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sakashita.DENSHI_NT\Desktop\ファイルショートカット\薬\2025年度\"/>
    </mc:Choice>
  </mc:AlternateContent>
  <xr:revisionPtr revIDLastSave="0" documentId="13_ncr:1_{FF06D7B7-66D9-4192-AB7F-DBFE54999F7E}" xr6:coauthVersionLast="47" xr6:coauthVersionMax="47" xr10:uidLastSave="{00000000-0000-0000-0000-000000000000}"/>
  <bookViews>
    <workbookView xWindow="-108" yWindow="-108" windowWidth="23256" windowHeight="13896" tabRatio="893" xr2:uid="{00000000-000D-0000-FFFF-FFFF00000000}"/>
  </bookViews>
  <sheets>
    <sheet name="統合マスタ値" sheetId="39" r:id="rId1"/>
    <sheet name="統合マスタ" sheetId="10" r:id="rId2"/>
    <sheet name="臨時" sheetId="11" r:id="rId3"/>
    <sheet name="外用" sheetId="12" r:id="rId4"/>
    <sheet name="散剤" sheetId="13" r:id="rId5"/>
    <sheet name="錠剤" sheetId="14" r:id="rId6"/>
    <sheet name="錠剤_PTP" sheetId="32" r:id="rId7"/>
    <sheet name="錠剤_バラ" sheetId="34" r:id="rId8"/>
    <sheet name="注射" sheetId="15" r:id="rId9"/>
    <sheet name="その他" sheetId="37" r:id="rId10"/>
    <sheet name="非採用特別" sheetId="35" r:id="rId11"/>
    <sheet name="元データ" sheetId="1" r:id="rId12"/>
    <sheet name="分類" sheetId="16" r:id="rId13"/>
    <sheet name="マスタのみ有り" sheetId="36" r:id="rId14"/>
    <sheet name="マスタ非採用削除" sheetId="8" r:id="rId15"/>
    <sheet name="match_results" sheetId="18" r:id="rId16"/>
    <sheet name="マスタall" sheetId="30" r:id="rId17"/>
    <sheet name="分包機カセット" sheetId="38" r:id="rId18"/>
  </sheets>
  <definedNames>
    <definedName name="_xlnm._FilterDatabase" localSheetId="15" hidden="1">match_results!$A$1:$CE$834</definedName>
    <definedName name="_xlnm._FilterDatabase" localSheetId="9" hidden="1">その他!$B$4:$N$304</definedName>
    <definedName name="_xlnm._FilterDatabase" localSheetId="14" hidden="1">マスタ非採用削除!$A$4:$N$692</definedName>
    <definedName name="_xlnm._FilterDatabase" localSheetId="3" hidden="1">外用!$A$4:$P$304</definedName>
    <definedName name="_xlnm._FilterDatabase" localSheetId="11" hidden="1">元データ!$A$1:$U$834</definedName>
    <definedName name="_xlnm._FilterDatabase" localSheetId="8" hidden="1">注射!$B$4:$N$304</definedName>
    <definedName name="_xlnm._FilterDatabase" localSheetId="1" hidden="1">統合マスタ!$A$4:$AF$837</definedName>
    <definedName name="_xlnm._FilterDatabase" localSheetId="0" hidden="1">統合マスタ値!$A$4:$AG$4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" i="39" l="1"/>
  <c r="AG7" i="39"/>
  <c r="AG8" i="39"/>
  <c r="AG9" i="39"/>
  <c r="AG10" i="39"/>
  <c r="AG11" i="39"/>
  <c r="AG12" i="39"/>
  <c r="AG13" i="39"/>
  <c r="AG14" i="39"/>
  <c r="AG15" i="39"/>
  <c r="AG16" i="39"/>
  <c r="AG17" i="39"/>
  <c r="AG18" i="39"/>
  <c r="AG19" i="39"/>
  <c r="AG20" i="39"/>
  <c r="AG21" i="39"/>
  <c r="AG22" i="39"/>
  <c r="AG23" i="39"/>
  <c r="AG24" i="39"/>
  <c r="AG25" i="39"/>
  <c r="AG26" i="39"/>
  <c r="AG27" i="39"/>
  <c r="AG28" i="39"/>
  <c r="AG29" i="39"/>
  <c r="AG30" i="39"/>
  <c r="AG31" i="39"/>
  <c r="AG32" i="39"/>
  <c r="AG33" i="39"/>
  <c r="AG34" i="39"/>
  <c r="AG35" i="39"/>
  <c r="AG36" i="39"/>
  <c r="AG37" i="39"/>
  <c r="AG38" i="39"/>
  <c r="AG39" i="39"/>
  <c r="AG40" i="39"/>
  <c r="AG41" i="39"/>
  <c r="AG42" i="39"/>
  <c r="AG43" i="39"/>
  <c r="AG44" i="39"/>
  <c r="AG45" i="39"/>
  <c r="AG46" i="39"/>
  <c r="AG47" i="39"/>
  <c r="AG48" i="39"/>
  <c r="AG49" i="39"/>
  <c r="AG50" i="39"/>
  <c r="AG51" i="39"/>
  <c r="AG52" i="39"/>
  <c r="AG53" i="39"/>
  <c r="AG54" i="39"/>
  <c r="AG55" i="39"/>
  <c r="AG56" i="39"/>
  <c r="AG57" i="39"/>
  <c r="AG58" i="39"/>
  <c r="AG59" i="39"/>
  <c r="AG60" i="39"/>
  <c r="AG61" i="39"/>
  <c r="AG62" i="39"/>
  <c r="AG63" i="39"/>
  <c r="AG64" i="39"/>
  <c r="AG65" i="39"/>
  <c r="AG66" i="39"/>
  <c r="AG67" i="39"/>
  <c r="AG68" i="39"/>
  <c r="AG69" i="39"/>
  <c r="AG70" i="39"/>
  <c r="AG71" i="39"/>
  <c r="AG72" i="39"/>
  <c r="AG73" i="39"/>
  <c r="AG74" i="39"/>
  <c r="AG75" i="39"/>
  <c r="AG76" i="39"/>
  <c r="AG77" i="39"/>
  <c r="AG78" i="39"/>
  <c r="AG79" i="39"/>
  <c r="AG80" i="39"/>
  <c r="AG81" i="39"/>
  <c r="AG82" i="39"/>
  <c r="AG83" i="39"/>
  <c r="AG84" i="39"/>
  <c r="AG85" i="39"/>
  <c r="AG86" i="39"/>
  <c r="AG87" i="39"/>
  <c r="AG88" i="39"/>
  <c r="AG89" i="39"/>
  <c r="AG90" i="39"/>
  <c r="AG91" i="39"/>
  <c r="AG92" i="39"/>
  <c r="AG93" i="39"/>
  <c r="AG94" i="39"/>
  <c r="AG95" i="39"/>
  <c r="AG96" i="39"/>
  <c r="AG97" i="39"/>
  <c r="AG98" i="39"/>
  <c r="AG99" i="39"/>
  <c r="AG100" i="39"/>
  <c r="AG101" i="39"/>
  <c r="AG102" i="39"/>
  <c r="AG103" i="39"/>
  <c r="AG104" i="39"/>
  <c r="AG105" i="39"/>
  <c r="AG106" i="39"/>
  <c r="AG107" i="39"/>
  <c r="AG108" i="39"/>
  <c r="AG109" i="39"/>
  <c r="AG110" i="39"/>
  <c r="AG111" i="39"/>
  <c r="AG112" i="39"/>
  <c r="AG113" i="39"/>
  <c r="AG114" i="39"/>
  <c r="AG115" i="39"/>
  <c r="AG116" i="39"/>
  <c r="AG117" i="39"/>
  <c r="AG118" i="39"/>
  <c r="AG119" i="39"/>
  <c r="AG120" i="39"/>
  <c r="AG121" i="39"/>
  <c r="AG122" i="39"/>
  <c r="AG123" i="39"/>
  <c r="AG124" i="39"/>
  <c r="AG125" i="39"/>
  <c r="AG126" i="39"/>
  <c r="AG127" i="39"/>
  <c r="AG128" i="39"/>
  <c r="AG129" i="39"/>
  <c r="AG130" i="39"/>
  <c r="AG131" i="39"/>
  <c r="AG132" i="39"/>
  <c r="AG133" i="39"/>
  <c r="AG134" i="39"/>
  <c r="AG135" i="39"/>
  <c r="AG136" i="39"/>
  <c r="AG137" i="39"/>
  <c r="AG138" i="39"/>
  <c r="AG139" i="39"/>
  <c r="AG140" i="39"/>
  <c r="AG141" i="39"/>
  <c r="AG142" i="39"/>
  <c r="AG143" i="39"/>
  <c r="AG144" i="39"/>
  <c r="AG145" i="39"/>
  <c r="AG146" i="39"/>
  <c r="AG147" i="39"/>
  <c r="AG148" i="39"/>
  <c r="AG149" i="39"/>
  <c r="AG150" i="39"/>
  <c r="AG151" i="39"/>
  <c r="AG152" i="39"/>
  <c r="AG153" i="39"/>
  <c r="AG154" i="39"/>
  <c r="AG155" i="39"/>
  <c r="AG156" i="39"/>
  <c r="AG157" i="39"/>
  <c r="AG158" i="39"/>
  <c r="AG159" i="39"/>
  <c r="AG160" i="39"/>
  <c r="AG161" i="39"/>
  <c r="AG162" i="39"/>
  <c r="AG163" i="39"/>
  <c r="AG164" i="39"/>
  <c r="AG165" i="39"/>
  <c r="AG166" i="39"/>
  <c r="AG167" i="39"/>
  <c r="AG168" i="39"/>
  <c r="AG169" i="39"/>
  <c r="AG170" i="39"/>
  <c r="AG171" i="39"/>
  <c r="AG172" i="39"/>
  <c r="AG173" i="39"/>
  <c r="AG174" i="39"/>
  <c r="AG175" i="39"/>
  <c r="AG176" i="39"/>
  <c r="AG177" i="39"/>
  <c r="AG178" i="39"/>
  <c r="AG179" i="39"/>
  <c r="AG180" i="39"/>
  <c r="AG181" i="39"/>
  <c r="AG182" i="39"/>
  <c r="AG183" i="39"/>
  <c r="AG184" i="39"/>
  <c r="AG185" i="39"/>
  <c r="AG186" i="39"/>
  <c r="AG187" i="39"/>
  <c r="AG188" i="39"/>
  <c r="AG189" i="39"/>
  <c r="AG190" i="39"/>
  <c r="AG191" i="39"/>
  <c r="AG192" i="39"/>
  <c r="AG193" i="39"/>
  <c r="AG194" i="39"/>
  <c r="AG195" i="39"/>
  <c r="AG196" i="39"/>
  <c r="AG197" i="39"/>
  <c r="AG198" i="39"/>
  <c r="AG199" i="39"/>
  <c r="AG200" i="39"/>
  <c r="AG202" i="39"/>
  <c r="AG201" i="39"/>
  <c r="AG203" i="39"/>
  <c r="AG204" i="39"/>
  <c r="AG205" i="39"/>
  <c r="AG206" i="39"/>
  <c r="AG207" i="39"/>
  <c r="AG208" i="39"/>
  <c r="AG209" i="39"/>
  <c r="AG210" i="39"/>
  <c r="AG211" i="39"/>
  <c r="AG212" i="39"/>
  <c r="AG213" i="39"/>
  <c r="AG214" i="39"/>
  <c r="AG215" i="39"/>
  <c r="AG216" i="39"/>
  <c r="AG217" i="39"/>
  <c r="AG218" i="39"/>
  <c r="AG219" i="39"/>
  <c r="AG220" i="39"/>
  <c r="AG221" i="39"/>
  <c r="AG222" i="39"/>
  <c r="AG223" i="39"/>
  <c r="AG224" i="39"/>
  <c r="AG225" i="39"/>
  <c r="AG226" i="39"/>
  <c r="AG227" i="39"/>
  <c r="AG228" i="39"/>
  <c r="AG229" i="39"/>
  <c r="AG230" i="39"/>
  <c r="AG231" i="39"/>
  <c r="AG232" i="39"/>
  <c r="AG233" i="39"/>
  <c r="AG234" i="39"/>
  <c r="AG235" i="39"/>
  <c r="AG236" i="39"/>
  <c r="AG237" i="39"/>
  <c r="AG238" i="39"/>
  <c r="AG239" i="39"/>
  <c r="AG240" i="39"/>
  <c r="AG241" i="39"/>
  <c r="AG242" i="39"/>
  <c r="AG243" i="39"/>
  <c r="AG244" i="39"/>
  <c r="AG245" i="39"/>
  <c r="AG246" i="39"/>
  <c r="AG247" i="39"/>
  <c r="AG248" i="39"/>
  <c r="AG249" i="39"/>
  <c r="AG250" i="39"/>
  <c r="AG251" i="39"/>
  <c r="AG252" i="39"/>
  <c r="AG253" i="39"/>
  <c r="AG254" i="39"/>
  <c r="AG255" i="39"/>
  <c r="AG256" i="39"/>
  <c r="AG257" i="39"/>
  <c r="AG258" i="39"/>
  <c r="AG259" i="39"/>
  <c r="AG260" i="39"/>
  <c r="AG261" i="39"/>
  <c r="AG262" i="39"/>
  <c r="AG263" i="39"/>
  <c r="AG264" i="39"/>
  <c r="AG265" i="39"/>
  <c r="AG266" i="39"/>
  <c r="AG267" i="39"/>
  <c r="AG268" i="39"/>
  <c r="AG269" i="39"/>
  <c r="AG270" i="39"/>
  <c r="AG271" i="39"/>
  <c r="AG272" i="39"/>
  <c r="AG273" i="39"/>
  <c r="AG274" i="39"/>
  <c r="AG275" i="39"/>
  <c r="AG276" i="39"/>
  <c r="AG277" i="39"/>
  <c r="AG278" i="39"/>
  <c r="AG279" i="39"/>
  <c r="AG280" i="39"/>
  <c r="AG281" i="39"/>
  <c r="AG282" i="39"/>
  <c r="AG283" i="39"/>
  <c r="AG284" i="39"/>
  <c r="AG285" i="39"/>
  <c r="AG286" i="39"/>
  <c r="AG287" i="39"/>
  <c r="AG288" i="39"/>
  <c r="AG289" i="39"/>
  <c r="AG290" i="39"/>
  <c r="AG291" i="39"/>
  <c r="AG292" i="39"/>
  <c r="AG293" i="39"/>
  <c r="AG294" i="39"/>
  <c r="AG295" i="39"/>
  <c r="AG296" i="39"/>
  <c r="AG297" i="39"/>
  <c r="AG298" i="39"/>
  <c r="AG299" i="39"/>
  <c r="AG300" i="39"/>
  <c r="AG301" i="39"/>
  <c r="AG302" i="39"/>
  <c r="AG303" i="39"/>
  <c r="AG304" i="39"/>
  <c r="AG305" i="39"/>
  <c r="AG306" i="39"/>
  <c r="AG307" i="39"/>
  <c r="AG308" i="39"/>
  <c r="AG309" i="39"/>
  <c r="AG310" i="39"/>
  <c r="AG311" i="39"/>
  <c r="AG312" i="39"/>
  <c r="AG313" i="39"/>
  <c r="AG314" i="39"/>
  <c r="AG315" i="39"/>
  <c r="AG316" i="39"/>
  <c r="AG317" i="39"/>
  <c r="AG318" i="39"/>
  <c r="AG319" i="39"/>
  <c r="AG320" i="39"/>
  <c r="AG321" i="39"/>
  <c r="AG322" i="39"/>
  <c r="AG323" i="39"/>
  <c r="AG324" i="39"/>
  <c r="AG325" i="39"/>
  <c r="AG326" i="39"/>
  <c r="AG327" i="39"/>
  <c r="AG328" i="39"/>
  <c r="AG329" i="39"/>
  <c r="AG330" i="39"/>
  <c r="AG331" i="39"/>
  <c r="AG332" i="39"/>
  <c r="AG333" i="39"/>
  <c r="AG334" i="39"/>
  <c r="AG335" i="39"/>
  <c r="AG336" i="39"/>
  <c r="AG337" i="39"/>
  <c r="AG338" i="39"/>
  <c r="AG339" i="39"/>
  <c r="AG340" i="39"/>
  <c r="AG341" i="39"/>
  <c r="AG342" i="39"/>
  <c r="AG343" i="39"/>
  <c r="AG344" i="39"/>
  <c r="AG345" i="39"/>
  <c r="AG346" i="39"/>
  <c r="AG347" i="39"/>
  <c r="AG348" i="39"/>
  <c r="AG349" i="39"/>
  <c r="AG350" i="39"/>
  <c r="AG351" i="39"/>
  <c r="AG352" i="39"/>
  <c r="AG353" i="39"/>
  <c r="AG354" i="39"/>
  <c r="AG355" i="39"/>
  <c r="AG356" i="39"/>
  <c r="AG357" i="39"/>
  <c r="AG358" i="39"/>
  <c r="AG359" i="39"/>
  <c r="AG360" i="39"/>
  <c r="AG361" i="39"/>
  <c r="AG362" i="39"/>
  <c r="AG363" i="39"/>
  <c r="AG364" i="39"/>
  <c r="AG365" i="39"/>
  <c r="AG366" i="39"/>
  <c r="AG367" i="39"/>
  <c r="AG368" i="39"/>
  <c r="AG369" i="39"/>
  <c r="AG370" i="39"/>
  <c r="AG371" i="39"/>
  <c r="AG372" i="39"/>
  <c r="AG373" i="39"/>
  <c r="AG374" i="39"/>
  <c r="AG375" i="39"/>
  <c r="AG376" i="39"/>
  <c r="AG377" i="39"/>
  <c r="AG378" i="39"/>
  <c r="AG379" i="39"/>
  <c r="AG380" i="39"/>
  <c r="AG381" i="39"/>
  <c r="AG382" i="39"/>
  <c r="AG383" i="39"/>
  <c r="AG384" i="39"/>
  <c r="AG385" i="39"/>
  <c r="AG386" i="39"/>
  <c r="AG387" i="39"/>
  <c r="AG388" i="39"/>
  <c r="AG389" i="39"/>
  <c r="AG390" i="39"/>
  <c r="AG391" i="39"/>
  <c r="AG392" i="39"/>
  <c r="AG393" i="39"/>
  <c r="AG394" i="39"/>
  <c r="AG395" i="39"/>
  <c r="AG396" i="39"/>
  <c r="AG397" i="39"/>
  <c r="AG398" i="39"/>
  <c r="AG399" i="39"/>
  <c r="AG400" i="39"/>
  <c r="AG401" i="39"/>
  <c r="AG402" i="39"/>
  <c r="AG403" i="39"/>
  <c r="AG404" i="39"/>
  <c r="AG405" i="39"/>
  <c r="AG406" i="39"/>
  <c r="AG407" i="39"/>
  <c r="AG408" i="39"/>
  <c r="AG409" i="39"/>
  <c r="AG410" i="39"/>
  <c r="AG411" i="39"/>
  <c r="AG412" i="39"/>
  <c r="AG413" i="39"/>
  <c r="AG414" i="39"/>
  <c r="AG415" i="39"/>
  <c r="AG416" i="39"/>
  <c r="AG417" i="39"/>
  <c r="AG418" i="39"/>
  <c r="AG419" i="39"/>
  <c r="AG420" i="39"/>
  <c r="AG421" i="39"/>
  <c r="AG422" i="39"/>
  <c r="AG423" i="39"/>
  <c r="AG424" i="39"/>
  <c r="AG425" i="39"/>
  <c r="AG426" i="39"/>
  <c r="AG427" i="39"/>
  <c r="AG428" i="39"/>
  <c r="AG429" i="39"/>
  <c r="AG430" i="39"/>
  <c r="AG431" i="39"/>
  <c r="AG432" i="39"/>
  <c r="AG433" i="39"/>
  <c r="AG434" i="39"/>
  <c r="AG435" i="39"/>
  <c r="AG436" i="39"/>
  <c r="AG437" i="39"/>
  <c r="AG438" i="39"/>
  <c r="AG439" i="39"/>
  <c r="AG440" i="39"/>
  <c r="AG441" i="39"/>
  <c r="AG442" i="39"/>
  <c r="AG443" i="39"/>
  <c r="AG444" i="39"/>
  <c r="AG445" i="39"/>
  <c r="AG446" i="39"/>
  <c r="AG447" i="39"/>
  <c r="AG448" i="39"/>
  <c r="AG449" i="39"/>
  <c r="AG450" i="39"/>
  <c r="AG451" i="39"/>
  <c r="AG452" i="39"/>
  <c r="AG453" i="39"/>
  <c r="AG454" i="39"/>
  <c r="AG455" i="39"/>
  <c r="AG456" i="39"/>
  <c r="AG457" i="39"/>
  <c r="AG458" i="39"/>
  <c r="AG459" i="39"/>
  <c r="AG460" i="39"/>
  <c r="AG461" i="39"/>
  <c r="AG462" i="39"/>
  <c r="AG463" i="39"/>
  <c r="AG464" i="39"/>
  <c r="AG465" i="39"/>
  <c r="AG466" i="39"/>
  <c r="AG467" i="39"/>
  <c r="AG468" i="39"/>
  <c r="AG469" i="39"/>
  <c r="AG470" i="39"/>
  <c r="AG471" i="39"/>
  <c r="AG472" i="39"/>
  <c r="AG473" i="39"/>
  <c r="AG474" i="39"/>
  <c r="AG475" i="39"/>
  <c r="AG476" i="39"/>
  <c r="AG477" i="39"/>
  <c r="AG478" i="39"/>
  <c r="AG479" i="39"/>
  <c r="AG480" i="39"/>
  <c r="AG481" i="39"/>
  <c r="AG482" i="39"/>
  <c r="AG483" i="39"/>
  <c r="AG484" i="39"/>
  <c r="AG485" i="39"/>
  <c r="AG486" i="39"/>
  <c r="AG487" i="39"/>
  <c r="AG488" i="39"/>
  <c r="AG489" i="39"/>
  <c r="AG490" i="39"/>
  <c r="AG491" i="39"/>
  <c r="AG492" i="39"/>
  <c r="AG493" i="39"/>
  <c r="AG494" i="39"/>
  <c r="AG495" i="39"/>
  <c r="AG496" i="39"/>
  <c r="AG497" i="39"/>
  <c r="AG498" i="39"/>
  <c r="AG499" i="39"/>
  <c r="AG500" i="39"/>
  <c r="AG501" i="39"/>
  <c r="AG502" i="39"/>
  <c r="AG503" i="39"/>
  <c r="AG504" i="39"/>
  <c r="AG505" i="39"/>
  <c r="AG506" i="39"/>
  <c r="AG507" i="39"/>
  <c r="AG508" i="39"/>
  <c r="AG509" i="39"/>
  <c r="AG511" i="39"/>
  <c r="AG510" i="39"/>
  <c r="AG512" i="39"/>
  <c r="AG513" i="39"/>
  <c r="AG514" i="39"/>
  <c r="AG515" i="39"/>
  <c r="AG516" i="39"/>
  <c r="AG517" i="39"/>
  <c r="AG518" i="39"/>
  <c r="AG519" i="39"/>
  <c r="AG520" i="39"/>
  <c r="AG521" i="39"/>
  <c r="AG522" i="39"/>
  <c r="AG523" i="39"/>
  <c r="AG524" i="39"/>
  <c r="AG525" i="39"/>
  <c r="AG526" i="39"/>
  <c r="AG527" i="39"/>
  <c r="AG528" i="39"/>
  <c r="AG529" i="39"/>
  <c r="AG530" i="39"/>
  <c r="AG531" i="39"/>
  <c r="AG532" i="39"/>
  <c r="AG533" i="39"/>
  <c r="AG534" i="39"/>
  <c r="AG535" i="39"/>
  <c r="AG536" i="39"/>
  <c r="AG537" i="39"/>
  <c r="AG538" i="39"/>
  <c r="AG539" i="39"/>
  <c r="AG540" i="39"/>
  <c r="AG541" i="39"/>
  <c r="AG542" i="39"/>
  <c r="AG543" i="39"/>
  <c r="AG544" i="39"/>
  <c r="AG545" i="39"/>
  <c r="AG546" i="39"/>
  <c r="AG547" i="39"/>
  <c r="AG548" i="39"/>
  <c r="AG549" i="39"/>
  <c r="AG550" i="39"/>
  <c r="AG551" i="39"/>
  <c r="AG552" i="39"/>
  <c r="AG553" i="39"/>
  <c r="AG554" i="39"/>
  <c r="AG555" i="39"/>
  <c r="AG556" i="39"/>
  <c r="AG557" i="39"/>
  <c r="AG558" i="39"/>
  <c r="AG559" i="39"/>
  <c r="AG560" i="39"/>
  <c r="AG561" i="39"/>
  <c r="AG562" i="39"/>
  <c r="AG563" i="39"/>
  <c r="AG564" i="39"/>
  <c r="AG565" i="39"/>
  <c r="AG566" i="39"/>
  <c r="AG567" i="39"/>
  <c r="AG568" i="39"/>
  <c r="AG569" i="39"/>
  <c r="AG570" i="39"/>
  <c r="AG571" i="39"/>
  <c r="AG572" i="39"/>
  <c r="AG573" i="39"/>
  <c r="AG574" i="39"/>
  <c r="AG575" i="39"/>
  <c r="AG576" i="39"/>
  <c r="AG577" i="39"/>
  <c r="AG578" i="39"/>
  <c r="AG579" i="39"/>
  <c r="AG580" i="39"/>
  <c r="AG581" i="39"/>
  <c r="AG582" i="39"/>
  <c r="AG583" i="39"/>
  <c r="AG584" i="39"/>
  <c r="AG585" i="39"/>
  <c r="AG586" i="39"/>
  <c r="AG587" i="39"/>
  <c r="AG588" i="39"/>
  <c r="AG589" i="39"/>
  <c r="AG590" i="39"/>
  <c r="AG591" i="39"/>
  <c r="AG592" i="39"/>
  <c r="AG593" i="39"/>
  <c r="AG594" i="39"/>
  <c r="AG595" i="39"/>
  <c r="AG596" i="39"/>
  <c r="AG597" i="39"/>
  <c r="AG598" i="39"/>
  <c r="AG599" i="39"/>
  <c r="AG600" i="39"/>
  <c r="AG601" i="39"/>
  <c r="AG602" i="39"/>
  <c r="AG603" i="39"/>
  <c r="AG604" i="39"/>
  <c r="AG605" i="39"/>
  <c r="AG606" i="39"/>
  <c r="AG607" i="39"/>
  <c r="AG608" i="39"/>
  <c r="AG609" i="39"/>
  <c r="AG610" i="39"/>
  <c r="AG611" i="39"/>
  <c r="AG612" i="39"/>
  <c r="AG613" i="39"/>
  <c r="AG614" i="39"/>
  <c r="AG615" i="39"/>
  <c r="AG616" i="39"/>
  <c r="AG617" i="39"/>
  <c r="AG618" i="39"/>
  <c r="AG619" i="39"/>
  <c r="AG620" i="39"/>
  <c r="AG621" i="39"/>
  <c r="AG622" i="39"/>
  <c r="AG623" i="39"/>
  <c r="AG624" i="39"/>
  <c r="AG625" i="39"/>
  <c r="AG626" i="39"/>
  <c r="AG627" i="39"/>
  <c r="AG628" i="39"/>
  <c r="AG629" i="39"/>
  <c r="AG630" i="39"/>
  <c r="AG631" i="39"/>
  <c r="AG632" i="39"/>
  <c r="AG633" i="39"/>
  <c r="AG634" i="39"/>
  <c r="AG635" i="39"/>
  <c r="AG636" i="39"/>
  <c r="AG637" i="39"/>
  <c r="AG638" i="39"/>
  <c r="AG639" i="39"/>
  <c r="AG640" i="39"/>
  <c r="AG641" i="39"/>
  <c r="AG642" i="39"/>
  <c r="AG643" i="39"/>
  <c r="AG644" i="39"/>
  <c r="AG645" i="39"/>
  <c r="AG646" i="39"/>
  <c r="AG647" i="39"/>
  <c r="AG648" i="39"/>
  <c r="AG649" i="39"/>
  <c r="AG650" i="39"/>
  <c r="AG651" i="39"/>
  <c r="AG652" i="39"/>
  <c r="AG653" i="39"/>
  <c r="AG654" i="39"/>
  <c r="AG655" i="39"/>
  <c r="AG656" i="39"/>
  <c r="AG657" i="39"/>
  <c r="AG658" i="39"/>
  <c r="AG659" i="39"/>
  <c r="AG660" i="39"/>
  <c r="AG661" i="39"/>
  <c r="AG662" i="39"/>
  <c r="AG663" i="39"/>
  <c r="AG664" i="39"/>
  <c r="AG665" i="39"/>
  <c r="AG666" i="39"/>
  <c r="AG667" i="39"/>
  <c r="AG668" i="39"/>
  <c r="AG669" i="39"/>
  <c r="AG670" i="39"/>
  <c r="AG671" i="39"/>
  <c r="AG672" i="39"/>
  <c r="AG673" i="39"/>
  <c r="AG674" i="39"/>
  <c r="AG675" i="39"/>
  <c r="AG676" i="39"/>
  <c r="AG677" i="39"/>
  <c r="AG678" i="39"/>
  <c r="AG679" i="39"/>
  <c r="AG680" i="39"/>
  <c r="AG681" i="39"/>
  <c r="AG682" i="39"/>
  <c r="AG683" i="39"/>
  <c r="AG684" i="39"/>
  <c r="AG685" i="39"/>
  <c r="AG686" i="39"/>
  <c r="AG687" i="39"/>
  <c r="AG688" i="39"/>
  <c r="AG689" i="39"/>
  <c r="AG690" i="39"/>
  <c r="AG691" i="39"/>
  <c r="AG692" i="39"/>
  <c r="AG693" i="39"/>
  <c r="AG694" i="39"/>
  <c r="AG695" i="39"/>
  <c r="AG696" i="39"/>
  <c r="AG697" i="39"/>
  <c r="AG698" i="39"/>
  <c r="AG699" i="39"/>
  <c r="AG700" i="39"/>
  <c r="AG701" i="39"/>
  <c r="AG702" i="39"/>
  <c r="AG703" i="39"/>
  <c r="AG704" i="39"/>
  <c r="AG705" i="39"/>
  <c r="AG706" i="39"/>
  <c r="AG707" i="39"/>
  <c r="AG708" i="39"/>
  <c r="AG709" i="39"/>
  <c r="AG710" i="39"/>
  <c r="AG711" i="39"/>
  <c r="AG712" i="39"/>
  <c r="AG713" i="39"/>
  <c r="AG714" i="39"/>
  <c r="AG715" i="39"/>
  <c r="AG716" i="39"/>
  <c r="AG717" i="39"/>
  <c r="AG718" i="39"/>
  <c r="AG719" i="39"/>
  <c r="AG720" i="39"/>
  <c r="AG721" i="39"/>
  <c r="AG722" i="39"/>
  <c r="AG723" i="39"/>
  <c r="AG724" i="39"/>
  <c r="AG725" i="39"/>
  <c r="AG726" i="39"/>
  <c r="AG727" i="39"/>
  <c r="AG728" i="39"/>
  <c r="AG729" i="39"/>
  <c r="AG730" i="39"/>
  <c r="AG731" i="39"/>
  <c r="AG732" i="39"/>
  <c r="AG733" i="39"/>
  <c r="AG734" i="39"/>
  <c r="AG735" i="39"/>
  <c r="AG736" i="39"/>
  <c r="AG737" i="39"/>
  <c r="AG738" i="39"/>
  <c r="AG739" i="39"/>
  <c r="AG740" i="39"/>
  <c r="AG741" i="39"/>
  <c r="AG742" i="39"/>
  <c r="AG743" i="39"/>
  <c r="AG744" i="39"/>
  <c r="AG745" i="39"/>
  <c r="AG746" i="39"/>
  <c r="AG747" i="39"/>
  <c r="AG748" i="39"/>
  <c r="AG749" i="39"/>
  <c r="AG750" i="39"/>
  <c r="AG751" i="39"/>
  <c r="AG752" i="39"/>
  <c r="AG753" i="39"/>
  <c r="AG754" i="39"/>
  <c r="AG755" i="39"/>
  <c r="AG756" i="39"/>
  <c r="AG757" i="39"/>
  <c r="AG758" i="39"/>
  <c r="AG759" i="39"/>
  <c r="AG760" i="39"/>
  <c r="AG761" i="39"/>
  <c r="AG762" i="39"/>
  <c r="AG763" i="39"/>
  <c r="AG764" i="39"/>
  <c r="AG765" i="39"/>
  <c r="AG766" i="39"/>
  <c r="AG767" i="39"/>
  <c r="AG768" i="39"/>
  <c r="AG769" i="39"/>
  <c r="AG770" i="39"/>
  <c r="AG771" i="39"/>
  <c r="AG772" i="39"/>
  <c r="AG773" i="39"/>
  <c r="AG774" i="39"/>
  <c r="AG775" i="39"/>
  <c r="AG776" i="39"/>
  <c r="AG777" i="39"/>
  <c r="AG778" i="39"/>
  <c r="AG779" i="39"/>
  <c r="AG780" i="39"/>
  <c r="AG781" i="39"/>
  <c r="AG782" i="39"/>
  <c r="AG783" i="39"/>
  <c r="AG784" i="39"/>
  <c r="AG785" i="39"/>
  <c r="AG786" i="39"/>
  <c r="AG787" i="39"/>
  <c r="AG788" i="39"/>
  <c r="AG789" i="39"/>
  <c r="AG790" i="39"/>
  <c r="AG791" i="39"/>
  <c r="AG792" i="39"/>
  <c r="AG793" i="39"/>
  <c r="AG794" i="39"/>
  <c r="AG795" i="39"/>
  <c r="AG796" i="39"/>
  <c r="AG797" i="39"/>
  <c r="AG798" i="39"/>
  <c r="AG799" i="39"/>
  <c r="AG800" i="39"/>
  <c r="AG801" i="39"/>
  <c r="AG802" i="39"/>
  <c r="AG803" i="39"/>
  <c r="AG804" i="39"/>
  <c r="AG805" i="39"/>
  <c r="AG806" i="39"/>
  <c r="AG807" i="39"/>
  <c r="AG808" i="39"/>
  <c r="AG809" i="39"/>
  <c r="AG810" i="39"/>
  <c r="AG811" i="39"/>
  <c r="AG812" i="39"/>
  <c r="AG813" i="39"/>
  <c r="AG814" i="39"/>
  <c r="AG815" i="39"/>
  <c r="AG816" i="39"/>
  <c r="AG817" i="39"/>
  <c r="AG818" i="39"/>
  <c r="AG819" i="39"/>
  <c r="AG820" i="39"/>
  <c r="AG821" i="39"/>
  <c r="AG822" i="39"/>
  <c r="AG823" i="39"/>
  <c r="AG824" i="39"/>
  <c r="AG825" i="39"/>
  <c r="AG826" i="39"/>
  <c r="AG827" i="39"/>
  <c r="AG828" i="39"/>
  <c r="AG829" i="39"/>
  <c r="AG830" i="39"/>
  <c r="AG831" i="39"/>
  <c r="AG832" i="39"/>
  <c r="AG833" i="39"/>
  <c r="AG834" i="39"/>
  <c r="AG835" i="39"/>
  <c r="AG836" i="39"/>
  <c r="AG837" i="39"/>
  <c r="AG838" i="39"/>
  <c r="AG839" i="39"/>
  <c r="AG840" i="39"/>
  <c r="AG841" i="39"/>
  <c r="AG842" i="39"/>
  <c r="AG843" i="39"/>
  <c r="AG5" i="39"/>
  <c r="AD749" i="10"/>
  <c r="AD747" i="10"/>
  <c r="K43" i="10" l="1"/>
  <c r="L43" i="10"/>
  <c r="AE840" i="10"/>
  <c r="AF840" i="10"/>
  <c r="AE841" i="10"/>
  <c r="AF841" i="10"/>
  <c r="AE842" i="10"/>
  <c r="AF842" i="10"/>
  <c r="AE843" i="10"/>
  <c r="AF843" i="10"/>
  <c r="AF839" i="10"/>
  <c r="AE839" i="10"/>
  <c r="AF838" i="10"/>
  <c r="AE838" i="10"/>
  <c r="M842" i="10"/>
  <c r="J32" i="11"/>
  <c r="J28" i="11"/>
  <c r="AD106" i="10"/>
  <c r="L258" i="34"/>
  <c r="K63" i="12" l="1"/>
  <c r="K64" i="12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B67" i="10" s="1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B230" i="10" s="1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B368" i="10" s="1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B781" i="10" s="1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R781" i="10" l="1"/>
  <c r="R368" i="10"/>
  <c r="R230" i="10"/>
  <c r="R12" i="10"/>
  <c r="V12" i="10"/>
  <c r="R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Q756" i="1" s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Q657" i="1" s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Q605" i="1" s="1"/>
  <c r="O605" i="1"/>
  <c r="N605" i="1"/>
  <c r="P604" i="1"/>
  <c r="O604" i="1"/>
  <c r="N604" i="1"/>
  <c r="AA606" i="10"/>
  <c r="U603" i="1" s="1"/>
  <c r="O603" i="1"/>
  <c r="N603" i="1"/>
  <c r="P602" i="1"/>
  <c r="Q602" i="1" s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Q583" i="1" s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Q575" i="1" s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Q509" i="1" s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Q501" i="1" s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Q493" i="1" s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Q485" i="1" s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Q454" i="1" s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Q437" i="1" s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Q421" i="1" s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Q383" i="1" s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Q299" i="1" s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Q281" i="1" s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Q225" i="1" s="1"/>
  <c r="O225" i="1"/>
  <c r="N225" i="1"/>
  <c r="P224" i="1"/>
  <c r="O224" i="1"/>
  <c r="N224" i="1"/>
  <c r="P223" i="1"/>
  <c r="Q223" i="1" s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Q198" i="1" s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Q150" i="1" s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Q130" i="1" s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Q57" i="1" s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36" i="10"/>
  <c r="U233" i="1" s="1"/>
  <c r="AA287" i="10"/>
  <c r="U284" i="1" s="1"/>
  <c r="AA311" i="10"/>
  <c r="U308" i="1" s="1"/>
  <c r="AA412" i="10"/>
  <c r="U409" i="1" s="1"/>
  <c r="AA455" i="10"/>
  <c r="U452" i="1" s="1"/>
  <c r="AA463" i="10"/>
  <c r="U460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617" i="10"/>
  <c r="U614" i="1" s="1"/>
  <c r="AA625" i="10"/>
  <c r="U622" i="1" s="1"/>
  <c r="AA650" i="10"/>
  <c r="U647" i="1" s="1"/>
  <c r="AA655" i="10"/>
  <c r="U652" i="1" s="1"/>
  <c r="AA673" i="10"/>
  <c r="U670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AF286" i="10" s="1"/>
  <c r="D287" i="10"/>
  <c r="G287" i="10"/>
  <c r="H287" i="10"/>
  <c r="I287" i="10"/>
  <c r="K287" i="10"/>
  <c r="L287" i="10"/>
  <c r="AF287" i="10" s="1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AF517" i="10" s="1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73" i="1"/>
  <c r="Q105" i="1"/>
  <c r="Q153" i="1"/>
  <c r="Q161" i="1"/>
  <c r="Q169" i="1"/>
  <c r="Q177" i="1"/>
  <c r="Q185" i="1"/>
  <c r="Q201" i="1"/>
  <c r="Q233" i="1"/>
  <c r="Q241" i="1"/>
  <c r="Q249" i="1"/>
  <c r="Q259" i="1"/>
  <c r="Q265" i="1"/>
  <c r="Q305" i="1"/>
  <c r="Q313" i="1"/>
  <c r="Q343" i="1"/>
  <c r="Q345" i="1"/>
  <c r="Q351" i="1"/>
  <c r="Q409" i="1"/>
  <c r="Q411" i="1"/>
  <c r="Q417" i="1"/>
  <c r="Q425" i="1"/>
  <c r="Q451" i="1"/>
  <c r="Q471" i="1"/>
  <c r="Q503" i="1"/>
  <c r="Q507" i="1"/>
  <c r="Q543" i="1"/>
  <c r="Q561" i="1"/>
  <c r="Q567" i="1"/>
  <c r="Q571" i="1"/>
  <c r="Q595" i="1"/>
  <c r="Q599" i="1"/>
  <c r="Q603" i="1"/>
  <c r="Q625" i="1"/>
  <c r="Q633" i="1"/>
  <c r="Q673" i="1"/>
  <c r="Q681" i="1"/>
  <c r="Q697" i="1"/>
  <c r="Q705" i="1"/>
  <c r="Q721" i="1"/>
  <c r="Q72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5" i="1"/>
  <c r="Q142" i="1"/>
  <c r="Q188" i="1"/>
  <c r="Q193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9" i="1"/>
  <c r="Q402" i="1"/>
  <c r="Q428" i="1"/>
  <c r="Q429" i="1"/>
  <c r="Q445" i="1"/>
  <c r="Q449" i="1"/>
  <c r="Q452" i="1"/>
  <c r="Q460" i="1"/>
  <c r="Q466" i="1"/>
  <c r="Q468" i="1"/>
  <c r="Q477" i="1"/>
  <c r="Q486" i="1"/>
  <c r="Q487" i="1"/>
  <c r="Q495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81" i="1"/>
  <c r="Q589" i="1"/>
  <c r="Q590" i="1"/>
  <c r="Q612" i="1"/>
  <c r="Q613" i="1"/>
  <c r="Q614" i="1"/>
  <c r="Q620" i="1"/>
  <c r="Q622" i="1"/>
  <c r="Q623" i="1"/>
  <c r="Q629" i="1"/>
  <c r="Q641" i="1"/>
  <c r="Q647" i="1"/>
  <c r="Q652" i="1"/>
  <c r="Q654" i="1"/>
  <c r="Q662" i="1"/>
  <c r="Q670" i="1"/>
  <c r="Q678" i="1"/>
  <c r="Q679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7" i="1"/>
  <c r="Q765" i="1"/>
  <c r="Q767" i="1"/>
  <c r="Q770" i="1"/>
  <c r="Q775" i="1"/>
  <c r="Q778" i="1"/>
  <c r="Q781" i="1"/>
  <c r="Q789" i="1"/>
  <c r="Q797" i="1"/>
  <c r="Q798" i="1"/>
  <c r="Q805" i="1"/>
  <c r="Q806" i="1"/>
  <c r="Q807" i="1"/>
  <c r="Q808" i="1"/>
  <c r="Q810" i="1"/>
  <c r="Q818" i="1"/>
  <c r="Q820" i="1"/>
  <c r="Q821" i="1"/>
  <c r="Q822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A636" i="10" l="1"/>
  <c r="U633" i="1" s="1"/>
  <c r="Q535" i="1"/>
  <c r="AA628" i="10"/>
  <c r="U625" i="1" s="1"/>
  <c r="Q479" i="1"/>
  <c r="AA592" i="10"/>
  <c r="U589" i="1" s="1"/>
  <c r="AA522" i="10"/>
  <c r="U519" i="1" s="1"/>
  <c r="AA584" i="10"/>
  <c r="U581" i="1" s="1"/>
  <c r="Q217" i="1"/>
  <c r="AA792" i="10"/>
  <c r="U789" i="1" s="1"/>
  <c r="AA574" i="10"/>
  <c r="U571" i="1" s="1"/>
  <c r="AA514" i="10"/>
  <c r="U511" i="1" s="1"/>
  <c r="AA346" i="10"/>
  <c r="U343" i="1" s="1"/>
  <c r="AA682" i="10"/>
  <c r="U679" i="1" s="1"/>
  <c r="Q729" i="1"/>
  <c r="AA600" i="10"/>
  <c r="U597" i="1" s="1"/>
  <c r="Q597" i="1"/>
  <c r="Q689" i="1"/>
  <c r="Q687" i="1"/>
  <c r="Q826" i="1"/>
  <c r="Q796" i="1"/>
  <c r="AA692" i="10"/>
  <c r="U689" i="1" s="1"/>
  <c r="AA506" i="10"/>
  <c r="U503" i="1" s="1"/>
  <c r="AA684" i="10"/>
  <c r="U681" i="1" s="1"/>
  <c r="AA498" i="10"/>
  <c r="U495" i="1" s="1"/>
  <c r="AA490" i="10"/>
  <c r="U487" i="1" s="1"/>
  <c r="AA220" i="10"/>
  <c r="U217" i="1" s="1"/>
  <c r="AA665" i="10"/>
  <c r="U662" i="1" s="1"/>
  <c r="AA657" i="10"/>
  <c r="U654" i="1" s="1"/>
  <c r="AA482" i="10"/>
  <c r="U479" i="1" s="1"/>
  <c r="AA474" i="10"/>
  <c r="U471" i="1" s="1"/>
  <c r="AA690" i="10"/>
  <c r="U687" i="1" s="1"/>
  <c r="A19" i="10"/>
  <c r="N19" i="10" s="1"/>
  <c r="A22" i="10"/>
  <c r="A25" i="10"/>
  <c r="R25" i="10" s="1"/>
  <c r="Q34" i="1"/>
  <c r="A37" i="10"/>
  <c r="R37" i="10" s="1"/>
  <c r="Q45" i="1"/>
  <c r="A48" i="10"/>
  <c r="R48" i="10" s="1"/>
  <c r="A62" i="10"/>
  <c r="A73" i="10"/>
  <c r="A84" i="10"/>
  <c r="A92" i="10"/>
  <c r="R92" i="10" s="1"/>
  <c r="A115" i="10"/>
  <c r="R115" i="10" s="1"/>
  <c r="A129" i="10"/>
  <c r="R129" i="10" s="1"/>
  <c r="A137" i="10"/>
  <c r="Q137" i="1"/>
  <c r="A140" i="10"/>
  <c r="A148" i="10"/>
  <c r="A159" i="10"/>
  <c r="Q164" i="1"/>
  <c r="A167" i="10"/>
  <c r="R167" i="10" s="1"/>
  <c r="Q172" i="1"/>
  <c r="A175" i="10"/>
  <c r="Q180" i="1"/>
  <c r="A183" i="10"/>
  <c r="A194" i="10"/>
  <c r="A202" i="10"/>
  <c r="A205" i="10"/>
  <c r="R205" i="10" s="1"/>
  <c r="A213" i="10"/>
  <c r="R213" i="10" s="1"/>
  <c r="Q218" i="1"/>
  <c r="A221" i="10"/>
  <c r="R221" i="10" s="1"/>
  <c r="A229" i="10"/>
  <c r="R229" i="10" s="1"/>
  <c r="A232" i="10"/>
  <c r="A235" i="10"/>
  <c r="U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A276" i="10"/>
  <c r="V276" i="10" s="1"/>
  <c r="A279" i="10"/>
  <c r="Q287" i="1"/>
  <c r="A290" i="10"/>
  <c r="R290" i="10" s="1"/>
  <c r="A298" i="10"/>
  <c r="R298" i="10" s="1"/>
  <c r="A306" i="10"/>
  <c r="A320" i="10"/>
  <c r="R320" i="10" s="1"/>
  <c r="Q325" i="1"/>
  <c r="A328" i="10"/>
  <c r="A336" i="10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A396" i="10"/>
  <c r="A404" i="10"/>
  <c r="R404" i="10" s="1"/>
  <c r="A418" i="10"/>
  <c r="R418" i="10" s="1"/>
  <c r="A426" i="10"/>
  <c r="R426" i="10" s="1"/>
  <c r="A429" i="10"/>
  <c r="A437" i="10"/>
  <c r="R437" i="10" s="1"/>
  <c r="A445" i="10"/>
  <c r="Q459" i="1"/>
  <c r="A462" i="10"/>
  <c r="R462" i="10" s="1"/>
  <c r="A476" i="10"/>
  <c r="R476" i="10" s="1"/>
  <c r="A479" i="10"/>
  <c r="R479" i="10" s="1"/>
  <c r="A509" i="10"/>
  <c r="R509" i="10" s="1"/>
  <c r="A512" i="10"/>
  <c r="A523" i="10"/>
  <c r="R523" i="10" s="1"/>
  <c r="A531" i="10"/>
  <c r="A539" i="10"/>
  <c r="Q539" i="1"/>
  <c r="A542" i="10"/>
  <c r="R542" i="10" s="1"/>
  <c r="A553" i="10"/>
  <c r="R553" i="10" s="1"/>
  <c r="AB553" i="10" s="1"/>
  <c r="A561" i="10"/>
  <c r="R561" i="10" s="1"/>
  <c r="Q566" i="1"/>
  <c r="A569" i="10"/>
  <c r="R569" i="10" s="1"/>
  <c r="A572" i="10"/>
  <c r="A580" i="10"/>
  <c r="A588" i="10"/>
  <c r="A599" i="10"/>
  <c r="R599" i="10" s="1"/>
  <c r="Q604" i="1"/>
  <c r="A607" i="10"/>
  <c r="R607" i="10" s="1"/>
  <c r="A621" i="10"/>
  <c r="A632" i="10"/>
  <c r="R632" i="10" s="1"/>
  <c r="A643" i="10"/>
  <c r="Q651" i="1"/>
  <c r="A654" i="10"/>
  <c r="A662" i="10"/>
  <c r="R662" i="10" s="1"/>
  <c r="AB662" i="10" s="1"/>
  <c r="A670" i="10"/>
  <c r="R670" i="10" s="1"/>
  <c r="Q700" i="1"/>
  <c r="A703" i="10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Q782" i="1"/>
  <c r="A785" i="10"/>
  <c r="Q790" i="1"/>
  <c r="A793" i="10"/>
  <c r="A807" i="10"/>
  <c r="R807" i="10" s="1"/>
  <c r="Q816" i="1"/>
  <c r="A819" i="10"/>
  <c r="R819" i="10" s="1"/>
  <c r="A831" i="10"/>
  <c r="Q4" i="1"/>
  <c r="A7" i="10"/>
  <c r="Q28" i="1"/>
  <c r="A31" i="10"/>
  <c r="R31" i="10" s="1"/>
  <c r="A40" i="10"/>
  <c r="R40" i="10" s="1"/>
  <c r="AB40" i="10" s="1"/>
  <c r="A51" i="10"/>
  <c r="R51" i="10" s="1"/>
  <c r="A65" i="10"/>
  <c r="R65" i="10" s="1"/>
  <c r="A79" i="10"/>
  <c r="A87" i="10"/>
  <c r="R87" i="10" s="1"/>
  <c r="Q92" i="1"/>
  <c r="A95" i="10"/>
  <c r="A101" i="10"/>
  <c r="A110" i="10"/>
  <c r="R110" i="10" s="1"/>
  <c r="A118" i="10"/>
  <c r="R118" i="10" s="1"/>
  <c r="A132" i="10"/>
  <c r="R132" i="10" s="1"/>
  <c r="A143" i="10"/>
  <c r="A151" i="10"/>
  <c r="R151" i="10" s="1"/>
  <c r="Q159" i="1"/>
  <c r="A162" i="10"/>
  <c r="A170" i="10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N224" i="10" s="1"/>
  <c r="Q238" i="1"/>
  <c r="A241" i="10"/>
  <c r="R241" i="10" s="1"/>
  <c r="A252" i="10"/>
  <c r="R252" i="10" s="1"/>
  <c r="A260" i="10"/>
  <c r="R260" i="10" s="1"/>
  <c r="A263" i="10"/>
  <c r="Q268" i="1"/>
  <c r="A271" i="10"/>
  <c r="Q279" i="1"/>
  <c r="A282" i="10"/>
  <c r="A293" i="10"/>
  <c r="R293" i="10" s="1"/>
  <c r="AB293" i="10" s="1"/>
  <c r="Q298" i="1"/>
  <c r="A301" i="10"/>
  <c r="R301" i="10" s="1"/>
  <c r="AB301" i="10" s="1"/>
  <c r="A309" i="10"/>
  <c r="A323" i="10"/>
  <c r="R323" i="10" s="1"/>
  <c r="A331" i="10"/>
  <c r="A339" i="10"/>
  <c r="N339" i="10" s="1"/>
  <c r="A347" i="10"/>
  <c r="Q353" i="1"/>
  <c r="A356" i="10"/>
  <c r="R356" i="10" s="1"/>
  <c r="Q361" i="1"/>
  <c r="A364" i="10"/>
  <c r="Q369" i="1"/>
  <c r="A372" i="10"/>
  <c r="Q377" i="1"/>
  <c r="A380" i="10"/>
  <c r="Q385" i="1"/>
  <c r="A388" i="10"/>
  <c r="R388" i="10" s="1"/>
  <c r="A399" i="10"/>
  <c r="R399" i="10" s="1"/>
  <c r="Q404" i="1"/>
  <c r="A407" i="10"/>
  <c r="R407" i="10" s="1"/>
  <c r="AB407" i="10" s="1"/>
  <c r="A421" i="10"/>
  <c r="A440" i="10"/>
  <c r="A451" i="10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T518" i="10" s="1"/>
  <c r="A526" i="10"/>
  <c r="Q531" i="1"/>
  <c r="A534" i="10"/>
  <c r="R534" i="10" s="1"/>
  <c r="AB534" i="10" s="1"/>
  <c r="A556" i="10"/>
  <c r="R556" i="10" s="1"/>
  <c r="AB556" i="10" s="1"/>
  <c r="A564" i="10"/>
  <c r="Q572" i="1"/>
  <c r="A575" i="10"/>
  <c r="R575" i="10" s="1"/>
  <c r="Q580" i="1"/>
  <c r="A583" i="10"/>
  <c r="R583" i="10" s="1"/>
  <c r="Q591" i="1"/>
  <c r="A594" i="10"/>
  <c r="Z594" i="10" s="1"/>
  <c r="A602" i="10"/>
  <c r="R602" i="10" s="1"/>
  <c r="A610" i="10"/>
  <c r="A624" i="10"/>
  <c r="R624" i="10" s="1"/>
  <c r="AB624" i="10" s="1"/>
  <c r="A635" i="10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A706" i="10"/>
  <c r="R706" i="10" s="1"/>
  <c r="A720" i="10"/>
  <c r="A742" i="10"/>
  <c r="Q753" i="1"/>
  <c r="A756" i="10"/>
  <c r="R756" i="10" s="1"/>
  <c r="A764" i="10"/>
  <c r="R764" i="10" s="1"/>
  <c r="Q769" i="1"/>
  <c r="A772" i="10"/>
  <c r="Q777" i="1"/>
  <c r="A780" i="10"/>
  <c r="Q785" i="1"/>
  <c r="A788" i="10"/>
  <c r="R788" i="10" s="1"/>
  <c r="A796" i="10"/>
  <c r="R796" i="10" s="1"/>
  <c r="Q799" i="1"/>
  <c r="A802" i="10"/>
  <c r="R802" i="10" s="1"/>
  <c r="A814" i="10"/>
  <c r="Q823" i="1"/>
  <c r="A826" i="10"/>
  <c r="R826" i="10" s="1"/>
  <c r="A17" i="10"/>
  <c r="A35" i="10"/>
  <c r="A43" i="10"/>
  <c r="Q54" i="1"/>
  <c r="A57" i="10"/>
  <c r="R57" i="10" s="1"/>
  <c r="AB57" i="10" s="1"/>
  <c r="A60" i="10"/>
  <c r="A68" i="10"/>
  <c r="R68" i="10" s="1"/>
  <c r="Q68" i="1"/>
  <c r="A71" i="10"/>
  <c r="N71" i="10" s="1"/>
  <c r="A82" i="10"/>
  <c r="A90" i="10"/>
  <c r="R90" i="10" s="1"/>
  <c r="A113" i="10"/>
  <c r="R113" i="10" s="1"/>
  <c r="A127" i="10"/>
  <c r="Q132" i="1"/>
  <c r="A135" i="10"/>
  <c r="R135" i="10" s="1"/>
  <c r="Q143" i="1"/>
  <c r="A146" i="10"/>
  <c r="Q146" i="10" s="1"/>
  <c r="Q154" i="1"/>
  <c r="A157" i="10"/>
  <c r="R157" i="10" s="1"/>
  <c r="AB157" i="10" s="1"/>
  <c r="A165" i="10"/>
  <c r="R165" i="10" s="1"/>
  <c r="A173" i="10"/>
  <c r="R173" i="10" s="1"/>
  <c r="Q178" i="1"/>
  <c r="A181" i="10"/>
  <c r="R181" i="10" s="1"/>
  <c r="Q186" i="1"/>
  <c r="A189" i="10"/>
  <c r="R189" i="10" s="1"/>
  <c r="A192" i="10"/>
  <c r="Q197" i="1"/>
  <c r="A200" i="10"/>
  <c r="R200" i="10" s="1"/>
  <c r="A211" i="10"/>
  <c r="A219" i="10"/>
  <c r="R219" i="10" s="1"/>
  <c r="A227" i="10"/>
  <c r="R227" i="10" s="1"/>
  <c r="A244" i="10"/>
  <c r="Q244" i="1"/>
  <c r="A247" i="10"/>
  <c r="Q252" i="1"/>
  <c r="A255" i="10"/>
  <c r="R255" i="10" s="1"/>
  <c r="A266" i="10"/>
  <c r="R266" i="10" s="1"/>
  <c r="Q271" i="1"/>
  <c r="A274" i="10"/>
  <c r="R274" i="10" s="1"/>
  <c r="A285" i="10"/>
  <c r="A288" i="10"/>
  <c r="V288" i="10" s="1"/>
  <c r="A296" i="10"/>
  <c r="A304" i="10"/>
  <c r="R304" i="10" s="1"/>
  <c r="A315" i="10"/>
  <c r="R315" i="10" s="1"/>
  <c r="A318" i="10"/>
  <c r="R318" i="10" s="1"/>
  <c r="A326" i="10"/>
  <c r="A334" i="10"/>
  <c r="R334" i="10" s="1"/>
  <c r="A342" i="10"/>
  <c r="A359" i="10"/>
  <c r="Q364" i="1"/>
  <c r="A367" i="10"/>
  <c r="R367" i="10" s="1"/>
  <c r="A375" i="10"/>
  <c r="R375" i="10" s="1"/>
  <c r="Q380" i="1"/>
  <c r="A383" i="10"/>
  <c r="Q388" i="1"/>
  <c r="A391" i="10"/>
  <c r="R391" i="10" s="1"/>
  <c r="Q391" i="1"/>
  <c r="A394" i="10"/>
  <c r="R394" i="10" s="1"/>
  <c r="A402" i="10"/>
  <c r="R402" i="10" s="1"/>
  <c r="Q407" i="1"/>
  <c r="A410" i="10"/>
  <c r="R410" i="10" s="1"/>
  <c r="AB410" i="10" s="1"/>
  <c r="A416" i="10"/>
  <c r="A424" i="10"/>
  <c r="R424" i="10" s="1"/>
  <c r="AB424" i="10" s="1"/>
  <c r="A435" i="10"/>
  <c r="A443" i="10"/>
  <c r="O443" i="10" s="1"/>
  <c r="A460" i="10"/>
  <c r="A468" i="10"/>
  <c r="R468" i="10" s="1"/>
  <c r="A488" i="10"/>
  <c r="R488" i="10" s="1"/>
  <c r="A496" i="10"/>
  <c r="R496" i="10" s="1"/>
  <c r="AB496" i="10" s="1"/>
  <c r="A504" i="10"/>
  <c r="A521" i="10"/>
  <c r="R521" i="10" s="1"/>
  <c r="A529" i="10"/>
  <c r="Q548" i="1"/>
  <c r="A551" i="10"/>
  <c r="A559" i="10"/>
  <c r="R559" i="10" s="1"/>
  <c r="A567" i="10"/>
  <c r="R567" i="10" s="1"/>
  <c r="A578" i="10"/>
  <c r="R578" i="10" s="1"/>
  <c r="A586" i="10"/>
  <c r="A597" i="10"/>
  <c r="R597" i="10" s="1"/>
  <c r="A605" i="10"/>
  <c r="Q610" i="1"/>
  <c r="A613" i="10"/>
  <c r="R613" i="10" s="1"/>
  <c r="A619" i="10"/>
  <c r="R619" i="10" s="1"/>
  <c r="AB619" i="10" s="1"/>
  <c r="Q638" i="1"/>
  <c r="A641" i="10"/>
  <c r="R641" i="10" s="1"/>
  <c r="AB641" i="10" s="1"/>
  <c r="Q646" i="1"/>
  <c r="A649" i="10"/>
  <c r="R649" i="10" s="1"/>
  <c r="A652" i="10"/>
  <c r="A660" i="10"/>
  <c r="A668" i="10"/>
  <c r="A701" i="10"/>
  <c r="R701" i="10" s="1"/>
  <c r="AB701" i="10" s="1"/>
  <c r="A709" i="10"/>
  <c r="R709" i="10" s="1"/>
  <c r="A715" i="10"/>
  <c r="R715" i="10" s="1"/>
  <c r="Q726" i="1"/>
  <c r="A729" i="10"/>
  <c r="R729" i="10" s="1"/>
  <c r="A737" i="10"/>
  <c r="Q742" i="1"/>
  <c r="A745" i="10"/>
  <c r="Q748" i="1"/>
  <c r="A751" i="10"/>
  <c r="R751" i="10" s="1"/>
  <c r="A759" i="10"/>
  <c r="R759" i="10" s="1"/>
  <c r="A767" i="10"/>
  <c r="Q772" i="1"/>
  <c r="A775" i="10"/>
  <c r="A783" i="10"/>
  <c r="X783" i="10" s="1"/>
  <c r="A817" i="10"/>
  <c r="A5" i="10"/>
  <c r="A23" i="10"/>
  <c r="R23" i="10" s="1"/>
  <c r="AB23" i="10" s="1"/>
  <c r="A26" i="10"/>
  <c r="R26" i="10" s="1"/>
  <c r="AB26" i="10" s="1"/>
  <c r="A38" i="10"/>
  <c r="A49" i="10"/>
  <c r="R49" i="10" s="1"/>
  <c r="A63" i="10"/>
  <c r="A74" i="10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A130" i="10"/>
  <c r="A141" i="10"/>
  <c r="A149" i="10"/>
  <c r="R149" i="10" s="1"/>
  <c r="A160" i="10"/>
  <c r="R160" i="10" s="1"/>
  <c r="A176" i="10"/>
  <c r="R176" i="10" s="1"/>
  <c r="Q181" i="1"/>
  <c r="A184" i="10"/>
  <c r="R184" i="10" s="1"/>
  <c r="A195" i="10"/>
  <c r="A203" i="10"/>
  <c r="P203" i="10" s="1"/>
  <c r="A206" i="10"/>
  <c r="Q211" i="1"/>
  <c r="A214" i="10"/>
  <c r="R214" i="10" s="1"/>
  <c r="A222" i="10"/>
  <c r="R222" i="10" s="1"/>
  <c r="A239" i="10"/>
  <c r="Q247" i="1"/>
  <c r="A250" i="10"/>
  <c r="A258" i="10"/>
  <c r="W258" i="10" s="1"/>
  <c r="A269" i="10"/>
  <c r="A277" i="10"/>
  <c r="R277" i="10" s="1"/>
  <c r="A291" i="10"/>
  <c r="R291" i="10" s="1"/>
  <c r="A299" i="10"/>
  <c r="A307" i="10"/>
  <c r="A321" i="10"/>
  <c r="R321" i="10" s="1"/>
  <c r="A329" i="10"/>
  <c r="Q334" i="1"/>
  <c r="A337" i="10"/>
  <c r="R337" i="10" s="1"/>
  <c r="A345" i="10"/>
  <c r="R345" i="10" s="1"/>
  <c r="AB345" i="10" s="1"/>
  <c r="A362" i="10"/>
  <c r="R362" i="10" s="1"/>
  <c r="Q367" i="1"/>
  <c r="A370" i="10"/>
  <c r="A378" i="10"/>
  <c r="R378" i="10" s="1"/>
  <c r="A386" i="10"/>
  <c r="A397" i="10"/>
  <c r="A405" i="10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A480" i="10"/>
  <c r="A491" i="10"/>
  <c r="R491" i="10" s="1"/>
  <c r="AB491" i="10" s="1"/>
  <c r="A499" i="10"/>
  <c r="R499" i="10" s="1"/>
  <c r="Q510" i="1"/>
  <c r="A513" i="10"/>
  <c r="A516" i="10"/>
  <c r="R516" i="10" s="1"/>
  <c r="AB516" i="10" s="1"/>
  <c r="Q521" i="1"/>
  <c r="A524" i="10"/>
  <c r="V524" i="10" s="1"/>
  <c r="A532" i="10"/>
  <c r="Q537" i="1"/>
  <c r="A540" i="10"/>
  <c r="R540" i="10" s="1"/>
  <c r="A554" i="10"/>
  <c r="R554" i="10" s="1"/>
  <c r="A562" i="10"/>
  <c r="R562" i="10" s="1"/>
  <c r="A573" i="10"/>
  <c r="R573" i="10" s="1"/>
  <c r="A581" i="10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A685" i="10"/>
  <c r="A693" i="10"/>
  <c r="R693" i="10" s="1"/>
  <c r="A704" i="10"/>
  <c r="R704" i="10" s="1"/>
  <c r="A718" i="10"/>
  <c r="R718" i="10" s="1"/>
  <c r="A740" i="10"/>
  <c r="Q751" i="1"/>
  <c r="A754" i="10"/>
  <c r="A770" i="10"/>
  <c r="T770" i="10" s="1"/>
  <c r="Q783" i="1"/>
  <c r="A786" i="10"/>
  <c r="Q791" i="1"/>
  <c r="A794" i="10"/>
  <c r="V794" i="10" s="1"/>
  <c r="A820" i="10"/>
  <c r="AA196" i="10"/>
  <c r="U193" i="1" s="1"/>
  <c r="Q5" i="1"/>
  <c r="A8" i="10"/>
  <c r="R8" i="10" s="1"/>
  <c r="AB8" i="10" s="1"/>
  <c r="A11" i="10"/>
  <c r="A29" i="10"/>
  <c r="R29" i="10" s="1"/>
  <c r="A41" i="10"/>
  <c r="R41" i="10" s="1"/>
  <c r="Q49" i="1"/>
  <c r="A52" i="10"/>
  <c r="Q52" i="1"/>
  <c r="A55" i="10"/>
  <c r="A66" i="10"/>
  <c r="Q85" i="1"/>
  <c r="A88" i="10"/>
  <c r="R88" i="10" s="1"/>
  <c r="A96" i="10"/>
  <c r="R96" i="10" s="1"/>
  <c r="A102" i="10"/>
  <c r="A105" i="10"/>
  <c r="R105" i="10" s="1"/>
  <c r="Q108" i="1"/>
  <c r="A111" i="10"/>
  <c r="R111" i="10" s="1"/>
  <c r="A119" i="10"/>
  <c r="A125" i="10"/>
  <c r="R125" i="10" s="1"/>
  <c r="A133" i="10"/>
  <c r="R133" i="10" s="1"/>
  <c r="Q141" i="1"/>
  <c r="A144" i="10"/>
  <c r="R144" i="10" s="1"/>
  <c r="Q149" i="1"/>
  <c r="A152" i="10"/>
  <c r="R152" i="10" s="1"/>
  <c r="AB152" i="10" s="1"/>
  <c r="A163" i="10"/>
  <c r="A171" i="10"/>
  <c r="A179" i="10"/>
  <c r="R179" i="10" s="1"/>
  <c r="A187" i="10"/>
  <c r="R187" i="10" s="1"/>
  <c r="Q195" i="1"/>
  <c r="A198" i="10"/>
  <c r="R198" i="10" s="1"/>
  <c r="A209" i="10"/>
  <c r="R209" i="10" s="1"/>
  <c r="Q214" i="1"/>
  <c r="A217" i="10"/>
  <c r="A225" i="10"/>
  <c r="A242" i="10"/>
  <c r="R242" i="10" s="1"/>
  <c r="A253" i="10"/>
  <c r="R253" i="10" s="1"/>
  <c r="Q258" i="1"/>
  <c r="A261" i="10"/>
  <c r="R261" i="10" s="1"/>
  <c r="Q261" i="1"/>
  <c r="A264" i="10"/>
  <c r="R264" i="10" s="1"/>
  <c r="A272" i="10"/>
  <c r="AA283" i="10"/>
  <c r="U280" i="1" s="1"/>
  <c r="A283" i="10"/>
  <c r="R283" i="10" s="1"/>
  <c r="A294" i="10"/>
  <c r="R294" i="10" s="1"/>
  <c r="A302" i="10"/>
  <c r="R302" i="10" s="1"/>
  <c r="Q307" i="1"/>
  <c r="A310" i="10"/>
  <c r="R310" i="10" s="1"/>
  <c r="A313" i="10"/>
  <c r="R313" i="10" s="1"/>
  <c r="A324" i="10"/>
  <c r="A332" i="10"/>
  <c r="A340" i="10"/>
  <c r="R340" i="10" s="1"/>
  <c r="Q348" i="1"/>
  <c r="A351" i="10"/>
  <c r="R351" i="10" s="1"/>
  <c r="AB351" i="10" s="1"/>
  <c r="A357" i="10"/>
  <c r="A365" i="10"/>
  <c r="R365" i="10" s="1"/>
  <c r="A373" i="10"/>
  <c r="R373" i="10" s="1"/>
  <c r="A381" i="10"/>
  <c r="A389" i="10"/>
  <c r="O389" i="10" s="1"/>
  <c r="A400" i="10"/>
  <c r="R400" i="10" s="1"/>
  <c r="A408" i="10"/>
  <c r="A422" i="10"/>
  <c r="Q430" i="1"/>
  <c r="A433" i="10"/>
  <c r="R433" i="10" s="1"/>
  <c r="A441" i="10"/>
  <c r="Q455" i="1"/>
  <c r="A458" i="10"/>
  <c r="R458" i="10" s="1"/>
  <c r="Q463" i="1"/>
  <c r="A466" i="10"/>
  <c r="A472" i="10"/>
  <c r="A486" i="10"/>
  <c r="R486" i="10" s="1"/>
  <c r="Q491" i="1"/>
  <c r="A494" i="10"/>
  <c r="R494" i="10" s="1"/>
  <c r="A502" i="10"/>
  <c r="A519" i="10"/>
  <c r="Q524" i="1"/>
  <c r="A527" i="10"/>
  <c r="R527" i="10" s="1"/>
  <c r="AB527" i="10" s="1"/>
  <c r="Q532" i="1"/>
  <c r="A535" i="10"/>
  <c r="R535" i="10" s="1"/>
  <c r="A549" i="10"/>
  <c r="R549" i="10" s="1"/>
  <c r="AB549" i="10" s="1"/>
  <c r="A565" i="10"/>
  <c r="R565" i="10" s="1"/>
  <c r="AB565" i="10" s="1"/>
  <c r="A576" i="10"/>
  <c r="X576" i="10" s="1"/>
  <c r="A595" i="10"/>
  <c r="O595" i="10" s="1"/>
  <c r="A603" i="10"/>
  <c r="R603" i="10" s="1"/>
  <c r="A611" i="10"/>
  <c r="R611" i="10" s="1"/>
  <c r="AB611" i="10" s="1"/>
  <c r="A639" i="10"/>
  <c r="A647" i="10"/>
  <c r="R647" i="10" s="1"/>
  <c r="A658" i="10"/>
  <c r="Q663" i="1"/>
  <c r="A666" i="10"/>
  <c r="P666" i="10" s="1"/>
  <c r="A680" i="10"/>
  <c r="A688" i="10"/>
  <c r="R688" i="10" s="1"/>
  <c r="Q696" i="1"/>
  <c r="A699" i="10"/>
  <c r="R699" i="10" s="1"/>
  <c r="AB699" i="10" s="1"/>
  <c r="Q704" i="1"/>
  <c r="A707" i="10"/>
  <c r="R707" i="10" s="1"/>
  <c r="A713" i="10"/>
  <c r="R713" i="10" s="1"/>
  <c r="A721" i="10"/>
  <c r="Q721" i="10" s="1"/>
  <c r="A727" i="10"/>
  <c r="Q732" i="1"/>
  <c r="A735" i="10"/>
  <c r="Q746" i="1"/>
  <c r="A749" i="10"/>
  <c r="A765" i="10"/>
  <c r="A797" i="10"/>
  <c r="R797" i="10" s="1"/>
  <c r="Q812" i="1"/>
  <c r="A815" i="10"/>
  <c r="A18" i="10"/>
  <c r="A21" i="10"/>
  <c r="Q33" i="1"/>
  <c r="A36" i="10"/>
  <c r="R36" i="10" s="1"/>
  <c r="A44" i="10"/>
  <c r="R44" i="10" s="1"/>
  <c r="A47" i="10"/>
  <c r="A61" i="10"/>
  <c r="Q66" i="1"/>
  <c r="A69" i="10"/>
  <c r="R69" i="10" s="1"/>
  <c r="Q69" i="1"/>
  <c r="A72" i="10"/>
  <c r="R72" i="10" s="1"/>
  <c r="A83" i="10"/>
  <c r="R83" i="10" s="1"/>
  <c r="A91" i="10"/>
  <c r="R91" i="10" s="1"/>
  <c r="A114" i="10"/>
  <c r="R114" i="10" s="1"/>
  <c r="AB114" i="10" s="1"/>
  <c r="A128" i="10"/>
  <c r="Q133" i="1"/>
  <c r="A136" i="10"/>
  <c r="R136" i="10" s="1"/>
  <c r="A139" i="10"/>
  <c r="R139" i="10" s="1"/>
  <c r="A147" i="10"/>
  <c r="R147" i="10" s="1"/>
  <c r="AB147" i="10" s="1"/>
  <c r="A155" i="10"/>
  <c r="R155" i="10" s="1"/>
  <c r="AB155" i="10" s="1"/>
  <c r="A158" i="10"/>
  <c r="R158" i="10" s="1"/>
  <c r="Q163" i="1"/>
  <c r="A166" i="10"/>
  <c r="A174" i="10"/>
  <c r="A182" i="10"/>
  <c r="R182" i="10" s="1"/>
  <c r="A190" i="10"/>
  <c r="R190" i="10" s="1"/>
  <c r="A193" i="10"/>
  <c r="R193" i="10" s="1"/>
  <c r="AA201" i="10"/>
  <c r="U198" i="1" s="1"/>
  <c r="A201" i="10"/>
  <c r="R201" i="10" s="1"/>
  <c r="A212" i="10"/>
  <c r="R212" i="10" s="1"/>
  <c r="A228" i="10"/>
  <c r="A231" i="10"/>
  <c r="Q231" i="1"/>
  <c r="A234" i="10"/>
  <c r="R234" i="10" s="1"/>
  <c r="A248" i="10"/>
  <c r="A267" i="10"/>
  <c r="R267" i="10" s="1"/>
  <c r="AB267" i="10" s="1"/>
  <c r="A275" i="10"/>
  <c r="R275" i="10" s="1"/>
  <c r="Q286" i="1"/>
  <c r="A289" i="10"/>
  <c r="AA289" i="10" s="1"/>
  <c r="U286" i="1" s="1"/>
  <c r="A297" i="10"/>
  <c r="Q302" i="1"/>
  <c r="A305" i="10"/>
  <c r="R305" i="10" s="1"/>
  <c r="A319" i="10"/>
  <c r="R319" i="10" s="1"/>
  <c r="A327" i="10"/>
  <c r="Q332" i="1"/>
  <c r="A335" i="10"/>
  <c r="R335" i="10" s="1"/>
  <c r="A343" i="10"/>
  <c r="A360" i="10"/>
  <c r="X360" i="10" s="1"/>
  <c r="A376" i="10"/>
  <c r="R376" i="10" s="1"/>
  <c r="A384" i="10"/>
  <c r="R384" i="10" s="1"/>
  <c r="A395" i="10"/>
  <c r="R395" i="10" s="1"/>
  <c r="A403" i="10"/>
  <c r="R403" i="10" s="1"/>
  <c r="Q414" i="1"/>
  <c r="A417" i="10"/>
  <c r="R417" i="10" s="1"/>
  <c r="Q422" i="1"/>
  <c r="A425" i="10"/>
  <c r="Q433" i="1"/>
  <c r="A436" i="10"/>
  <c r="R436" i="10" s="1"/>
  <c r="Q441" i="1"/>
  <c r="A444" i="10"/>
  <c r="R444" i="10" s="1"/>
  <c r="AB444" i="10" s="1"/>
  <c r="Q444" i="1"/>
  <c r="A447" i="10"/>
  <c r="R447" i="10" s="1"/>
  <c r="A461" i="10"/>
  <c r="A475" i="10"/>
  <c r="A489" i="10"/>
  <c r="R489" i="10" s="1"/>
  <c r="Q494" i="1"/>
  <c r="A497" i="10"/>
  <c r="A505" i="10"/>
  <c r="R505" i="10" s="1"/>
  <c r="A508" i="10"/>
  <c r="R508" i="10" s="1"/>
  <c r="A552" i="10"/>
  <c r="R552" i="10" s="1"/>
  <c r="A560" i="10"/>
  <c r="A568" i="10"/>
  <c r="U568" i="10" s="1"/>
  <c r="A571" i="10"/>
  <c r="R571" i="10" s="1"/>
  <c r="A579" i="10"/>
  <c r="R579" i="10" s="1"/>
  <c r="A587" i="10"/>
  <c r="R587" i="10" s="1"/>
  <c r="A598" i="10"/>
  <c r="R598" i="10" s="1"/>
  <c r="A620" i="10"/>
  <c r="A631" i="10"/>
  <c r="A642" i="10"/>
  <c r="A653" i="10"/>
  <c r="R653" i="10" s="1"/>
  <c r="Q658" i="1"/>
  <c r="A661" i="10"/>
  <c r="R661" i="10" s="1"/>
  <c r="AB661" i="10" s="1"/>
  <c r="A669" i="10"/>
  <c r="R669" i="10" s="1"/>
  <c r="A672" i="10"/>
  <c r="R672" i="10" s="1"/>
  <c r="AB672" i="10" s="1"/>
  <c r="A683" i="10"/>
  <c r="A691" i="10"/>
  <c r="R691" i="10" s="1"/>
  <c r="Q699" i="1"/>
  <c r="A702" i="10"/>
  <c r="R702" i="10" s="1"/>
  <c r="A710" i="10"/>
  <c r="A716" i="10"/>
  <c r="R716" i="10" s="1"/>
  <c r="Q735" i="1"/>
  <c r="A738" i="10"/>
  <c r="A752" i="10"/>
  <c r="A776" i="10"/>
  <c r="A806" i="10"/>
  <c r="R806" i="10" s="1"/>
  <c r="Q833" i="1"/>
  <c r="A836" i="10"/>
  <c r="R836" i="10" s="1"/>
  <c r="Q3" i="1"/>
  <c r="A6" i="10"/>
  <c r="R6" i="10" s="1"/>
  <c r="AB6" i="10" s="1"/>
  <c r="A27" i="10"/>
  <c r="Q36" i="1"/>
  <c r="A39" i="10"/>
  <c r="A50" i="10"/>
  <c r="A64" i="10"/>
  <c r="R64" i="10" s="1"/>
  <c r="A78" i="10"/>
  <c r="R78" i="10" s="1"/>
  <c r="A86" i="10"/>
  <c r="Q91" i="1"/>
  <c r="A94" i="10"/>
  <c r="R94" i="10" s="1"/>
  <c r="A109" i="10"/>
  <c r="Q114" i="1"/>
  <c r="A117" i="10"/>
  <c r="R117" i="10" s="1"/>
  <c r="A123" i="10"/>
  <c r="R123" i="10" s="1"/>
  <c r="AB123" i="10" s="1"/>
  <c r="A131" i="10"/>
  <c r="R131" i="10" s="1"/>
  <c r="AB131" i="10" s="1"/>
  <c r="A150" i="10"/>
  <c r="R150" i="10" s="1"/>
  <c r="A161" i="10"/>
  <c r="Q166" i="1"/>
  <c r="A169" i="10"/>
  <c r="R169" i="10" s="1"/>
  <c r="AB169" i="10" s="1"/>
  <c r="A177" i="10"/>
  <c r="A185" i="10"/>
  <c r="Q204" i="1"/>
  <c r="A207" i="10"/>
  <c r="R207" i="10" s="1"/>
  <c r="A223" i="10"/>
  <c r="Q237" i="1"/>
  <c r="A240" i="10"/>
  <c r="R240" i="10" s="1"/>
  <c r="A251" i="10"/>
  <c r="A259" i="10"/>
  <c r="Q267" i="1"/>
  <c r="A270" i="10"/>
  <c r="R270" i="10" s="1"/>
  <c r="A281" i="10"/>
  <c r="R281" i="10" s="1"/>
  <c r="Q289" i="1"/>
  <c r="A292" i="10"/>
  <c r="A300" i="10"/>
  <c r="A308" i="10"/>
  <c r="A322" i="10"/>
  <c r="Q327" i="1"/>
  <c r="A330" i="10"/>
  <c r="R330" i="10" s="1"/>
  <c r="A338" i="10"/>
  <c r="R338" i="10" s="1"/>
  <c r="AB338" i="10" s="1"/>
  <c r="Q346" i="1"/>
  <c r="A349" i="10"/>
  <c r="R349" i="10" s="1"/>
  <c r="A355" i="10"/>
  <c r="R355" i="10" s="1"/>
  <c r="AB355" i="10" s="1"/>
  <c r="A363" i="10"/>
  <c r="R363" i="10" s="1"/>
  <c r="A371" i="10"/>
  <c r="A379" i="10"/>
  <c r="A387" i="10"/>
  <c r="R387" i="10" s="1"/>
  <c r="A398" i="10"/>
  <c r="R398" i="10" s="1"/>
  <c r="A406" i="10"/>
  <c r="R406" i="10" s="1"/>
  <c r="AB406" i="10" s="1"/>
  <c r="A420" i="10"/>
  <c r="A431" i="10"/>
  <c r="Q436" i="1"/>
  <c r="A439" i="10"/>
  <c r="Z439" i="10" s="1"/>
  <c r="A450" i="10"/>
  <c r="A453" i="10"/>
  <c r="R453" i="10" s="1"/>
  <c r="AB453" i="10" s="1"/>
  <c r="A456" i="10"/>
  <c r="R456" i="10" s="1"/>
  <c r="Q461" i="1"/>
  <c r="A464" i="10"/>
  <c r="R464" i="10" s="1"/>
  <c r="A481" i="10"/>
  <c r="A492" i="10"/>
  <c r="A500" i="10"/>
  <c r="R500" i="10" s="1"/>
  <c r="A525" i="10"/>
  <c r="Q530" i="1"/>
  <c r="A533" i="10"/>
  <c r="R533" i="10" s="1"/>
  <c r="A547" i="10"/>
  <c r="A555" i="10"/>
  <c r="A563" i="10"/>
  <c r="Q579" i="1"/>
  <c r="A582" i="10"/>
  <c r="R582" i="10" s="1"/>
  <c r="A590" i="10"/>
  <c r="Q598" i="1"/>
  <c r="A601" i="10"/>
  <c r="R601" i="10" s="1"/>
  <c r="AB601" i="10" s="1"/>
  <c r="Q606" i="1"/>
  <c r="A609" i="10"/>
  <c r="A634" i="10"/>
  <c r="R634" i="10" s="1"/>
  <c r="A645" i="10"/>
  <c r="A656" i="10"/>
  <c r="Q661" i="1"/>
  <c r="A664" i="10"/>
  <c r="R664" i="10" s="1"/>
  <c r="A675" i="10"/>
  <c r="R675" i="10" s="1"/>
  <c r="A678" i="10"/>
  <c r="R678" i="10" s="1"/>
  <c r="AB678" i="10" s="1"/>
  <c r="A686" i="10"/>
  <c r="Q691" i="1"/>
  <c r="A694" i="10"/>
  <c r="A697" i="10"/>
  <c r="Q702" i="1"/>
  <c r="A705" i="10"/>
  <c r="R705" i="10" s="1"/>
  <c r="A741" i="10"/>
  <c r="R741" i="10" s="1"/>
  <c r="AB741" i="10" s="1"/>
  <c r="Q768" i="1"/>
  <c r="A771" i="10"/>
  <c r="R771" i="10" s="1"/>
  <c r="Q792" i="1"/>
  <c r="A795" i="10"/>
  <c r="R795" i="10" s="1"/>
  <c r="A9" i="10"/>
  <c r="R9" i="10" s="1"/>
  <c r="A42" i="10"/>
  <c r="Q50" i="1"/>
  <c r="A53" i="10"/>
  <c r="R53" i="10" s="1"/>
  <c r="A56" i="10"/>
  <c r="R56" i="10" s="1"/>
  <c r="AB56" i="10" s="1"/>
  <c r="A59" i="10"/>
  <c r="A81" i="10"/>
  <c r="R81" i="10" s="1"/>
  <c r="AB81" i="10" s="1"/>
  <c r="A89" i="10"/>
  <c r="A103" i="10"/>
  <c r="R103" i="10" s="1"/>
  <c r="A112" i="10"/>
  <c r="R112" i="10" s="1"/>
  <c r="Q123" i="1"/>
  <c r="A126" i="10"/>
  <c r="A134" i="10"/>
  <c r="R134" i="10" s="1"/>
  <c r="A145" i="10"/>
  <c r="R145" i="10" s="1"/>
  <c r="A153" i="10"/>
  <c r="A164" i="10"/>
  <c r="A172" i="10"/>
  <c r="A180" i="10"/>
  <c r="R180" i="10" s="1"/>
  <c r="A188" i="10"/>
  <c r="R188" i="10" s="1"/>
  <c r="Q196" i="1"/>
  <c r="A199" i="10"/>
  <c r="A210" i="10"/>
  <c r="R210" i="10" s="1"/>
  <c r="Q215" i="1"/>
  <c r="A218" i="10"/>
  <c r="Q218" i="10" s="1"/>
  <c r="A226" i="10"/>
  <c r="R226" i="10" s="1"/>
  <c r="A243" i="10"/>
  <c r="R243" i="10" s="1"/>
  <c r="A246" i="10"/>
  <c r="R246" i="10" s="1"/>
  <c r="A254" i="10"/>
  <c r="R254" i="10" s="1"/>
  <c r="A265" i="10"/>
  <c r="R265" i="10" s="1"/>
  <c r="Q270" i="1"/>
  <c r="A273" i="10"/>
  <c r="A284" i="10"/>
  <c r="Q292" i="1"/>
  <c r="A295" i="10"/>
  <c r="R295" i="10" s="1"/>
  <c r="A303" i="10"/>
  <c r="R303" i="10" s="1"/>
  <c r="Q311" i="1"/>
  <c r="A314" i="10"/>
  <c r="A317" i="10"/>
  <c r="R317" i="10" s="1"/>
  <c r="Q322" i="1"/>
  <c r="A325" i="10"/>
  <c r="R325" i="10" s="1"/>
  <c r="A333" i="10"/>
  <c r="A341" i="10"/>
  <c r="R341" i="10" s="1"/>
  <c r="AB341" i="10" s="1"/>
  <c r="A352" i="10"/>
  <c r="R352" i="10" s="1"/>
  <c r="AB352" i="10" s="1"/>
  <c r="Q355" i="1"/>
  <c r="A358" i="10"/>
  <c r="R358" i="10" s="1"/>
  <c r="AB358" i="10" s="1"/>
  <c r="Q379" i="1"/>
  <c r="A382" i="10"/>
  <c r="Q387" i="1"/>
  <c r="A390" i="10"/>
  <c r="R390" i="10" s="1"/>
  <c r="Q390" i="1"/>
  <c r="A393" i="10"/>
  <c r="R393" i="10" s="1"/>
  <c r="AB393" i="10" s="1"/>
  <c r="A401" i="10"/>
  <c r="A409" i="10"/>
  <c r="Q420" i="1"/>
  <c r="A423" i="10"/>
  <c r="Q431" i="1"/>
  <c r="A434" i="10"/>
  <c r="A459" i="10"/>
  <c r="R459" i="10" s="1"/>
  <c r="A467" i="10"/>
  <c r="R467" i="10" s="1"/>
  <c r="A470" i="10"/>
  <c r="R470" i="10" s="1"/>
  <c r="A473" i="10"/>
  <c r="R473" i="10" s="1"/>
  <c r="Q481" i="1"/>
  <c r="A484" i="10"/>
  <c r="R484" i="10" s="1"/>
  <c r="AB484" i="10" s="1"/>
  <c r="A487" i="10"/>
  <c r="Q492" i="1"/>
  <c r="A495" i="10"/>
  <c r="R495" i="10" s="1"/>
  <c r="AB495" i="10" s="1"/>
  <c r="A503" i="10"/>
  <c r="Q547" i="1"/>
  <c r="A550" i="10"/>
  <c r="R550" i="10" s="1"/>
  <c r="AB550" i="10" s="1"/>
  <c r="A558" i="10"/>
  <c r="R558" i="10" s="1"/>
  <c r="Q574" i="1"/>
  <c r="A577" i="10"/>
  <c r="R577" i="10" s="1"/>
  <c r="A585" i="10"/>
  <c r="R585" i="10" s="1"/>
  <c r="Q593" i="1"/>
  <c r="A596" i="10"/>
  <c r="R596" i="10" s="1"/>
  <c r="A604" i="10"/>
  <c r="R604" i="10" s="1"/>
  <c r="A612" i="10"/>
  <c r="R612" i="10" s="1"/>
  <c r="Q615" i="1"/>
  <c r="A618" i="10"/>
  <c r="R618" i="10" s="1"/>
  <c r="A629" i="10"/>
  <c r="A637" i="10"/>
  <c r="R637" i="10" s="1"/>
  <c r="A640" i="10"/>
  <c r="R640" i="10" s="1"/>
  <c r="A648" i="10"/>
  <c r="R648" i="10" s="1"/>
  <c r="AB648" i="10" s="1"/>
  <c r="A651" i="10"/>
  <c r="R651" i="10" s="1"/>
  <c r="A659" i="10"/>
  <c r="R659" i="10" s="1"/>
  <c r="A667" i="10"/>
  <c r="Q686" i="1"/>
  <c r="A689" i="10"/>
  <c r="Z689" i="10" s="1"/>
  <c r="A714" i="10"/>
  <c r="R714" i="10" s="1"/>
  <c r="Q722" i="1"/>
  <c r="A725" i="10"/>
  <c r="R725" i="10" s="1"/>
  <c r="A736" i="10"/>
  <c r="R736" i="10" s="1"/>
  <c r="Q741" i="1"/>
  <c r="A744" i="10"/>
  <c r="A750" i="10"/>
  <c r="A758" i="10"/>
  <c r="A766" i="10"/>
  <c r="R766" i="10" s="1"/>
  <c r="Q771" i="1"/>
  <c r="A774" i="10"/>
  <c r="R774" i="10" s="1"/>
  <c r="Q779" i="1"/>
  <c r="A782" i="10"/>
  <c r="R782" i="10" s="1"/>
  <c r="A790" i="10"/>
  <c r="Q795" i="1"/>
  <c r="A798" i="10"/>
  <c r="R798" i="10" s="1"/>
  <c r="Q801" i="1"/>
  <c r="A804" i="10"/>
  <c r="R804" i="10" s="1"/>
  <c r="Q813" i="1"/>
  <c r="A816" i="10"/>
  <c r="R816" i="10" s="1"/>
  <c r="Q825" i="1"/>
  <c r="A828" i="10"/>
  <c r="M16" i="34"/>
  <c r="M12" i="32"/>
  <c r="Q617" i="1"/>
  <c r="Q156" i="1"/>
  <c r="Q628" i="1"/>
  <c r="Q655" i="1"/>
  <c r="Q38" i="1"/>
  <c r="Q111" i="1"/>
  <c r="Q316" i="1"/>
  <c r="Q297" i="1"/>
  <c r="Q405" i="1"/>
  <c r="Q357" i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Q774" i="1"/>
  <c r="AA434" i="10"/>
  <c r="U431" i="1" s="1"/>
  <c r="Q536" i="1"/>
  <c r="Q750" i="1"/>
  <c r="Q145" i="1"/>
  <c r="Q393" i="1"/>
  <c r="Q301" i="1"/>
  <c r="Q766" i="1"/>
  <c r="Q644" i="1"/>
  <c r="Q293" i="1"/>
  <c r="Q39" i="1"/>
  <c r="Q450" i="1"/>
  <c r="Q320" i="1"/>
  <c r="Q285" i="1"/>
  <c r="Q134" i="1"/>
  <c r="Q636" i="1"/>
  <c r="Q107" i="1"/>
  <c r="Q558" i="1"/>
  <c r="Q396" i="1"/>
  <c r="Q199" i="1"/>
  <c r="Q423" i="1"/>
  <c r="Q269" i="1"/>
  <c r="Q515" i="1"/>
  <c r="AA569" i="10"/>
  <c r="U566" i="1" s="1"/>
  <c r="Q191" i="1"/>
  <c r="Q245" i="1"/>
  <c r="AA264" i="10"/>
  <c r="U261" i="1" s="1"/>
  <c r="Q550" i="1"/>
  <c r="Q175" i="1"/>
  <c r="Q761" i="1"/>
  <c r="Q499" i="1"/>
  <c r="Q483" i="1"/>
  <c r="Q372" i="1"/>
  <c r="Q20" i="1"/>
  <c r="AA730" i="10"/>
  <c r="U727" i="1" s="1"/>
  <c r="AA773" i="10"/>
  <c r="U770" i="1" s="1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746" i="10"/>
  <c r="U743" i="1" s="1"/>
  <c r="Q373" i="1"/>
  <c r="Q122" i="1"/>
  <c r="Q6" i="1"/>
  <c r="AA824" i="10"/>
  <c r="AA801" i="10"/>
  <c r="U798" i="1" s="1"/>
  <c r="AA753" i="10"/>
  <c r="U750" i="1" s="1"/>
  <c r="AA626" i="10"/>
  <c r="U623" i="1" s="1"/>
  <c r="AA471" i="10"/>
  <c r="U468" i="1" s="1"/>
  <c r="AA354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A13" i="10"/>
  <c r="U10" i="1" s="1"/>
  <c r="Z12" i="10"/>
  <c r="AA12" i="10"/>
  <c r="AD12" i="10" a="1"/>
  <c r="AD12" i="10" s="1"/>
  <c r="Z46" i="10"/>
  <c r="AA46" i="10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454" i="10"/>
  <c r="Z233" i="10"/>
  <c r="AA233" i="10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Z452" i="10"/>
  <c r="AA452" i="10"/>
  <c r="AA407" i="10"/>
  <c r="U404" i="1" s="1"/>
  <c r="AA367" i="10"/>
  <c r="U364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Q780" i="1"/>
  <c r="Q710" i="1"/>
  <c r="Q645" i="1"/>
  <c r="Q556" i="1"/>
  <c r="Q526" i="1"/>
  <c r="Q506" i="1"/>
  <c r="Q478" i="1"/>
  <c r="Q399" i="1"/>
  <c r="Q318" i="1"/>
  <c r="Q63" i="1"/>
  <c r="Q607" i="1"/>
  <c r="Q473" i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05" i="10"/>
  <c r="Z530" i="10"/>
  <c r="Z340" i="10"/>
  <c r="Z808" i="10"/>
  <c r="Z655" i="10"/>
  <c r="Z600" i="10"/>
  <c r="Z574" i="10"/>
  <c r="Z537" i="10"/>
  <c r="Z506" i="10"/>
  <c r="Z474" i="10"/>
  <c r="Z444" i="10"/>
  <c r="Z220" i="10"/>
  <c r="Z193" i="10"/>
  <c r="Z156" i="10"/>
  <c r="Z56" i="10"/>
  <c r="Z67" i="10"/>
  <c r="F5" i="35" s="1"/>
  <c r="J5" i="35" s="1"/>
  <c r="Z75" i="10"/>
  <c r="Z91" i="10"/>
  <c r="Z151" i="10"/>
  <c r="Z210" i="10"/>
  <c r="Z256" i="10"/>
  <c r="Z280" i="10"/>
  <c r="Z291" i="10"/>
  <c r="Z334" i="10"/>
  <c r="Z375" i="10"/>
  <c r="Z437" i="10"/>
  <c r="Z459" i="10"/>
  <c r="Z467" i="10"/>
  <c r="Z486" i="10"/>
  <c r="Z612" i="10"/>
  <c r="Z623" i="10"/>
  <c r="Z634" i="10"/>
  <c r="Z669" i="10"/>
  <c r="Z688" i="10"/>
  <c r="Z723" i="10"/>
  <c r="Z796" i="10"/>
  <c r="Z834" i="10"/>
  <c r="Z786" i="10"/>
  <c r="Z54" i="10"/>
  <c r="Z40" i="10"/>
  <c r="Z625" i="10"/>
  <c r="Z570" i="10"/>
  <c r="Z407" i="10"/>
  <c r="Z78" i="10"/>
  <c r="Z283" i="10"/>
  <c r="Z599" i="10"/>
  <c r="Z43" i="10"/>
  <c r="Z246" i="10"/>
  <c r="Z424" i="10"/>
  <c r="Z500" i="10"/>
  <c r="Z700" i="10"/>
  <c r="Z663" i="10"/>
  <c r="Z463" i="10"/>
  <c r="Z400" i="10"/>
  <c r="Z367" i="10"/>
  <c r="Z338" i="10"/>
  <c r="Z311" i="10"/>
  <c r="Z241" i="10"/>
  <c r="Z178" i="10"/>
  <c r="Z68" i="10"/>
  <c r="Z76" i="10"/>
  <c r="Z92" i="10"/>
  <c r="Z114" i="10"/>
  <c r="Z125" i="10"/>
  <c r="Z133" i="10"/>
  <c r="Z179" i="10"/>
  <c r="Z187" i="10"/>
  <c r="Z227" i="10"/>
  <c r="Z281" i="10"/>
  <c r="Z376" i="10"/>
  <c r="Z384" i="10"/>
  <c r="Z419" i="10"/>
  <c r="Z427" i="10"/>
  <c r="Z468" i="10"/>
  <c r="Z503" i="10"/>
  <c r="Z543" i="10"/>
  <c r="Z573" i="10"/>
  <c r="Z597" i="10"/>
  <c r="Z624" i="10"/>
  <c r="Z662" i="10"/>
  <c r="Z781" i="10"/>
  <c r="F8" i="35" s="1"/>
  <c r="Z708" i="10"/>
  <c r="Z165" i="10"/>
  <c r="Z173" i="10"/>
  <c r="Z275" i="10"/>
  <c r="Z294" i="10"/>
  <c r="Z302" i="10"/>
  <c r="Z362" i="10"/>
  <c r="Z378" i="10"/>
  <c r="Z402" i="10"/>
  <c r="Z505" i="10"/>
  <c r="Z545" i="10"/>
  <c r="Z724" i="10"/>
  <c r="Z650" i="10"/>
  <c r="Z287" i="10"/>
  <c r="Z373" i="10"/>
  <c r="Z457" i="10"/>
  <c r="Z818" i="10"/>
  <c r="Z648" i="10"/>
  <c r="Z585" i="10"/>
  <c r="Z528" i="10"/>
  <c r="Z490" i="10"/>
  <c r="Z455" i="10"/>
  <c r="Z310" i="10"/>
  <c r="Z236" i="10"/>
  <c r="Z209" i="10"/>
  <c r="Z41" i="10"/>
  <c r="Z49" i="10"/>
  <c r="Z87" i="10"/>
  <c r="Z139" i="10"/>
  <c r="Z147" i="10"/>
  <c r="Z155" i="10"/>
  <c r="Z158" i="10"/>
  <c r="Z182" i="10"/>
  <c r="Z190" i="10"/>
  <c r="Z303" i="10"/>
  <c r="Z355" i="10"/>
  <c r="Z363" i="10"/>
  <c r="Z387" i="10"/>
  <c r="Z395" i="10"/>
  <c r="Z403" i="10"/>
  <c r="Z411" i="10"/>
  <c r="Z441" i="10"/>
  <c r="Z549" i="10"/>
  <c r="Z557" i="10"/>
  <c r="Z565" i="10"/>
  <c r="Z619" i="10"/>
  <c r="Z741" i="10"/>
  <c r="Z806" i="10"/>
  <c r="Z812" i="10"/>
  <c r="Z807" i="10"/>
  <c r="Z760" i="10"/>
  <c r="Z665" i="10"/>
  <c r="Z105" i="10"/>
  <c r="Z205" i="10"/>
  <c r="Z267" i="10"/>
  <c r="Z617" i="10"/>
  <c r="Z346" i="10"/>
  <c r="Z254" i="10"/>
  <c r="Z508" i="10"/>
  <c r="Z516" i="10"/>
  <c r="Z735" i="10"/>
  <c r="Z719" i="10"/>
  <c r="Z658" i="10"/>
  <c r="Z584" i="10"/>
  <c r="Z482" i="10"/>
  <c r="Z335" i="10"/>
  <c r="Z90" i="10"/>
  <c r="Z112" i="10"/>
  <c r="Z123" i="10"/>
  <c r="Z131" i="10"/>
  <c r="Z150" i="10"/>
  <c r="Z201" i="10"/>
  <c r="Z317" i="10"/>
  <c r="Z341" i="10"/>
  <c r="Z366" i="10"/>
  <c r="Z374" i="10"/>
  <c r="Z398" i="10"/>
  <c r="Z517" i="10"/>
  <c r="Z552" i="10"/>
  <c r="Z571" i="10"/>
  <c r="Z579" i="10"/>
  <c r="Z587" i="10"/>
  <c r="Z603" i="10"/>
  <c r="Z611" i="10"/>
  <c r="Z622" i="10"/>
  <c r="Z679" i="10"/>
  <c r="Z714" i="10"/>
  <c r="Z736" i="10"/>
  <c r="Z536" i="10"/>
  <c r="Z498" i="10"/>
  <c r="Z116" i="10"/>
  <c r="Z14" i="10"/>
  <c r="Z345" i="10"/>
  <c r="Z448" i="10"/>
  <c r="Z645" i="10"/>
  <c r="Z672" i="10"/>
  <c r="Z149" i="10"/>
  <c r="Z559" i="10"/>
  <c r="Z632" i="10"/>
  <c r="Z651" i="10"/>
  <c r="Z675" i="10"/>
  <c r="Z678" i="10"/>
  <c r="Z825" i="10"/>
  <c r="Z684" i="10"/>
  <c r="Z432" i="10"/>
  <c r="Z489" i="10"/>
  <c r="Z521" i="10"/>
  <c r="Z759" i="10"/>
  <c r="Z682" i="10"/>
  <c r="Z592" i="10"/>
  <c r="Z569" i="10"/>
  <c r="Z466" i="10"/>
  <c r="Z404" i="10"/>
  <c r="Z180" i="10"/>
  <c r="Z106" i="10"/>
  <c r="Z286" i="10"/>
  <c r="Z659" i="10"/>
  <c r="Z832" i="10"/>
  <c r="Z749" i="10"/>
  <c r="Z716" i="10"/>
  <c r="Z692" i="10"/>
  <c r="Z673" i="10"/>
  <c r="Z657" i="10"/>
  <c r="Z636" i="10"/>
  <c r="Z522" i="10"/>
  <c r="Z330" i="10"/>
  <c r="Z264" i="10"/>
  <c r="Z25" i="10"/>
  <c r="Z107" i="10"/>
  <c r="Z242" i="10"/>
  <c r="Z293" i="10"/>
  <c r="Z320" i="10"/>
  <c r="Z344" i="10"/>
  <c r="Z377" i="10"/>
  <c r="Z520" i="10"/>
  <c r="Z544" i="10"/>
  <c r="Z598" i="10"/>
  <c r="Z606" i="10"/>
  <c r="Z706" i="10"/>
  <c r="Z717" i="10"/>
  <c r="Z766" i="10"/>
  <c r="Z810" i="10"/>
  <c r="Z792" i="10"/>
  <c r="Z748" i="10"/>
  <c r="Z713" i="10"/>
  <c r="Z690" i="10"/>
  <c r="Z628" i="10"/>
  <c r="Z601" i="10"/>
  <c r="Z538" i="10"/>
  <c r="Z514" i="10"/>
  <c r="Z476" i="10"/>
  <c r="Z412" i="10"/>
  <c r="Z295" i="10"/>
  <c r="Z196" i="10"/>
  <c r="Z42" i="10"/>
  <c r="Z64" i="10"/>
  <c r="Z96" i="10"/>
  <c r="Z110" i="10"/>
  <c r="Z237" i="10"/>
  <c r="Z253" i="10"/>
  <c r="Z277" i="10"/>
  <c r="Z304" i="10"/>
  <c r="Z323" i="10"/>
  <c r="Z415" i="10"/>
  <c r="Z453" i="10"/>
  <c r="Z456" i="10"/>
  <c r="Z483" i="10"/>
  <c r="Z491" i="10"/>
  <c r="Z523" i="10"/>
  <c r="Z558" i="10"/>
  <c r="Z566" i="10"/>
  <c r="Z631" i="10"/>
  <c r="Z639" i="10"/>
  <c r="Z693" i="10"/>
  <c r="Z701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548" i="10"/>
  <c r="U545" i="1" s="1"/>
  <c r="AA351" i="10"/>
  <c r="U348" i="1" s="1"/>
  <c r="S274" i="10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34" i="10"/>
  <c r="U231" i="1" s="1"/>
  <c r="Y215" i="10"/>
  <c r="AA198" i="10"/>
  <c r="U195" i="1" s="1"/>
  <c r="AA36" i="10"/>
  <c r="U33" i="1" s="1"/>
  <c r="Q776" i="1"/>
  <c r="Q529" i="1"/>
  <c r="Q513" i="1"/>
  <c r="Q362" i="1"/>
  <c r="Q228" i="1"/>
  <c r="Q110" i="1"/>
  <c r="Q601" i="1"/>
  <c r="Q733" i="1"/>
  <c r="Q701" i="1"/>
  <c r="Q685" i="1"/>
  <c r="Q577" i="1"/>
  <c r="Q426" i="1"/>
  <c r="Q337" i="1"/>
  <c r="Q255" i="1"/>
  <c r="Q148" i="1"/>
  <c r="Q129" i="1"/>
  <c r="Q47" i="1"/>
  <c r="Q22" i="1"/>
  <c r="Q631" i="1"/>
  <c r="AA305" i="10"/>
  <c r="U302" i="1" s="1"/>
  <c r="AA207" i="10"/>
  <c r="U204" i="1" s="1"/>
  <c r="AA167" i="10"/>
  <c r="U16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Q711" i="1"/>
  <c r="Q442" i="1"/>
  <c r="Q294" i="1"/>
  <c r="Q220" i="1"/>
  <c r="Q619" i="1"/>
  <c r="Q585" i="1"/>
  <c r="Q497" i="1"/>
  <c r="Q274" i="1"/>
  <c r="Q234" i="1"/>
  <c r="Q290" i="1"/>
  <c r="Q787" i="1"/>
  <c r="Q119" i="1"/>
  <c r="AA804" i="10"/>
  <c r="U801" i="1" s="1"/>
  <c r="Q250" i="1"/>
  <c r="Q564" i="1"/>
  <c r="Q398" i="1"/>
  <c r="Q76" i="1"/>
  <c r="Q476" i="1"/>
  <c r="Q358" i="1"/>
  <c r="Q266" i="1"/>
  <c r="Q46" i="1"/>
  <c r="AA618" i="10"/>
  <c r="U615" i="1" s="1"/>
  <c r="Q666" i="1"/>
  <c r="P511" i="10"/>
  <c r="O154" i="10"/>
  <c r="AA135" i="10"/>
  <c r="U132" i="1" s="1"/>
  <c r="Q406" i="1"/>
  <c r="Q374" i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U681" i="10"/>
  <c r="Z681" i="10"/>
  <c r="Z828" i="10"/>
  <c r="P809" i="10"/>
  <c r="Z809" i="10"/>
  <c r="T778" i="10"/>
  <c r="Z778" i="10"/>
  <c r="T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S47" i="10"/>
  <c r="T47" i="10"/>
  <c r="O47" i="10"/>
  <c r="W47" i="10"/>
  <c r="U47" i="10"/>
  <c r="X47" i="10"/>
  <c r="P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V401" i="10"/>
  <c r="O401" i="10"/>
  <c r="X401" i="10"/>
  <c r="Q401" i="10"/>
  <c r="T409" i="10"/>
  <c r="O409" i="10"/>
  <c r="W409" i="10"/>
  <c r="Q409" i="10"/>
  <c r="V441" i="10"/>
  <c r="O441" i="10"/>
  <c r="X441" i="10"/>
  <c r="Q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V487" i="10"/>
  <c r="V503" i="10"/>
  <c r="O503" i="10"/>
  <c r="X503" i="10"/>
  <c r="Q503" i="10"/>
  <c r="T503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U567" i="10"/>
  <c r="N567" i="10"/>
  <c r="O567" i="10"/>
  <c r="W567" i="10"/>
  <c r="P567" i="10"/>
  <c r="X567" i="10"/>
  <c r="Y567" i="10"/>
  <c r="S599" i="10"/>
  <c r="T599" i="10"/>
  <c r="U599" i="10"/>
  <c r="N599" i="10"/>
  <c r="V599" i="10"/>
  <c r="O599" i="10"/>
  <c r="W599" i="10"/>
  <c r="P599" i="10"/>
  <c r="X599" i="10"/>
  <c r="Q599" i="10"/>
  <c r="Y599" i="10"/>
  <c r="P645" i="10"/>
  <c r="X645" i="10"/>
  <c r="V709" i="10"/>
  <c r="O709" i="10"/>
  <c r="P709" i="10"/>
  <c r="X709" i="10"/>
  <c r="Q709" i="10"/>
  <c r="Y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T68" i="10"/>
  <c r="U68" i="10"/>
  <c r="O68" i="10"/>
  <c r="W68" i="10"/>
  <c r="V68" i="10"/>
  <c r="X68" i="10"/>
  <c r="Y68" i="10"/>
  <c r="P68" i="10"/>
  <c r="Q68" i="10"/>
  <c r="N68" i="10"/>
  <c r="S68" i="10"/>
  <c r="V588" i="10"/>
  <c r="N5" i="10"/>
  <c r="S5" i="10"/>
  <c r="T5" i="10"/>
  <c r="O5" i="10"/>
  <c r="U5" i="10"/>
  <c r="V5" i="10"/>
  <c r="P5" i="10"/>
  <c r="X5" i="10"/>
  <c r="AC5" i="10" s="1"/>
  <c r="Q5" i="10"/>
  <c r="N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W269" i="10"/>
  <c r="N293" i="10"/>
  <c r="V293" i="10"/>
  <c r="O293" i="10"/>
  <c r="W293" i="10"/>
  <c r="P293" i="10"/>
  <c r="X293" i="10"/>
  <c r="Q293" i="10"/>
  <c r="Y293" i="10"/>
  <c r="S293" i="10"/>
  <c r="T293" i="10"/>
  <c r="U293" i="10"/>
  <c r="S604" i="10"/>
  <c r="S706" i="10"/>
  <c r="T706" i="10"/>
  <c r="U706" i="10"/>
  <c r="N706" i="10"/>
  <c r="V706" i="10"/>
  <c r="O706" i="10"/>
  <c r="W706" i="10"/>
  <c r="P706" i="10"/>
  <c r="X706" i="10"/>
  <c r="Q706" i="10"/>
  <c r="Y706" i="10"/>
  <c r="T26" i="10"/>
  <c r="U109" i="10"/>
  <c r="N109" i="10"/>
  <c r="Q109" i="10"/>
  <c r="T10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T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U426" i="10"/>
  <c r="Q472" i="10"/>
  <c r="U472" i="10"/>
  <c r="W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S266" i="10"/>
  <c r="T298" i="10"/>
  <c r="Q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P194" i="10"/>
  <c r="Q210" i="10"/>
  <c r="Y210" i="10"/>
  <c r="T210" i="10"/>
  <c r="U210" i="10"/>
  <c r="N210" i="10"/>
  <c r="V210" i="10"/>
  <c r="P210" i="10"/>
  <c r="X210" i="10"/>
  <c r="S210" i="10"/>
  <c r="W210" i="10"/>
  <c r="O210" i="10"/>
  <c r="U457" i="10"/>
  <c r="N457" i="10"/>
  <c r="V457" i="10"/>
  <c r="O457" i="10"/>
  <c r="W457" i="10"/>
  <c r="P457" i="10"/>
  <c r="X457" i="10"/>
  <c r="Q457" i="10"/>
  <c r="Y457" i="10"/>
  <c r="S457" i="10"/>
  <c r="T457" i="10"/>
  <c r="N817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X65" i="10"/>
  <c r="P65" i="10"/>
  <c r="V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T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P239" i="10"/>
  <c r="U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Y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V561" i="10"/>
  <c r="O561" i="10"/>
  <c r="W561" i="10"/>
  <c r="P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U631" i="10"/>
  <c r="T639" i="10"/>
  <c r="S639" i="10"/>
  <c r="O639" i="10"/>
  <c r="V647" i="10"/>
  <c r="O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P752" i="10"/>
  <c r="X752" i="10"/>
  <c r="Y752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Q794" i="10"/>
  <c r="Y794" i="10"/>
  <c r="S794" i="10"/>
  <c r="U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O694" i="10"/>
  <c r="W694" i="10"/>
  <c r="X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P641" i="10"/>
  <c r="X641" i="10"/>
  <c r="Q641" i="10"/>
  <c r="Y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U554" i="10"/>
  <c r="V554" i="10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V481" i="10"/>
  <c r="O481" i="10"/>
  <c r="P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T410" i="10"/>
  <c r="S399" i="10"/>
  <c r="U399" i="10"/>
  <c r="N399" i="10"/>
  <c r="V399" i="10"/>
  <c r="O399" i="10"/>
  <c r="W399" i="10"/>
  <c r="P399" i="10"/>
  <c r="X399" i="10"/>
  <c r="Y399" i="10"/>
  <c r="O356" i="10"/>
  <c r="W356" i="10"/>
  <c r="P356" i="10"/>
  <c r="X356" i="10"/>
  <c r="Q356" i="10"/>
  <c r="Y356" i="10"/>
  <c r="S356" i="10"/>
  <c r="T356" i="10"/>
  <c r="U356" i="10"/>
  <c r="N356" i="10"/>
  <c r="V356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O300" i="10"/>
  <c r="W300" i="10"/>
  <c r="X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N260" i="10"/>
  <c r="V260" i="10"/>
  <c r="O260" i="10"/>
  <c r="W260" i="10"/>
  <c r="T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T175" i="10"/>
  <c r="T159" i="10"/>
  <c r="Q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S129" i="10"/>
  <c r="T129" i="10"/>
  <c r="V129" i="10"/>
  <c r="W129" i="10"/>
  <c r="Y129" i="10"/>
  <c r="O129" i="10"/>
  <c r="S25" i="10"/>
  <c r="T25" i="10"/>
  <c r="N25" i="10"/>
  <c r="V25" i="10"/>
  <c r="O25" i="10"/>
  <c r="W25" i="10"/>
  <c r="P25" i="10"/>
  <c r="U25" i="10"/>
  <c r="X25" i="10"/>
  <c r="Y25" i="10"/>
  <c r="Q25" i="10"/>
  <c r="T122" i="10"/>
  <c r="U141" i="10"/>
  <c r="Q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T173" i="10"/>
  <c r="W173" i="10"/>
  <c r="X173" i="10"/>
  <c r="O173" i="10"/>
  <c r="Y173" i="10"/>
  <c r="P173" i="10"/>
  <c r="Q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W309" i="10"/>
  <c r="T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N460" i="10"/>
  <c r="X460" i="10"/>
  <c r="S629" i="10"/>
  <c r="N629" i="10"/>
  <c r="O629" i="10"/>
  <c r="U629" i="10"/>
  <c r="Y629" i="10"/>
  <c r="S637" i="10"/>
  <c r="T637" i="10"/>
  <c r="N637" i="10"/>
  <c r="V637" i="10"/>
  <c r="P637" i="10"/>
  <c r="Q637" i="10"/>
  <c r="U637" i="10"/>
  <c r="W637" i="10"/>
  <c r="X637" i="10"/>
  <c r="Y637" i="10"/>
  <c r="O637" i="10"/>
  <c r="N653" i="10"/>
  <c r="V653" i="10"/>
  <c r="O653" i="10"/>
  <c r="W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O685" i="10"/>
  <c r="S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Y750" i="10"/>
  <c r="S750" i="10"/>
  <c r="N758" i="10"/>
  <c r="X758" i="10"/>
  <c r="Q758" i="10"/>
  <c r="S758" i="10"/>
  <c r="U766" i="10"/>
  <c r="N766" i="10"/>
  <c r="V766" i="10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T831" i="10"/>
  <c r="Q807" i="10"/>
  <c r="Y807" i="10"/>
  <c r="S807" i="10"/>
  <c r="T807" i="10"/>
  <c r="U807" i="10"/>
  <c r="O807" i="10"/>
  <c r="W807" i="10"/>
  <c r="N793" i="10"/>
  <c r="AA782" i="10"/>
  <c r="U779" i="1" s="1"/>
  <c r="V770" i="10"/>
  <c r="Q759" i="10"/>
  <c r="Y759" i="10"/>
  <c r="S759" i="10"/>
  <c r="T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P396" i="10"/>
  <c r="Q396" i="10"/>
  <c r="U396" i="10"/>
  <c r="N396" i="10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S313" i="10"/>
  <c r="T313" i="10"/>
  <c r="U313" i="10"/>
  <c r="T284" i="10"/>
  <c r="U284" i="10"/>
  <c r="V284" i="10"/>
  <c r="Q284" i="10"/>
  <c r="Y284" i="10"/>
  <c r="N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37" i="10"/>
  <c r="U34" i="1" s="1"/>
  <c r="V11" i="10"/>
  <c r="Q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S42" i="10"/>
  <c r="V42" i="10"/>
  <c r="N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U82" i="10"/>
  <c r="W82" i="10"/>
  <c r="S82" i="10"/>
  <c r="X82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V192" i="10"/>
  <c r="X19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O288" i="10"/>
  <c r="N296" i="10"/>
  <c r="V296" i="10"/>
  <c r="X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S347" i="10"/>
  <c r="U347" i="10"/>
  <c r="N347" i="10"/>
  <c r="V347" i="10"/>
  <c r="W347" i="10"/>
  <c r="P347" i="10"/>
  <c r="X347" i="10"/>
  <c r="Y347" i="10"/>
  <c r="S621" i="10"/>
  <c r="T621" i="10"/>
  <c r="N621" i="10"/>
  <c r="V621" i="10"/>
  <c r="O621" i="10"/>
  <c r="P621" i="10"/>
  <c r="X621" i="10"/>
  <c r="Q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P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Y832" i="10"/>
  <c r="X831" i="10"/>
  <c r="T830" i="10"/>
  <c r="P829" i="10"/>
  <c r="V821" i="10"/>
  <c r="AB821" i="10" s="1"/>
  <c r="V813" i="10"/>
  <c r="AB813" i="10" s="1"/>
  <c r="V805" i="10"/>
  <c r="AB805" i="10" s="1"/>
  <c r="X769" i="10"/>
  <c r="P759" i="10"/>
  <c r="X753" i="10"/>
  <c r="T748" i="10"/>
  <c r="X833" i="10"/>
  <c r="W832" i="10"/>
  <c r="V831" i="10"/>
  <c r="X823" i="10"/>
  <c r="T818" i="10"/>
  <c r="P813" i="10"/>
  <c r="X807" i="10"/>
  <c r="T790" i="10"/>
  <c r="X779" i="10"/>
  <c r="T758" i="10"/>
  <c r="X747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S228" i="10"/>
  <c r="U101" i="10"/>
  <c r="V101" i="10"/>
  <c r="O101" i="10"/>
  <c r="W101" i="10"/>
  <c r="X101" i="10"/>
  <c r="S101" i="10"/>
  <c r="Q101" i="10"/>
  <c r="Y101" i="10"/>
  <c r="U187" i="10"/>
  <c r="P187" i="10"/>
  <c r="X187" i="10"/>
  <c r="Q187" i="10"/>
  <c r="Y187" i="10"/>
  <c r="T187" i="10"/>
  <c r="O187" i="10"/>
  <c r="S187" i="10"/>
  <c r="V187" i="10"/>
  <c r="W187" i="10"/>
  <c r="N187" i="10"/>
  <c r="N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N635" i="10"/>
  <c r="V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V689" i="10"/>
  <c r="O689" i="10"/>
  <c r="W689" i="10"/>
  <c r="P689" i="10"/>
  <c r="X689" i="10"/>
  <c r="Q689" i="10"/>
  <c r="Y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V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O643" i="10"/>
  <c r="T643" i="10"/>
  <c r="Q717" i="1"/>
  <c r="Q562" i="1"/>
  <c r="Q341" i="1"/>
  <c r="Q146" i="1"/>
  <c r="Q809" i="1"/>
  <c r="Q755" i="1"/>
  <c r="Q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N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T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U397" i="10"/>
  <c r="S429" i="10"/>
  <c r="T429" i="10"/>
  <c r="N429" i="10"/>
  <c r="V429" i="10"/>
  <c r="O429" i="10"/>
  <c r="W429" i="10"/>
  <c r="P429" i="10"/>
  <c r="X429" i="10"/>
  <c r="Q429" i="10"/>
  <c r="Y429" i="10"/>
  <c r="U429" i="10"/>
  <c r="U453" i="10"/>
  <c r="N453" i="10"/>
  <c r="V453" i="10"/>
  <c r="O453" i="10"/>
  <c r="W453" i="10"/>
  <c r="P453" i="10"/>
  <c r="X453" i="10"/>
  <c r="Q453" i="10"/>
  <c r="Y453" i="10"/>
  <c r="S453" i="10"/>
  <c r="T453" i="10"/>
  <c r="O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S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X825" i="10"/>
  <c r="P823" i="10"/>
  <c r="X809" i="10"/>
  <c r="P807" i="10"/>
  <c r="X799" i="10"/>
  <c r="T794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N128" i="10"/>
  <c r="N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N605" i="10"/>
  <c r="V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S730" i="10"/>
  <c r="U730" i="10"/>
  <c r="O730" i="10"/>
  <c r="W730" i="10"/>
  <c r="P730" i="10"/>
  <c r="Q730" i="10"/>
  <c r="T730" i="10"/>
  <c r="V730" i="10"/>
  <c r="AB730" i="10" s="1"/>
  <c r="X730" i="10"/>
  <c r="Y730" i="10"/>
  <c r="U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W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S268" i="10"/>
  <c r="N268" i="10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O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V809" i="10"/>
  <c r="AB809" i="10" s="1"/>
  <c r="N807" i="10"/>
  <c r="X793" i="10"/>
  <c r="X777" i="10"/>
  <c r="T772" i="10"/>
  <c r="P767" i="10"/>
  <c r="X761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O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P195" i="10"/>
  <c r="X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Y785" i="10"/>
  <c r="U785" i="10"/>
  <c r="U775" i="10"/>
  <c r="N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X572" i="10"/>
  <c r="Q572" i="10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Y276" i="10"/>
  <c r="P264" i="10"/>
  <c r="X264" i="10"/>
  <c r="Q264" i="10"/>
  <c r="Y264" i="10"/>
  <c r="S264" i="10"/>
  <c r="T264" i="10"/>
  <c r="U264" i="10"/>
  <c r="N264" i="10"/>
  <c r="V264" i="10"/>
  <c r="O264" i="10"/>
  <c r="W264" i="10"/>
  <c r="T250" i="10"/>
  <c r="U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X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T19" i="10"/>
  <c r="U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X435" i="10"/>
  <c r="Q435" i="10"/>
  <c r="V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P140" i="10"/>
  <c r="X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O61" i="10"/>
  <c r="W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O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T666" i="10"/>
  <c r="U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N642" i="10"/>
  <c r="V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N529" i="10"/>
  <c r="V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Q372" i="10"/>
  <c r="Y372" i="10"/>
  <c r="V289" i="10"/>
  <c r="O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P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P765" i="10"/>
  <c r="X759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M43" i="10" s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R475" i="10" l="1"/>
  <c r="P475" i="10"/>
  <c r="Z475" i="10"/>
  <c r="X475" i="10"/>
  <c r="Q475" i="10"/>
  <c r="U475" i="10"/>
  <c r="Y475" i="10"/>
  <c r="N475" i="10"/>
  <c r="S475" i="10"/>
  <c r="V475" i="10"/>
  <c r="T475" i="10"/>
  <c r="W231" i="10"/>
  <c r="Y231" i="10"/>
  <c r="U231" i="10"/>
  <c r="O231" i="10"/>
  <c r="P231" i="10"/>
  <c r="Q231" i="10"/>
  <c r="X231" i="10"/>
  <c r="S231" i="10"/>
  <c r="N231" i="10"/>
  <c r="V332" i="10"/>
  <c r="W332" i="10"/>
  <c r="N332" i="10"/>
  <c r="X332" i="10"/>
  <c r="O332" i="10"/>
  <c r="S332" i="10"/>
  <c r="Y332" i="10"/>
  <c r="X225" i="10"/>
  <c r="O225" i="10"/>
  <c r="Q225" i="10"/>
  <c r="S225" i="10"/>
  <c r="T225" i="10"/>
  <c r="V225" i="10"/>
  <c r="W225" i="10"/>
  <c r="R66" i="10"/>
  <c r="P66" i="10"/>
  <c r="Q66" i="10"/>
  <c r="Z66" i="10"/>
  <c r="O66" i="10"/>
  <c r="U66" i="10"/>
  <c r="W66" i="10"/>
  <c r="V66" i="10"/>
  <c r="Y66" i="10"/>
  <c r="S66" i="10"/>
  <c r="X66" i="10"/>
  <c r="O674" i="10"/>
  <c r="W674" i="10"/>
  <c r="P674" i="10"/>
  <c r="S674" i="10"/>
  <c r="X674" i="10"/>
  <c r="T674" i="10"/>
  <c r="Q674" i="10"/>
  <c r="U674" i="10"/>
  <c r="Y674" i="10"/>
  <c r="R477" i="10"/>
  <c r="W477" i="10"/>
  <c r="P477" i="10"/>
  <c r="Z477" i="10"/>
  <c r="X477" i="10"/>
  <c r="Q477" i="10"/>
  <c r="U477" i="10"/>
  <c r="Y477" i="10"/>
  <c r="N477" i="10"/>
  <c r="S477" i="10"/>
  <c r="R74" i="10"/>
  <c r="AB74" i="10" s="1"/>
  <c r="W74" i="10"/>
  <c r="P74" i="10"/>
  <c r="Q74" i="10"/>
  <c r="S74" i="10"/>
  <c r="T74" i="10"/>
  <c r="X74" i="10"/>
  <c r="O74" i="10"/>
  <c r="N74" i="10"/>
  <c r="Y74" i="10"/>
  <c r="V74" i="10"/>
  <c r="R359" i="10"/>
  <c r="AB359" i="10" s="1"/>
  <c r="P359" i="10"/>
  <c r="S359" i="10"/>
  <c r="X359" i="10"/>
  <c r="Z359" i="10"/>
  <c r="T359" i="10"/>
  <c r="Q359" i="10"/>
  <c r="U359" i="10"/>
  <c r="Y359" i="10"/>
  <c r="N359" i="10"/>
  <c r="V359" i="10"/>
  <c r="O359" i="10"/>
  <c r="R148" i="10"/>
  <c r="AB148" i="10" s="1"/>
  <c r="Z148" i="10"/>
  <c r="P148" i="10"/>
  <c r="V148" i="10"/>
  <c r="V589" i="10"/>
  <c r="S443" i="10"/>
  <c r="U770" i="10"/>
  <c r="W359" i="10"/>
  <c r="R642" i="10"/>
  <c r="AB642" i="10" s="1"/>
  <c r="Z642" i="10"/>
  <c r="R560" i="10"/>
  <c r="Z560" i="10"/>
  <c r="O560" i="10"/>
  <c r="U560" i="10"/>
  <c r="W560" i="10"/>
  <c r="N560" i="10"/>
  <c r="P560" i="10"/>
  <c r="V560" i="10"/>
  <c r="X560" i="10"/>
  <c r="Q560" i="10"/>
  <c r="Y560" i="10"/>
  <c r="R461" i="10"/>
  <c r="X461" i="10"/>
  <c r="Q461" i="10"/>
  <c r="U461" i="10"/>
  <c r="Y461" i="10"/>
  <c r="N461" i="10"/>
  <c r="S461" i="10"/>
  <c r="V461" i="10"/>
  <c r="T461" i="10"/>
  <c r="O461" i="10"/>
  <c r="O343" i="10"/>
  <c r="P343" i="10"/>
  <c r="S343" i="10"/>
  <c r="X343" i="10"/>
  <c r="T343" i="10"/>
  <c r="Q343" i="10"/>
  <c r="U343" i="10"/>
  <c r="Y343" i="10"/>
  <c r="N343" i="10"/>
  <c r="V228" i="10"/>
  <c r="W228" i="10"/>
  <c r="Q228" i="10"/>
  <c r="X228" i="10"/>
  <c r="O228" i="10"/>
  <c r="P228" i="10"/>
  <c r="Y228" i="10"/>
  <c r="T228" i="10"/>
  <c r="N228" i="10"/>
  <c r="R166" i="10"/>
  <c r="AA166" i="10"/>
  <c r="U163" i="1" s="1"/>
  <c r="O128" i="10"/>
  <c r="S128" i="10"/>
  <c r="U128" i="10"/>
  <c r="V128" i="10"/>
  <c r="R61" i="10"/>
  <c r="AB61" i="10" s="1"/>
  <c r="Z61" i="10"/>
  <c r="U381" i="10"/>
  <c r="Y381" i="10"/>
  <c r="N381" i="10"/>
  <c r="V381" i="10"/>
  <c r="O381" i="10"/>
  <c r="W381" i="10"/>
  <c r="P381" i="10"/>
  <c r="W324" i="10"/>
  <c r="S324" i="10"/>
  <c r="X324" i="10"/>
  <c r="T324" i="10"/>
  <c r="Y324" i="10"/>
  <c r="U324" i="10"/>
  <c r="N324" i="10"/>
  <c r="O324" i="10"/>
  <c r="P324" i="10"/>
  <c r="R272" i="10"/>
  <c r="P272" i="10"/>
  <c r="O272" i="10"/>
  <c r="Y272" i="10"/>
  <c r="S272" i="10"/>
  <c r="T272" i="10"/>
  <c r="Q272" i="10"/>
  <c r="U272" i="10"/>
  <c r="V272" i="10"/>
  <c r="W272" i="10"/>
  <c r="R217" i="10"/>
  <c r="AB217" i="10" s="1"/>
  <c r="Y217" i="10"/>
  <c r="S217" i="10"/>
  <c r="V217" i="10"/>
  <c r="U217" i="10"/>
  <c r="W217" i="10"/>
  <c r="AA217" i="10"/>
  <c r="U214" i="1" s="1"/>
  <c r="Z217" i="10"/>
  <c r="O217" i="10"/>
  <c r="P217" i="10"/>
  <c r="X217" i="10"/>
  <c r="Q217" i="10"/>
  <c r="R163" i="10"/>
  <c r="T163" i="10"/>
  <c r="Q163" i="10"/>
  <c r="U163" i="10"/>
  <c r="Y163" i="10"/>
  <c r="N163" i="10"/>
  <c r="V163" i="10"/>
  <c r="O163" i="10"/>
  <c r="W163" i="10"/>
  <c r="R55" i="10"/>
  <c r="AB55" i="10" s="1"/>
  <c r="AA55" i="10"/>
  <c r="U52" i="1" s="1"/>
  <c r="R754" i="10"/>
  <c r="Z754" i="10"/>
  <c r="P754" i="10"/>
  <c r="Q754" i="10"/>
  <c r="U754" i="10"/>
  <c r="Y754" i="10"/>
  <c r="N754" i="10"/>
  <c r="S754" i="10"/>
  <c r="R581" i="10"/>
  <c r="Z581" i="10"/>
  <c r="T581" i="10"/>
  <c r="Q581" i="10"/>
  <c r="N581" i="10"/>
  <c r="V581" i="10"/>
  <c r="O581" i="10"/>
  <c r="R386" i="10"/>
  <c r="Y386" i="10"/>
  <c r="S386" i="10"/>
  <c r="T386" i="10"/>
  <c r="O386" i="10"/>
  <c r="U386" i="10"/>
  <c r="Z386" i="10"/>
  <c r="W386" i="10"/>
  <c r="N386" i="10"/>
  <c r="P386" i="10"/>
  <c r="V386" i="10"/>
  <c r="X386" i="10"/>
  <c r="Q386" i="10"/>
  <c r="R329" i="10"/>
  <c r="AB329" i="10" s="1"/>
  <c r="V329" i="10"/>
  <c r="T329" i="10"/>
  <c r="O329" i="10"/>
  <c r="U329" i="10"/>
  <c r="W329" i="10"/>
  <c r="X329" i="10"/>
  <c r="Z329" i="10"/>
  <c r="Y329" i="10"/>
  <c r="P329" i="10"/>
  <c r="N329" i="10"/>
  <c r="Q329" i="10"/>
  <c r="S329" i="10"/>
  <c r="Z250" i="10"/>
  <c r="N250" i="10"/>
  <c r="R195" i="10"/>
  <c r="AB195" i="10" s="1"/>
  <c r="Z195" i="10"/>
  <c r="T195" i="10"/>
  <c r="N195" i="10"/>
  <c r="O195" i="10"/>
  <c r="R122" i="10"/>
  <c r="O122" i="10"/>
  <c r="U122" i="10"/>
  <c r="Q122" i="10"/>
  <c r="V122" i="10"/>
  <c r="Y122" i="10"/>
  <c r="W122" i="10"/>
  <c r="S122" i="10"/>
  <c r="X122" i="10"/>
  <c r="N122" i="10"/>
  <c r="P122" i="10"/>
  <c r="Z122" i="10"/>
  <c r="R63" i="10"/>
  <c r="AB63" i="10" s="1"/>
  <c r="S63" i="10"/>
  <c r="P63" i="10"/>
  <c r="Z63" i="10"/>
  <c r="N63" i="10"/>
  <c r="T63" i="10"/>
  <c r="V63" i="10"/>
  <c r="X63" i="10"/>
  <c r="O63" i="10"/>
  <c r="W63" i="10"/>
  <c r="U63" i="10"/>
  <c r="R775" i="10"/>
  <c r="AB775" i="10" s="1"/>
  <c r="P775" i="10"/>
  <c r="Z775" i="10"/>
  <c r="Y775" i="10"/>
  <c r="S775" i="10"/>
  <c r="R737" i="10"/>
  <c r="N737" i="10"/>
  <c r="O737" i="10"/>
  <c r="W737" i="10"/>
  <c r="Q737" i="10"/>
  <c r="P737" i="10"/>
  <c r="Y737" i="10"/>
  <c r="X737" i="10"/>
  <c r="S737" i="10"/>
  <c r="Z737" i="10"/>
  <c r="T737" i="10"/>
  <c r="U737" i="10"/>
  <c r="V737" i="10"/>
  <c r="R652" i="10"/>
  <c r="W652" i="10"/>
  <c r="S652" i="10"/>
  <c r="X652" i="10"/>
  <c r="Z652" i="10"/>
  <c r="T652" i="10"/>
  <c r="Q652" i="10"/>
  <c r="U652" i="10"/>
  <c r="Y652" i="10"/>
  <c r="N652" i="10"/>
  <c r="V652" i="10"/>
  <c r="O652" i="10"/>
  <c r="P652" i="10"/>
  <c r="R605" i="10"/>
  <c r="AB605" i="10" s="1"/>
  <c r="W605" i="10"/>
  <c r="S605" i="10"/>
  <c r="X605" i="10"/>
  <c r="T605" i="10"/>
  <c r="Q605" i="10"/>
  <c r="U605" i="10"/>
  <c r="Y605" i="10"/>
  <c r="Z605" i="10"/>
  <c r="R529" i="10"/>
  <c r="Z529" i="10"/>
  <c r="R435" i="10"/>
  <c r="Z435" i="10"/>
  <c r="R342" i="10"/>
  <c r="AB342" i="10" s="1"/>
  <c r="Z342" i="10"/>
  <c r="T342" i="10"/>
  <c r="O342" i="10"/>
  <c r="U342" i="10"/>
  <c r="W342" i="10"/>
  <c r="N342" i="10"/>
  <c r="P342" i="10"/>
  <c r="V342" i="10"/>
  <c r="X342" i="10"/>
  <c r="Q342" i="10"/>
  <c r="R285" i="10"/>
  <c r="Y285" i="10"/>
  <c r="V285" i="10"/>
  <c r="T285" i="10"/>
  <c r="O285" i="10"/>
  <c r="U285" i="10"/>
  <c r="W285" i="10"/>
  <c r="P285" i="10"/>
  <c r="S285" i="10"/>
  <c r="Z285" i="10"/>
  <c r="N285" i="10"/>
  <c r="R244" i="10"/>
  <c r="N244" i="10"/>
  <c r="Z244" i="10"/>
  <c r="X244" i="10"/>
  <c r="O244" i="10"/>
  <c r="Q244" i="10"/>
  <c r="W244" i="10"/>
  <c r="Y244" i="10"/>
  <c r="T244" i="10"/>
  <c r="U244" i="10"/>
  <c r="V244" i="10"/>
  <c r="AB244" i="10" s="1"/>
  <c r="R780" i="10"/>
  <c r="AB780" i="10" s="1"/>
  <c r="AA780" i="10"/>
  <c r="U777" i="1" s="1"/>
  <c r="O780" i="10"/>
  <c r="W780" i="10"/>
  <c r="P780" i="10"/>
  <c r="X780" i="10"/>
  <c r="Q780" i="10"/>
  <c r="U780" i="10"/>
  <c r="Y780" i="10"/>
  <c r="R720" i="10"/>
  <c r="S720" i="10"/>
  <c r="X720" i="10"/>
  <c r="U720" i="10"/>
  <c r="Z720" i="10"/>
  <c r="N720" i="10"/>
  <c r="V720" i="10"/>
  <c r="O720" i="10"/>
  <c r="W720" i="10"/>
  <c r="P720" i="10"/>
  <c r="Q720" i="10"/>
  <c r="Y720" i="10"/>
  <c r="R635" i="10"/>
  <c r="Z635" i="10"/>
  <c r="P635" i="10"/>
  <c r="X635" i="10"/>
  <c r="Y635" i="10"/>
  <c r="O635" i="10"/>
  <c r="S635" i="10"/>
  <c r="Q635" i="10"/>
  <c r="T635" i="10"/>
  <c r="U635" i="10"/>
  <c r="R421" i="10"/>
  <c r="AB421" i="10" s="1"/>
  <c r="Z421" i="10"/>
  <c r="T421" i="10"/>
  <c r="Q421" i="10"/>
  <c r="U421" i="10"/>
  <c r="Y421" i="10"/>
  <c r="N421" i="10"/>
  <c r="V421" i="10"/>
  <c r="O421" i="10"/>
  <c r="W421" i="10"/>
  <c r="R372" i="10"/>
  <c r="Z372" i="10"/>
  <c r="AA372" i="10"/>
  <c r="U369" i="1" s="1"/>
  <c r="R331" i="10"/>
  <c r="V331" i="10"/>
  <c r="Q331" i="10"/>
  <c r="Z331" i="10"/>
  <c r="T331" i="10"/>
  <c r="U331" i="10"/>
  <c r="Y331" i="10"/>
  <c r="P331" i="10"/>
  <c r="S331" i="10"/>
  <c r="N331" i="10"/>
  <c r="O331" i="10"/>
  <c r="R271" i="10"/>
  <c r="AA271" i="10"/>
  <c r="U268" i="1" s="1"/>
  <c r="R7" i="10"/>
  <c r="AB7" i="10" s="1"/>
  <c r="AA7" i="10"/>
  <c r="U4" i="1" s="1"/>
  <c r="R785" i="10"/>
  <c r="X785" i="10"/>
  <c r="AA785" i="10"/>
  <c r="U782" i="1" s="1"/>
  <c r="P785" i="10"/>
  <c r="Z785" i="10"/>
  <c r="S785" i="10"/>
  <c r="T785" i="10"/>
  <c r="R643" i="10"/>
  <c r="Z643" i="10"/>
  <c r="W643" i="10"/>
  <c r="P643" i="10"/>
  <c r="X643" i="10"/>
  <c r="Q643" i="10"/>
  <c r="Y643" i="10"/>
  <c r="N643" i="10"/>
  <c r="S643" i="10"/>
  <c r="R572" i="10"/>
  <c r="Z572" i="10"/>
  <c r="T572" i="10"/>
  <c r="O572" i="10"/>
  <c r="U572" i="10"/>
  <c r="R531" i="10"/>
  <c r="Z531" i="10"/>
  <c r="U531" i="10"/>
  <c r="Q531" i="10"/>
  <c r="N531" i="10"/>
  <c r="T531" i="10"/>
  <c r="V531" i="10"/>
  <c r="Y531" i="10"/>
  <c r="O531" i="10"/>
  <c r="W531" i="10"/>
  <c r="R445" i="10"/>
  <c r="Z445" i="10"/>
  <c r="O445" i="10"/>
  <c r="W445" i="10"/>
  <c r="P445" i="10"/>
  <c r="X445" i="10"/>
  <c r="Q445" i="10"/>
  <c r="U445" i="10"/>
  <c r="Y445" i="10"/>
  <c r="R268" i="10"/>
  <c r="Z268" i="10"/>
  <c r="U268" i="10"/>
  <c r="O268" i="10"/>
  <c r="P268" i="10"/>
  <c r="T268" i="10"/>
  <c r="X268" i="10"/>
  <c r="V268" i="10"/>
  <c r="R232" i="10"/>
  <c r="T232" i="10"/>
  <c r="P232" i="10"/>
  <c r="V232" i="10"/>
  <c r="W232" i="10"/>
  <c r="N232" i="10"/>
  <c r="X232" i="10"/>
  <c r="Z232" i="10"/>
  <c r="O232" i="10"/>
  <c r="Q232" i="10"/>
  <c r="Y232" i="10"/>
  <c r="R183" i="10"/>
  <c r="AA183" i="10"/>
  <c r="U180" i="1" s="1"/>
  <c r="R140" i="10"/>
  <c r="AB140" i="10" s="1"/>
  <c r="AA140" i="10"/>
  <c r="U137" i="1" s="1"/>
  <c r="Z140" i="10"/>
  <c r="R62" i="10"/>
  <c r="Z62" i="10"/>
  <c r="O62" i="10"/>
  <c r="Q62" i="10"/>
  <c r="S62" i="10"/>
  <c r="V62" i="10"/>
  <c r="U62" i="10"/>
  <c r="X62" i="10"/>
  <c r="R425" i="10"/>
  <c r="AB425" i="10" s="1"/>
  <c r="W425" i="10"/>
  <c r="R297" i="10"/>
  <c r="Z297" i="10"/>
  <c r="Q297" i="10"/>
  <c r="Y297" i="10"/>
  <c r="N297" i="10"/>
  <c r="S297" i="10"/>
  <c r="U174" i="10"/>
  <c r="X174" i="10"/>
  <c r="N174" i="10"/>
  <c r="Y174" i="10"/>
  <c r="R727" i="10"/>
  <c r="AB727" i="10" s="1"/>
  <c r="Z727" i="10"/>
  <c r="Q727" i="10"/>
  <c r="N727" i="10"/>
  <c r="S727" i="10"/>
  <c r="V727" i="10"/>
  <c r="T727" i="10"/>
  <c r="O727" i="10"/>
  <c r="U727" i="10"/>
  <c r="R397" i="10"/>
  <c r="Z397" i="10"/>
  <c r="V397" i="10"/>
  <c r="O397" i="10"/>
  <c r="W397" i="10"/>
  <c r="P397" i="10"/>
  <c r="S397" i="10"/>
  <c r="X397" i="10"/>
  <c r="T397" i="10"/>
  <c r="Q397" i="10"/>
  <c r="Q130" i="10"/>
  <c r="Y130" i="10"/>
  <c r="S130" i="10"/>
  <c r="T130" i="10"/>
  <c r="O130" i="10"/>
  <c r="U130" i="10"/>
  <c r="W130" i="10"/>
  <c r="N130" i="10"/>
  <c r="X130" i="10"/>
  <c r="V130" i="10"/>
  <c r="T660" i="10"/>
  <c r="Y660" i="10"/>
  <c r="N660" i="10"/>
  <c r="V660" i="10"/>
  <c r="O660" i="10"/>
  <c r="Q660" i="10"/>
  <c r="R440" i="10"/>
  <c r="S440" i="10"/>
  <c r="X440" i="10"/>
  <c r="Z440" i="10"/>
  <c r="U440" i="10"/>
  <c r="N440" i="10"/>
  <c r="V440" i="10"/>
  <c r="R95" i="10"/>
  <c r="AA95" i="10"/>
  <c r="U92" i="1" s="1"/>
  <c r="Q276" i="10"/>
  <c r="P595" i="10"/>
  <c r="W389" i="10"/>
  <c r="T477" i="10"/>
  <c r="R502" i="10"/>
  <c r="AB502" i="10" s="1"/>
  <c r="Z502" i="10"/>
  <c r="T502" i="10"/>
  <c r="N502" i="10"/>
  <c r="V502" i="10"/>
  <c r="O502" i="10"/>
  <c r="U146" i="10"/>
  <c r="O146" i="10"/>
  <c r="S289" i="10"/>
  <c r="N289" i="10"/>
  <c r="X372" i="10"/>
  <c r="Q529" i="10"/>
  <c r="U529" i="10"/>
  <c r="Y642" i="10"/>
  <c r="U642" i="10"/>
  <c r="X666" i="10"/>
  <c r="S666" i="10"/>
  <c r="N589" i="10"/>
  <c r="V61" i="10"/>
  <c r="N140" i="10"/>
  <c r="W140" i="10"/>
  <c r="Y443" i="10"/>
  <c r="U443" i="10"/>
  <c r="P435" i="10"/>
  <c r="Y19" i="10"/>
  <c r="N148" i="10"/>
  <c r="O148" i="10"/>
  <c r="S250" i="10"/>
  <c r="N276" i="10"/>
  <c r="X276" i="10"/>
  <c r="P572" i="10"/>
  <c r="T775" i="10"/>
  <c r="Q785" i="10"/>
  <c r="U195" i="10"/>
  <c r="T297" i="10"/>
  <c r="Y440" i="10"/>
  <c r="U360" i="10"/>
  <c r="Y268" i="10"/>
  <c r="T174" i="10"/>
  <c r="Y581" i="10"/>
  <c r="X128" i="10"/>
  <c r="W595" i="10"/>
  <c r="S531" i="10"/>
  <c r="P461" i="10"/>
  <c r="V324" i="10"/>
  <c r="V643" i="10"/>
  <c r="O477" i="10"/>
  <c r="N780" i="10"/>
  <c r="Q576" i="10"/>
  <c r="Q203" i="10"/>
  <c r="O524" i="10"/>
  <c r="P339" i="10"/>
  <c r="Y8" i="10"/>
  <c r="T217" i="10"/>
  <c r="V231" i="10"/>
  <c r="AA425" i="10"/>
  <c r="U422" i="1" s="1"/>
  <c r="AA189" i="10"/>
  <c r="U186" i="1" s="1"/>
  <c r="T146" i="10"/>
  <c r="Y289" i="10"/>
  <c r="V372" i="10"/>
  <c r="P372" i="10"/>
  <c r="S529" i="10"/>
  <c r="Q642" i="10"/>
  <c r="T642" i="10"/>
  <c r="Y589" i="10"/>
  <c r="U589" i="10"/>
  <c r="U61" i="10"/>
  <c r="N61" i="10"/>
  <c r="U140" i="10"/>
  <c r="O140" i="10"/>
  <c r="Q443" i="10"/>
  <c r="W435" i="10"/>
  <c r="V435" i="10"/>
  <c r="AB435" i="10" s="1"/>
  <c r="X19" i="10"/>
  <c r="U148" i="10"/>
  <c r="Y250" i="10"/>
  <c r="W276" i="10"/>
  <c r="P276" i="10"/>
  <c r="W572" i="10"/>
  <c r="Q775" i="10"/>
  <c r="W195" i="10"/>
  <c r="X297" i="10"/>
  <c r="P783" i="10"/>
  <c r="X518" i="10"/>
  <c r="X502" i="10"/>
  <c r="Q440" i="10"/>
  <c r="T360" i="10"/>
  <c r="Q268" i="10"/>
  <c r="P174" i="10"/>
  <c r="AA826" i="10"/>
  <c r="U823" i="1" s="1"/>
  <c r="X581" i="10"/>
  <c r="W128" i="10"/>
  <c r="X531" i="10"/>
  <c r="X421" i="10"/>
  <c r="Q381" i="10"/>
  <c r="W461" i="10"/>
  <c r="Q324" i="10"/>
  <c r="V477" i="10"/>
  <c r="U232" i="10"/>
  <c r="S244" i="10"/>
  <c r="T231" i="10"/>
  <c r="R815" i="10"/>
  <c r="AA815" i="10"/>
  <c r="U812" i="1" s="1"/>
  <c r="V815" i="10"/>
  <c r="Z815" i="10"/>
  <c r="S815" i="10"/>
  <c r="T815" i="10"/>
  <c r="P815" i="10"/>
  <c r="U815" i="10"/>
  <c r="N815" i="10"/>
  <c r="O815" i="10"/>
  <c r="W815" i="10"/>
  <c r="X815" i="10"/>
  <c r="R680" i="10"/>
  <c r="AB680" i="10" s="1"/>
  <c r="U680" i="10"/>
  <c r="Y680" i="10"/>
  <c r="Z680" i="10"/>
  <c r="O680" i="10"/>
  <c r="W680" i="10"/>
  <c r="Q680" i="10"/>
  <c r="S680" i="10"/>
  <c r="T680" i="10"/>
  <c r="N680" i="10"/>
  <c r="V680" i="10"/>
  <c r="R519" i="10"/>
  <c r="X519" i="10"/>
  <c r="R389" i="10"/>
  <c r="Z389" i="10"/>
  <c r="P389" i="10"/>
  <c r="S389" i="10"/>
  <c r="X389" i="10"/>
  <c r="T389" i="10"/>
  <c r="Q389" i="10"/>
  <c r="U389" i="10"/>
  <c r="Y389" i="10"/>
  <c r="N389" i="10"/>
  <c r="V389" i="10"/>
  <c r="AB389" i="10" s="1"/>
  <c r="S171" i="10"/>
  <c r="U171" i="10"/>
  <c r="V171" i="10"/>
  <c r="X171" i="10"/>
  <c r="O171" i="10"/>
  <c r="W171" i="10"/>
  <c r="Z524" i="10"/>
  <c r="Q524" i="10"/>
  <c r="W524" i="10"/>
  <c r="T524" i="10"/>
  <c r="U524" i="10"/>
  <c r="P524" i="10"/>
  <c r="X524" i="10"/>
  <c r="Y524" i="10"/>
  <c r="S524" i="10"/>
  <c r="N524" i="10"/>
  <c r="W339" i="10"/>
  <c r="S339" i="10"/>
  <c r="Q339" i="10"/>
  <c r="T339" i="10"/>
  <c r="Y339" i="10"/>
  <c r="X339" i="10"/>
  <c r="O339" i="10"/>
  <c r="U339" i="10"/>
  <c r="V339" i="10"/>
  <c r="X73" i="10"/>
  <c r="Y73" i="10"/>
  <c r="S73" i="10"/>
  <c r="O73" i="10"/>
  <c r="N73" i="10"/>
  <c r="T73" i="10"/>
  <c r="Q73" i="10"/>
  <c r="U73" i="10"/>
  <c r="W73" i="10"/>
  <c r="R666" i="10"/>
  <c r="Z666" i="10"/>
  <c r="AA666" i="10"/>
  <c r="U663" i="1" s="1"/>
  <c r="AA731" i="10"/>
  <c r="U728" i="1" s="1"/>
  <c r="S146" i="10"/>
  <c r="Q289" i="10"/>
  <c r="N372" i="10"/>
  <c r="W372" i="10"/>
  <c r="X529" i="10"/>
  <c r="X642" i="10"/>
  <c r="S642" i="10"/>
  <c r="W666" i="10"/>
  <c r="Q589" i="10"/>
  <c r="T589" i="10"/>
  <c r="Q61" i="10"/>
  <c r="T61" i="10"/>
  <c r="T140" i="10"/>
  <c r="X443" i="10"/>
  <c r="U435" i="10"/>
  <c r="N435" i="10"/>
  <c r="W19" i="10"/>
  <c r="T148" i="10"/>
  <c r="Q250" i="10"/>
  <c r="V572" i="10"/>
  <c r="W785" i="10"/>
  <c r="V195" i="10"/>
  <c r="P297" i="10"/>
  <c r="V518" i="10"/>
  <c r="P502" i="10"/>
  <c r="T62" i="10"/>
  <c r="Y727" i="10"/>
  <c r="Q174" i="10"/>
  <c r="X754" i="10"/>
  <c r="P581" i="10"/>
  <c r="T171" i="10"/>
  <c r="P128" i="10"/>
  <c r="P531" i="10"/>
  <c r="T445" i="10"/>
  <c r="P421" i="10"/>
  <c r="X381" i="10"/>
  <c r="N225" i="10"/>
  <c r="S342" i="10"/>
  <c r="T560" i="10"/>
  <c r="X331" i="10"/>
  <c r="S232" i="10"/>
  <c r="T66" i="10"/>
  <c r="P244" i="10"/>
  <c r="Q285" i="10"/>
  <c r="P360" i="10"/>
  <c r="V360" i="10"/>
  <c r="Q360" i="10"/>
  <c r="Y360" i="10"/>
  <c r="S360" i="10"/>
  <c r="R258" i="10"/>
  <c r="S258" i="10"/>
  <c r="T258" i="10"/>
  <c r="U258" i="10"/>
  <c r="N258" i="10"/>
  <c r="Z258" i="10"/>
  <c r="P258" i="10"/>
  <c r="V258" i="10"/>
  <c r="X258" i="10"/>
  <c r="O258" i="10"/>
  <c r="Q258" i="10"/>
  <c r="Y258" i="10"/>
  <c r="R288" i="10"/>
  <c r="Z288" i="10"/>
  <c r="W288" i="10"/>
  <c r="T288" i="10"/>
  <c r="Q288" i="10"/>
  <c r="U288" i="10"/>
  <c r="Y288" i="10"/>
  <c r="P288" i="10"/>
  <c r="X288" i="10"/>
  <c r="S288" i="10"/>
  <c r="N288" i="10"/>
  <c r="R580" i="10"/>
  <c r="O580" i="10"/>
  <c r="U580" i="10"/>
  <c r="P580" i="10"/>
  <c r="V580" i="10"/>
  <c r="X580" i="10"/>
  <c r="Z580" i="10"/>
  <c r="Q580" i="10"/>
  <c r="Y580" i="10"/>
  <c r="W580" i="10"/>
  <c r="S580" i="10"/>
  <c r="T580" i="10"/>
  <c r="N580" i="10"/>
  <c r="R539" i="10"/>
  <c r="Z539" i="10"/>
  <c r="U539" i="10"/>
  <c r="V539" i="10"/>
  <c r="W539" i="10"/>
  <c r="N539" i="10"/>
  <c r="O539" i="10"/>
  <c r="P539" i="10"/>
  <c r="Y539" i="10"/>
  <c r="R276" i="10"/>
  <c r="AB276" i="10" s="1"/>
  <c r="Z276" i="10"/>
  <c r="S276" i="10"/>
  <c r="Q19" i="10"/>
  <c r="S19" i="10"/>
  <c r="W148" i="10"/>
  <c r="R576" i="10"/>
  <c r="Y576" i="10"/>
  <c r="S576" i="10"/>
  <c r="T576" i="10"/>
  <c r="O576" i="10"/>
  <c r="U576" i="10"/>
  <c r="W576" i="10"/>
  <c r="N576" i="10"/>
  <c r="P576" i="10"/>
  <c r="V576" i="10"/>
  <c r="T754" i="10"/>
  <c r="Y146" i="10"/>
  <c r="X289" i="10"/>
  <c r="U372" i="10"/>
  <c r="O372" i="10"/>
  <c r="P529" i="10"/>
  <c r="P642" i="10"/>
  <c r="O666" i="10"/>
  <c r="X589" i="10"/>
  <c r="S589" i="10"/>
  <c r="P61" i="10"/>
  <c r="S61" i="10"/>
  <c r="S140" i="10"/>
  <c r="P443" i="10"/>
  <c r="S435" i="10"/>
  <c r="T435" i="10"/>
  <c r="O19" i="10"/>
  <c r="S148" i="10"/>
  <c r="W250" i="10"/>
  <c r="X250" i="10"/>
  <c r="U276" i="10"/>
  <c r="N572" i="10"/>
  <c r="W775" i="10"/>
  <c r="O785" i="10"/>
  <c r="S195" i="10"/>
  <c r="W297" i="10"/>
  <c r="U518" i="10"/>
  <c r="W502" i="10"/>
  <c r="W360" i="10"/>
  <c r="N62" i="10"/>
  <c r="X727" i="10"/>
  <c r="V174" i="10"/>
  <c r="X660" i="10"/>
  <c r="W754" i="10"/>
  <c r="W581" i="10"/>
  <c r="Q171" i="10"/>
  <c r="T128" i="10"/>
  <c r="S445" i="10"/>
  <c r="S421" i="10"/>
  <c r="T381" i="10"/>
  <c r="Q332" i="10"/>
  <c r="Y225" i="10"/>
  <c r="N568" i="10"/>
  <c r="AA449" i="10"/>
  <c r="U446" i="1" s="1"/>
  <c r="Y342" i="10"/>
  <c r="X163" i="10"/>
  <c r="S560" i="10"/>
  <c r="W331" i="10"/>
  <c r="N66" i="10"/>
  <c r="T720" i="10"/>
  <c r="X285" i="10"/>
  <c r="U74" i="10"/>
  <c r="W343" i="10"/>
  <c r="P130" i="10"/>
  <c r="Q63" i="10"/>
  <c r="O119" i="10"/>
  <c r="Q119" i="10"/>
  <c r="Z119" i="10"/>
  <c r="R770" i="10"/>
  <c r="N770" i="10"/>
  <c r="S770" i="10"/>
  <c r="O770" i="10"/>
  <c r="W770" i="10"/>
  <c r="P770" i="10"/>
  <c r="X770" i="10"/>
  <c r="Q770" i="10"/>
  <c r="Y770" i="10"/>
  <c r="R203" i="10"/>
  <c r="Z203" i="10"/>
  <c r="X203" i="10"/>
  <c r="N203" i="10"/>
  <c r="Y203" i="10"/>
  <c r="T203" i="10"/>
  <c r="O203" i="10"/>
  <c r="S203" i="10"/>
  <c r="V203" i="10"/>
  <c r="U203" i="10"/>
  <c r="W203" i="10"/>
  <c r="R17" i="10"/>
  <c r="V17" i="10"/>
  <c r="O17" i="10"/>
  <c r="W17" i="10"/>
  <c r="P17" i="10"/>
  <c r="Q17" i="10"/>
  <c r="S17" i="10"/>
  <c r="U17" i="10"/>
  <c r="T17" i="10"/>
  <c r="Z17" i="10"/>
  <c r="N17" i="10"/>
  <c r="X17" i="10"/>
  <c r="Y17" i="10"/>
  <c r="N742" i="10"/>
  <c r="S742" i="10"/>
  <c r="W742" i="10"/>
  <c r="P742" i="10"/>
  <c r="V742" i="10"/>
  <c r="O742" i="10"/>
  <c r="X742" i="10"/>
  <c r="Q742" i="10"/>
  <c r="T742" i="10"/>
  <c r="Y742" i="10"/>
  <c r="R224" i="10"/>
  <c r="P224" i="10"/>
  <c r="Z224" i="10"/>
  <c r="Q224" i="10"/>
  <c r="W224" i="10"/>
  <c r="Y224" i="10"/>
  <c r="X224" i="10"/>
  <c r="V224" i="10"/>
  <c r="S224" i="10"/>
  <c r="U224" i="10"/>
  <c r="O224" i="10"/>
  <c r="R235" i="10"/>
  <c r="AB235" i="10" s="1"/>
  <c r="Z235" i="10"/>
  <c r="Q235" i="10"/>
  <c r="W235" i="10"/>
  <c r="O235" i="10"/>
  <c r="X235" i="10"/>
  <c r="P235" i="10"/>
  <c r="Y235" i="10"/>
  <c r="S235" i="10"/>
  <c r="R194" i="10"/>
  <c r="V194" i="10"/>
  <c r="X194" i="10"/>
  <c r="Z194" i="10"/>
  <c r="Q194" i="10"/>
  <c r="S194" i="10"/>
  <c r="Y194" i="10"/>
  <c r="W194" i="10"/>
  <c r="T194" i="10"/>
  <c r="O194" i="10"/>
  <c r="U194" i="10"/>
  <c r="N194" i="10"/>
  <c r="N443" i="10"/>
  <c r="N360" i="10"/>
  <c r="S660" i="10"/>
  <c r="X539" i="10"/>
  <c r="R721" i="10"/>
  <c r="X721" i="10"/>
  <c r="Y721" i="10"/>
  <c r="N721" i="10"/>
  <c r="S721" i="10"/>
  <c r="V721" i="10"/>
  <c r="T721" i="10"/>
  <c r="O721" i="10"/>
  <c r="U721" i="10"/>
  <c r="Z721" i="10"/>
  <c r="W721" i="10"/>
  <c r="P721" i="10"/>
  <c r="X775" i="10"/>
  <c r="P289" i="10"/>
  <c r="T372" i="10"/>
  <c r="W529" i="10"/>
  <c r="W642" i="10"/>
  <c r="V666" i="10"/>
  <c r="P589" i="10"/>
  <c r="Y61" i="10"/>
  <c r="Y140" i="10"/>
  <c r="W443" i="10"/>
  <c r="O435" i="10"/>
  <c r="V19" i="10"/>
  <c r="Y148" i="10"/>
  <c r="O250" i="10"/>
  <c r="P250" i="10"/>
  <c r="T276" i="10"/>
  <c r="S572" i="10"/>
  <c r="O775" i="10"/>
  <c r="V785" i="10"/>
  <c r="Y195" i="10"/>
  <c r="Q271" i="10"/>
  <c r="O297" i="10"/>
  <c r="U502" i="10"/>
  <c r="P440" i="10"/>
  <c r="O360" i="10"/>
  <c r="P62" i="10"/>
  <c r="P727" i="10"/>
  <c r="S174" i="10"/>
  <c r="P660" i="10"/>
  <c r="O754" i="10"/>
  <c r="P605" i="10"/>
  <c r="U581" i="10"/>
  <c r="P171" i="10"/>
  <c r="Y128" i="10"/>
  <c r="Q539" i="10"/>
  <c r="V445" i="10"/>
  <c r="Y397" i="10"/>
  <c r="S381" i="10"/>
  <c r="P332" i="10"/>
  <c r="P225" i="10"/>
  <c r="AA458" i="10"/>
  <c r="U455" i="1" s="1"/>
  <c r="AA575" i="10"/>
  <c r="U572" i="1" s="1"/>
  <c r="P163" i="10"/>
  <c r="V235" i="10"/>
  <c r="T224" i="10"/>
  <c r="V343" i="10"/>
  <c r="Y63" i="10"/>
  <c r="Z74" i="10"/>
  <c r="Z163" i="10"/>
  <c r="R568" i="10"/>
  <c r="Z568" i="10"/>
  <c r="P568" i="10"/>
  <c r="V568" i="10"/>
  <c r="X568" i="10"/>
  <c r="Q568" i="10"/>
  <c r="Y568" i="10"/>
  <c r="S568" i="10"/>
  <c r="T568" i="10"/>
  <c r="R595" i="10"/>
  <c r="Z595" i="10"/>
  <c r="S595" i="10"/>
  <c r="X595" i="10"/>
  <c r="T595" i="10"/>
  <c r="Q595" i="10"/>
  <c r="U595" i="10"/>
  <c r="Y595" i="10"/>
  <c r="N595" i="10"/>
  <c r="V595" i="10"/>
  <c r="R783" i="10"/>
  <c r="U783" i="10"/>
  <c r="V783" i="10"/>
  <c r="O783" i="10"/>
  <c r="Q783" i="10"/>
  <c r="W783" i="10"/>
  <c r="Z783" i="10"/>
  <c r="Y783" i="10"/>
  <c r="S783" i="10"/>
  <c r="T783" i="10"/>
  <c r="N783" i="10"/>
  <c r="R146" i="10"/>
  <c r="AB146" i="10" s="1"/>
  <c r="Z146" i="10"/>
  <c r="AA146" i="10"/>
  <c r="U143" i="1" s="1"/>
  <c r="R518" i="10"/>
  <c r="Z518" i="10"/>
  <c r="N518" i="10"/>
  <c r="O518" i="10"/>
  <c r="Q518" i="10"/>
  <c r="W518" i="10"/>
  <c r="Y518" i="10"/>
  <c r="P518" i="10"/>
  <c r="R385" i="10"/>
  <c r="AB385" i="10" s="1"/>
  <c r="AA385" i="10"/>
  <c r="U382" i="1" s="1"/>
  <c r="N146" i="10"/>
  <c r="W146" i="10"/>
  <c r="U297" i="10"/>
  <c r="T440" i="10"/>
  <c r="X146" i="10"/>
  <c r="W289" i="10"/>
  <c r="S372" i="10"/>
  <c r="O529" i="10"/>
  <c r="O642" i="10"/>
  <c r="N666" i="10"/>
  <c r="W589" i="10"/>
  <c r="X61" i="10"/>
  <c r="Q140" i="10"/>
  <c r="Y435" i="10"/>
  <c r="P19" i="10"/>
  <c r="Q148" i="10"/>
  <c r="V250" i="10"/>
  <c r="O276" i="10"/>
  <c r="Y572" i="10"/>
  <c r="V775" i="10"/>
  <c r="N785" i="10"/>
  <c r="Q195" i="10"/>
  <c r="S271" i="10"/>
  <c r="V297" i="10"/>
  <c r="S518" i="10"/>
  <c r="S502" i="10"/>
  <c r="W440" i="10"/>
  <c r="W268" i="10"/>
  <c r="Y62" i="10"/>
  <c r="W727" i="10"/>
  <c r="W174" i="10"/>
  <c r="W660" i="10"/>
  <c r="V754" i="10"/>
  <c r="O605" i="10"/>
  <c r="S581" i="10"/>
  <c r="Y171" i="10"/>
  <c r="Q128" i="10"/>
  <c r="T539" i="10"/>
  <c r="W475" i="10"/>
  <c r="N445" i="10"/>
  <c r="N397" i="10"/>
  <c r="U332" i="10"/>
  <c r="U225" i="10"/>
  <c r="W568" i="10"/>
  <c r="V674" i="10"/>
  <c r="Y815" i="10"/>
  <c r="U643" i="10"/>
  <c r="S163" i="10"/>
  <c r="W635" i="10"/>
  <c r="T235" i="10"/>
  <c r="U228" i="10"/>
  <c r="X680" i="10"/>
  <c r="P73" i="10"/>
  <c r="R39" i="10"/>
  <c r="AB39" i="10" s="1"/>
  <c r="AA39" i="10"/>
  <c r="U36" i="1" s="1"/>
  <c r="R776" i="10"/>
  <c r="W776" i="10"/>
  <c r="X776" i="10"/>
  <c r="Z776" i="10"/>
  <c r="Q776" i="10"/>
  <c r="U776" i="10"/>
  <c r="Y776" i="10"/>
  <c r="N776" i="10"/>
  <c r="S776" i="10"/>
  <c r="R631" i="10"/>
  <c r="N631" i="10"/>
  <c r="W631" i="10"/>
  <c r="P631" i="10"/>
  <c r="X631" i="10"/>
  <c r="Y631" i="10"/>
  <c r="O631" i="10"/>
  <c r="P776" i="10"/>
  <c r="Q631" i="10"/>
  <c r="R758" i="10"/>
  <c r="Z758" i="10"/>
  <c r="U758" i="10"/>
  <c r="Y758" i="10"/>
  <c r="V758" i="10"/>
  <c r="O758" i="10"/>
  <c r="W758" i="10"/>
  <c r="P758" i="10"/>
  <c r="T629" i="10"/>
  <c r="W629" i="10"/>
  <c r="V629" i="10"/>
  <c r="P629" i="10"/>
  <c r="X629" i="10"/>
  <c r="Q629" i="10"/>
  <c r="P487" i="10"/>
  <c r="X487" i="10"/>
  <c r="T487" i="10"/>
  <c r="R284" i="10"/>
  <c r="N284" i="10"/>
  <c r="O284" i="10"/>
  <c r="W284" i="10"/>
  <c r="Z284" i="10"/>
  <c r="P284" i="10"/>
  <c r="S284" i="10"/>
  <c r="X284" i="10"/>
  <c r="P694" i="10"/>
  <c r="T694" i="10"/>
  <c r="Q694" i="10"/>
  <c r="U694" i="10"/>
  <c r="Y694" i="10"/>
  <c r="N694" i="10"/>
  <c r="Z694" i="10"/>
  <c r="V694" i="10"/>
  <c r="R645" i="10"/>
  <c r="Q645" i="10"/>
  <c r="Y645" i="10"/>
  <c r="N645" i="10"/>
  <c r="S645" i="10"/>
  <c r="V645" i="10"/>
  <c r="T645" i="10"/>
  <c r="O645" i="10"/>
  <c r="U645" i="10"/>
  <c r="W645" i="10"/>
  <c r="R492" i="10"/>
  <c r="AB492" i="10" s="1"/>
  <c r="Z492" i="10"/>
  <c r="R308" i="10"/>
  <c r="Z308" i="10"/>
  <c r="R251" i="10"/>
  <c r="Z251" i="10"/>
  <c r="R109" i="10"/>
  <c r="V109" i="10"/>
  <c r="Y109" i="10"/>
  <c r="O109" i="10"/>
  <c r="W109" i="10"/>
  <c r="Z109" i="10"/>
  <c r="P109" i="10"/>
  <c r="X109" i="10"/>
  <c r="S109" i="10"/>
  <c r="R752" i="10"/>
  <c r="AB752" i="10" s="1"/>
  <c r="Q752" i="10"/>
  <c r="Z752" i="10"/>
  <c r="N752" i="10"/>
  <c r="S752" i="10"/>
  <c r="V752" i="10"/>
  <c r="T752" i="10"/>
  <c r="O752" i="10"/>
  <c r="AA752" i="10"/>
  <c r="U749" i="1" s="1"/>
  <c r="W752" i="10"/>
  <c r="O776" i="10"/>
  <c r="V631" i="10"/>
  <c r="R750" i="10"/>
  <c r="U750" i="10"/>
  <c r="N750" i="10"/>
  <c r="X750" i="10"/>
  <c r="Q750" i="10"/>
  <c r="R423" i="10"/>
  <c r="AB423" i="10" s="1"/>
  <c r="AA423" i="10"/>
  <c r="U420" i="1" s="1"/>
  <c r="R382" i="10"/>
  <c r="AB382" i="10" s="1"/>
  <c r="AA382" i="10"/>
  <c r="U379" i="1" s="1"/>
  <c r="R273" i="10"/>
  <c r="AA273" i="10"/>
  <c r="U270" i="1" s="1"/>
  <c r="R153" i="10"/>
  <c r="AB153" i="10" s="1"/>
  <c r="Z153" i="10"/>
  <c r="R563" i="10"/>
  <c r="AB563" i="10" s="1"/>
  <c r="Z563" i="10"/>
  <c r="R481" i="10"/>
  <c r="W481" i="10"/>
  <c r="Z481" i="10"/>
  <c r="X481" i="10"/>
  <c r="Q481" i="10"/>
  <c r="U481" i="10"/>
  <c r="Y481" i="10"/>
  <c r="N481" i="10"/>
  <c r="S481" i="10"/>
  <c r="R431" i="10"/>
  <c r="Q431" i="10"/>
  <c r="R300" i="10"/>
  <c r="P300" i="10"/>
  <c r="T300" i="10"/>
  <c r="Q300" i="10"/>
  <c r="U300" i="10"/>
  <c r="Y300" i="10"/>
  <c r="Z300" i="10"/>
  <c r="N300" i="10"/>
  <c r="V300" i="10"/>
  <c r="V776" i="10"/>
  <c r="T631" i="10"/>
  <c r="AA587" i="10"/>
  <c r="U584" i="1" s="1"/>
  <c r="AA64" i="10"/>
  <c r="U61" i="1" s="1"/>
  <c r="R43" i="10"/>
  <c r="N43" i="10"/>
  <c r="AA705" i="10"/>
  <c r="U702" i="1" s="1"/>
  <c r="R52" i="10"/>
  <c r="AB52" i="10" s="1"/>
  <c r="Z52" i="10"/>
  <c r="AA52" i="10"/>
  <c r="U49" i="1" s="1"/>
  <c r="R11" i="10"/>
  <c r="AB11" i="10" s="1"/>
  <c r="Z11" i="10"/>
  <c r="S11" i="10"/>
  <c r="O11" i="10"/>
  <c r="P11" i="10"/>
  <c r="R820" i="10"/>
  <c r="N820" i="10"/>
  <c r="P820" i="10"/>
  <c r="S820" i="10"/>
  <c r="Z820" i="10"/>
  <c r="V820" i="10"/>
  <c r="Q820" i="10"/>
  <c r="O820" i="10"/>
  <c r="Y820" i="10"/>
  <c r="W820" i="10"/>
  <c r="T820" i="10"/>
  <c r="R740" i="10"/>
  <c r="AB740" i="10" s="1"/>
  <c r="Z740" i="10"/>
  <c r="R685" i="10"/>
  <c r="Z685" i="10"/>
  <c r="W685" i="10"/>
  <c r="Y685" i="10"/>
  <c r="R532" i="10"/>
  <c r="Z532" i="10"/>
  <c r="R513" i="10"/>
  <c r="AB513" i="10" s="1"/>
  <c r="AA513" i="10"/>
  <c r="U510" i="1" s="1"/>
  <c r="R480" i="10"/>
  <c r="AB480" i="10" s="1"/>
  <c r="Z480" i="10"/>
  <c r="R405" i="10"/>
  <c r="AB405" i="10" s="1"/>
  <c r="Z405" i="10"/>
  <c r="R370" i="10"/>
  <c r="AB370" i="10" s="1"/>
  <c r="O370" i="10"/>
  <c r="R307" i="10"/>
  <c r="AB307" i="10" s="1"/>
  <c r="Z307" i="10"/>
  <c r="R269" i="10"/>
  <c r="Z269" i="10"/>
  <c r="T269" i="10"/>
  <c r="Q269" i="10"/>
  <c r="Y269" i="10"/>
  <c r="U269" i="10"/>
  <c r="S269" i="10"/>
  <c r="N269" i="10"/>
  <c r="O269" i="10"/>
  <c r="V269" i="10"/>
  <c r="P269" i="10"/>
  <c r="R239" i="10"/>
  <c r="Z239" i="10"/>
  <c r="V239" i="10"/>
  <c r="X239" i="10"/>
  <c r="T239" i="10"/>
  <c r="O239" i="10"/>
  <c r="Q239" i="10"/>
  <c r="U239" i="10"/>
  <c r="W239" i="10"/>
  <c r="Y239" i="10"/>
  <c r="R206" i="10"/>
  <c r="AB206" i="10" s="1"/>
  <c r="Z206" i="10"/>
  <c r="R141" i="10"/>
  <c r="Z141" i="10"/>
  <c r="N141" i="10"/>
  <c r="P141" i="10"/>
  <c r="T141" i="10"/>
  <c r="O141" i="10"/>
  <c r="R38" i="10"/>
  <c r="AB38" i="10" s="1"/>
  <c r="Z38" i="10"/>
  <c r="R817" i="10"/>
  <c r="AB817" i="10" s="1"/>
  <c r="Q817" i="10"/>
  <c r="U817" i="10"/>
  <c r="P817" i="10"/>
  <c r="Y817" i="10"/>
  <c r="O817" i="10"/>
  <c r="V817" i="10"/>
  <c r="S817" i="10"/>
  <c r="W817" i="10"/>
  <c r="X817" i="10"/>
  <c r="R767" i="10"/>
  <c r="AB767" i="10" s="1"/>
  <c r="Z767" i="10"/>
  <c r="R745" i="10"/>
  <c r="AB745" i="10" s="1"/>
  <c r="Z745" i="10"/>
  <c r="AA745" i="10"/>
  <c r="U742" i="1" s="1"/>
  <c r="P745" i="10"/>
  <c r="R668" i="10"/>
  <c r="AB668" i="10" s="1"/>
  <c r="Z668" i="10"/>
  <c r="R586" i="10"/>
  <c r="AB586" i="10" s="1"/>
  <c r="Z586" i="10"/>
  <c r="R551" i="10"/>
  <c r="AA551" i="10"/>
  <c r="U548" i="1" s="1"/>
  <c r="R504" i="10"/>
  <c r="AB504" i="10" s="1"/>
  <c r="Z504" i="10"/>
  <c r="R460" i="10"/>
  <c r="T460" i="10"/>
  <c r="O460" i="10"/>
  <c r="Z460" i="10"/>
  <c r="R416" i="10"/>
  <c r="AB416" i="10" s="1"/>
  <c r="Z416" i="10"/>
  <c r="R383" i="10"/>
  <c r="AA383" i="10"/>
  <c r="U380" i="1" s="1"/>
  <c r="R326" i="10"/>
  <c r="AB326" i="10" s="1"/>
  <c r="Z326" i="10"/>
  <c r="R296" i="10"/>
  <c r="AB296" i="10" s="1"/>
  <c r="Z296" i="10"/>
  <c r="T296" i="10"/>
  <c r="O296" i="10"/>
  <c r="Q296" i="10"/>
  <c r="R247" i="10"/>
  <c r="AB247" i="10" s="1"/>
  <c r="AA247" i="10"/>
  <c r="U244" i="1" s="1"/>
  <c r="Z247" i="10"/>
  <c r="U247" i="10"/>
  <c r="W247" i="10"/>
  <c r="Y247" i="10"/>
  <c r="N247" i="10"/>
  <c r="P247" i="10"/>
  <c r="S247" i="10"/>
  <c r="V247" i="10"/>
  <c r="X247" i="10"/>
  <c r="R192" i="10"/>
  <c r="AB192" i="10" s="1"/>
  <c r="Z192" i="10"/>
  <c r="T192" i="10"/>
  <c r="P192" i="10"/>
  <c r="O192" i="10"/>
  <c r="R82" i="10"/>
  <c r="Z82" i="10"/>
  <c r="O82" i="10"/>
  <c r="Q82" i="10"/>
  <c r="V82" i="10"/>
  <c r="R60" i="10"/>
  <c r="AB60" i="10" s="1"/>
  <c r="Z60" i="10"/>
  <c r="R35" i="10"/>
  <c r="AB35" i="10" s="1"/>
  <c r="Z35" i="10"/>
  <c r="R814" i="10"/>
  <c r="AB814" i="10" s="1"/>
  <c r="Z814" i="10"/>
  <c r="R772" i="10"/>
  <c r="AB772" i="10" s="1"/>
  <c r="Z772" i="10"/>
  <c r="N772" i="10"/>
  <c r="P772" i="10"/>
  <c r="S772" i="10"/>
  <c r="V772" i="10"/>
  <c r="X772" i="10"/>
  <c r="O772" i="10"/>
  <c r="Q772" i="10"/>
  <c r="R698" i="10"/>
  <c r="U698" i="10"/>
  <c r="W698" i="10"/>
  <c r="Y698" i="10"/>
  <c r="Z698" i="10"/>
  <c r="N698" i="10"/>
  <c r="P698" i="10"/>
  <c r="S698" i="10"/>
  <c r="V698" i="10"/>
  <c r="X698" i="10"/>
  <c r="R610" i="10"/>
  <c r="AB610" i="10" s="1"/>
  <c r="Z610" i="10"/>
  <c r="R564" i="10"/>
  <c r="AB564" i="10" s="1"/>
  <c r="Z564" i="10"/>
  <c r="R526" i="10"/>
  <c r="AB526" i="10" s="1"/>
  <c r="Z526" i="10"/>
  <c r="R451" i="10"/>
  <c r="AB451" i="10" s="1"/>
  <c r="Z451" i="10"/>
  <c r="R380" i="10"/>
  <c r="AB380" i="10" s="1"/>
  <c r="AA380" i="10"/>
  <c r="U377" i="1" s="1"/>
  <c r="R364" i="10"/>
  <c r="AB364" i="10" s="1"/>
  <c r="AA364" i="10"/>
  <c r="U361" i="1" s="1"/>
  <c r="Z364" i="10"/>
  <c r="R347" i="10"/>
  <c r="AB347" i="10" s="1"/>
  <c r="Z347" i="10"/>
  <c r="R309" i="10"/>
  <c r="Z309" i="10"/>
  <c r="N309" i="10"/>
  <c r="P309" i="10"/>
  <c r="S309" i="10"/>
  <c r="R282" i="10"/>
  <c r="AA282" i="10"/>
  <c r="U279" i="1" s="1"/>
  <c r="R263" i="10"/>
  <c r="Z263" i="10"/>
  <c r="T263" i="10"/>
  <c r="O263" i="10"/>
  <c r="Q263" i="10"/>
  <c r="U263" i="10"/>
  <c r="W263" i="10"/>
  <c r="Y263" i="10"/>
  <c r="N263" i="10"/>
  <c r="P263" i="10"/>
  <c r="S263" i="10"/>
  <c r="R170" i="10"/>
  <c r="W170" i="10"/>
  <c r="Y170" i="10"/>
  <c r="Q170" i="10"/>
  <c r="S170" i="10"/>
  <c r="N170" i="10"/>
  <c r="X170" i="10"/>
  <c r="Z170" i="10"/>
  <c r="U170" i="10"/>
  <c r="P170" i="10"/>
  <c r="R143" i="10"/>
  <c r="Z143" i="10"/>
  <c r="U143" i="10"/>
  <c r="W143" i="10"/>
  <c r="Y143" i="10"/>
  <c r="N143" i="10"/>
  <c r="P143" i="10"/>
  <c r="S143" i="10"/>
  <c r="V143" i="10"/>
  <c r="X143" i="10"/>
  <c r="R101" i="10"/>
  <c r="AB101" i="10" s="1"/>
  <c r="Z101" i="10"/>
  <c r="R79" i="10"/>
  <c r="Z79" i="10"/>
  <c r="V79" i="10"/>
  <c r="Y79" i="10"/>
  <c r="W79" i="10"/>
  <c r="P79" i="10"/>
  <c r="S79" i="10"/>
  <c r="O79" i="10"/>
  <c r="X79" i="10"/>
  <c r="T79" i="10"/>
  <c r="R831" i="10"/>
  <c r="AB831" i="10" s="1"/>
  <c r="Y831" i="10"/>
  <c r="W831" i="10"/>
  <c r="Q793" i="10"/>
  <c r="U793" i="10"/>
  <c r="W793" i="10"/>
  <c r="R777" i="10"/>
  <c r="AB777" i="10" s="1"/>
  <c r="Z777" i="10"/>
  <c r="R703" i="10"/>
  <c r="AA703" i="10"/>
  <c r="U700" i="1" s="1"/>
  <c r="Z654" i="10"/>
  <c r="S654" i="10"/>
  <c r="V654" i="10"/>
  <c r="X654" i="10"/>
  <c r="T654" i="10"/>
  <c r="O654" i="10"/>
  <c r="Q654" i="10"/>
  <c r="U654" i="10"/>
  <c r="W654" i="10"/>
  <c r="R621" i="10"/>
  <c r="AB621" i="10" s="1"/>
  <c r="Z621" i="10"/>
  <c r="R588" i="10"/>
  <c r="AB588" i="10" s="1"/>
  <c r="X588" i="10"/>
  <c r="P588" i="10"/>
  <c r="T588" i="10"/>
  <c r="Q588" i="10"/>
  <c r="U588" i="10"/>
  <c r="O588" i="10"/>
  <c r="Y588" i="10"/>
  <c r="N588" i="10"/>
  <c r="R512" i="10"/>
  <c r="AB512" i="10" s="1"/>
  <c r="Z512" i="10"/>
  <c r="R429" i="10"/>
  <c r="AB429" i="10" s="1"/>
  <c r="Z429" i="10"/>
  <c r="R396" i="10"/>
  <c r="X396" i="10"/>
  <c r="T396" i="10"/>
  <c r="Z396" i="10"/>
  <c r="R336" i="10"/>
  <c r="O336" i="10"/>
  <c r="T336" i="10"/>
  <c r="S336" i="10"/>
  <c r="Y336" i="10"/>
  <c r="U336" i="10"/>
  <c r="Q336" i="10"/>
  <c r="Z336" i="10"/>
  <c r="N336" i="10"/>
  <c r="V336" i="10"/>
  <c r="X336" i="10"/>
  <c r="W336" i="10"/>
  <c r="R306" i="10"/>
  <c r="U306" i="10"/>
  <c r="W306" i="10"/>
  <c r="Y306" i="10"/>
  <c r="N306" i="10"/>
  <c r="P306" i="10"/>
  <c r="Z306" i="10"/>
  <c r="S306" i="10"/>
  <c r="V306" i="10"/>
  <c r="X306" i="10"/>
  <c r="R279" i="10"/>
  <c r="V279" i="10"/>
  <c r="X279" i="10"/>
  <c r="S279" i="10"/>
  <c r="Z279" i="10"/>
  <c r="N279" i="10"/>
  <c r="P279" i="10"/>
  <c r="T279" i="10"/>
  <c r="W279" i="10"/>
  <c r="Y279" i="10"/>
  <c r="R202" i="10"/>
  <c r="AB202" i="10" s="1"/>
  <c r="Z202" i="10"/>
  <c r="R175" i="10"/>
  <c r="AB175" i="10" s="1"/>
  <c r="AA175" i="10"/>
  <c r="U172" i="1" s="1"/>
  <c r="Q175" i="10"/>
  <c r="X175" i="10"/>
  <c r="N175" i="10"/>
  <c r="U175" i="10"/>
  <c r="O175" i="10"/>
  <c r="R159" i="10"/>
  <c r="Z159" i="10"/>
  <c r="S159" i="10"/>
  <c r="V159" i="10"/>
  <c r="X159" i="10"/>
  <c r="U159" i="10"/>
  <c r="W159" i="10"/>
  <c r="Y159" i="10"/>
  <c r="R137" i="10"/>
  <c r="AB137" i="10" s="1"/>
  <c r="Z137" i="10"/>
  <c r="R84" i="10"/>
  <c r="Z84" i="10"/>
  <c r="O84" i="10"/>
  <c r="Y84" i="10"/>
  <c r="S84" i="10"/>
  <c r="W84" i="10"/>
  <c r="P84" i="10"/>
  <c r="T84" i="10"/>
  <c r="V84" i="10"/>
  <c r="Q84" i="10"/>
  <c r="R22" i="10"/>
  <c r="AB22" i="10" s="1"/>
  <c r="W22" i="10"/>
  <c r="T22" i="10"/>
  <c r="U22" i="10"/>
  <c r="P22" i="10"/>
  <c r="V22" i="10"/>
  <c r="N22" i="10"/>
  <c r="Z22" i="10"/>
  <c r="X22" i="10"/>
  <c r="Y22" i="10"/>
  <c r="T101" i="10"/>
  <c r="P101" i="10"/>
  <c r="N101" i="10"/>
  <c r="Y621" i="10"/>
  <c r="W621" i="10"/>
  <c r="U621" i="10"/>
  <c r="Q347" i="10"/>
  <c r="O347" i="10"/>
  <c r="T347" i="10"/>
  <c r="P296" i="10"/>
  <c r="U296" i="10"/>
  <c r="W192" i="10"/>
  <c r="N192" i="10"/>
  <c r="P82" i="10"/>
  <c r="T82" i="10"/>
  <c r="Y11" i="10"/>
  <c r="N11" i="10"/>
  <c r="AA369" i="10"/>
  <c r="U366" i="1" s="1"/>
  <c r="S396" i="10"/>
  <c r="W396" i="10"/>
  <c r="T793" i="10"/>
  <c r="S831" i="10"/>
  <c r="Q685" i="10"/>
  <c r="V685" i="10"/>
  <c r="P460" i="10"/>
  <c r="U460" i="10"/>
  <c r="Y309" i="10"/>
  <c r="O309" i="10"/>
  <c r="X141" i="10"/>
  <c r="S141" i="10"/>
  <c r="P159" i="10"/>
  <c r="Y175" i="10"/>
  <c r="V175" i="10"/>
  <c r="P654" i="10"/>
  <c r="X263" i="10"/>
  <c r="N239" i="10"/>
  <c r="Q22" i="10"/>
  <c r="T817" i="10"/>
  <c r="Q306" i="10"/>
  <c r="V170" i="10"/>
  <c r="Q698" i="10"/>
  <c r="N84" i="10"/>
  <c r="S588" i="10"/>
  <c r="AA583" i="10"/>
  <c r="U580" i="1" s="1"/>
  <c r="R357" i="10"/>
  <c r="AB357" i="10" s="1"/>
  <c r="Z357" i="10"/>
  <c r="R332" i="10"/>
  <c r="AB332" i="10" s="1"/>
  <c r="Z332" i="10"/>
  <c r="R225" i="10"/>
  <c r="AB225" i="10" s="1"/>
  <c r="Z225" i="10"/>
  <c r="R171" i="10"/>
  <c r="Z171" i="10"/>
  <c r="R119" i="10"/>
  <c r="AB119" i="10" s="1"/>
  <c r="U119" i="10"/>
  <c r="W119" i="10"/>
  <c r="S119" i="10"/>
  <c r="N119" i="10"/>
  <c r="P119" i="10"/>
  <c r="T119" i="10"/>
  <c r="V119" i="10"/>
  <c r="X119" i="10"/>
  <c r="Y119" i="10"/>
  <c r="R102" i="10"/>
  <c r="AB102" i="10" s="1"/>
  <c r="Z102" i="10"/>
  <c r="AA102" i="10"/>
  <c r="U99" i="1" s="1"/>
  <c r="W296" i="10"/>
  <c r="S296" i="10"/>
  <c r="S192" i="10"/>
  <c r="U192" i="10"/>
  <c r="Y82" i="10"/>
  <c r="N82" i="10"/>
  <c r="X11" i="10"/>
  <c r="T11" i="10"/>
  <c r="V396" i="10"/>
  <c r="Y396" i="10"/>
  <c r="O396" i="10"/>
  <c r="O793" i="10"/>
  <c r="S793" i="10"/>
  <c r="Q831" i="10"/>
  <c r="U685" i="10"/>
  <c r="X685" i="10"/>
  <c r="N685" i="10"/>
  <c r="W460" i="10"/>
  <c r="S460" i="10"/>
  <c r="Q309" i="10"/>
  <c r="V309" i="10"/>
  <c r="W141" i="10"/>
  <c r="O159" i="10"/>
  <c r="P175" i="10"/>
  <c r="S175" i="10"/>
  <c r="Q247" i="10"/>
  <c r="N654" i="10"/>
  <c r="Y772" i="10"/>
  <c r="Q279" i="10"/>
  <c r="V263" i="10"/>
  <c r="Q143" i="10"/>
  <c r="S22" i="10"/>
  <c r="O306" i="10"/>
  <c r="O170" i="10"/>
  <c r="O698" i="10"/>
  <c r="X84" i="10"/>
  <c r="U79" i="10"/>
  <c r="W588" i="10"/>
  <c r="X820" i="10"/>
  <c r="Z831" i="10"/>
  <c r="Z817" i="10"/>
  <c r="R639" i="10"/>
  <c r="N639" i="10"/>
  <c r="U639" i="10"/>
  <c r="Y639" i="10"/>
  <c r="V639" i="10"/>
  <c r="W639" i="10"/>
  <c r="P639" i="10"/>
  <c r="Q639" i="10"/>
  <c r="X639" i="10"/>
  <c r="R472" i="10"/>
  <c r="Y472" i="10"/>
  <c r="N472" i="10"/>
  <c r="P472" i="10"/>
  <c r="Z472" i="10"/>
  <c r="S472" i="10"/>
  <c r="V472" i="10"/>
  <c r="X472" i="10"/>
  <c r="T472" i="10"/>
  <c r="O472" i="10"/>
  <c r="R422" i="10"/>
  <c r="AB422" i="10" s="1"/>
  <c r="Z422" i="10"/>
  <c r="R381" i="10"/>
  <c r="AB381" i="10" s="1"/>
  <c r="Z381" i="10"/>
  <c r="AA381" i="10"/>
  <c r="U378" i="1" s="1"/>
  <c r="U11" i="10"/>
  <c r="W11" i="10"/>
  <c r="V793" i="10"/>
  <c r="Y793" i="10"/>
  <c r="O831" i="10"/>
  <c r="T685" i="10"/>
  <c r="P685" i="10"/>
  <c r="V460" i="10"/>
  <c r="Y460" i="10"/>
  <c r="U309" i="10"/>
  <c r="X309" i="10"/>
  <c r="Y141" i="10"/>
  <c r="V141" i="10"/>
  <c r="N159" i="10"/>
  <c r="W175" i="10"/>
  <c r="O247" i="10"/>
  <c r="W772" i="10"/>
  <c r="O279" i="10"/>
  <c r="S239" i="10"/>
  <c r="O143" i="10"/>
  <c r="O22" i="10"/>
  <c r="T306" i="10"/>
  <c r="T698" i="10"/>
  <c r="U84" i="10"/>
  <c r="X269" i="10"/>
  <c r="Q79" i="10"/>
  <c r="U820" i="10"/>
  <c r="Z793" i="10"/>
  <c r="Z588" i="10"/>
  <c r="R59" i="10"/>
  <c r="AB59" i="10" s="1"/>
  <c r="Z59" i="10"/>
  <c r="R42" i="10"/>
  <c r="AB42" i="10" s="1"/>
  <c r="X42" i="10"/>
  <c r="Q42" i="10"/>
  <c r="R686" i="10"/>
  <c r="AB686" i="10" s="1"/>
  <c r="Z686" i="10"/>
  <c r="R609" i="10"/>
  <c r="AB609" i="10" s="1"/>
  <c r="AA609" i="10"/>
  <c r="U606" i="1" s="1"/>
  <c r="Z609" i="10"/>
  <c r="R590" i="10"/>
  <c r="AB590" i="10" s="1"/>
  <c r="Z590" i="10"/>
  <c r="R555" i="10"/>
  <c r="AB555" i="10" s="1"/>
  <c r="Z555" i="10"/>
  <c r="R525" i="10"/>
  <c r="AB525" i="10" s="1"/>
  <c r="Z525" i="10"/>
  <c r="R450" i="10"/>
  <c r="AB450" i="10" s="1"/>
  <c r="Z450" i="10"/>
  <c r="R420" i="10"/>
  <c r="AB420" i="10" s="1"/>
  <c r="Z420" i="10"/>
  <c r="R379" i="10"/>
  <c r="AB379" i="10" s="1"/>
  <c r="Z379" i="10"/>
  <c r="R292" i="10"/>
  <c r="AB292" i="10" s="1"/>
  <c r="AA292" i="10"/>
  <c r="U289" i="1" s="1"/>
  <c r="R185" i="10"/>
  <c r="AB185" i="10" s="1"/>
  <c r="Z185" i="10"/>
  <c r="R161" i="10"/>
  <c r="AB161" i="10" s="1"/>
  <c r="Z161" i="10"/>
  <c r="R27" i="10"/>
  <c r="AB27" i="10" s="1"/>
  <c r="Z27" i="10"/>
  <c r="R710" i="10"/>
  <c r="AB710" i="10" s="1"/>
  <c r="Z710" i="10"/>
  <c r="R683" i="10"/>
  <c r="AB683" i="10" s="1"/>
  <c r="Z683" i="10"/>
  <c r="R620" i="10"/>
  <c r="AB620" i="10" s="1"/>
  <c r="Z620" i="10"/>
  <c r="R629" i="10"/>
  <c r="AB629" i="10" s="1"/>
  <c r="Z629" i="10"/>
  <c r="R487" i="10"/>
  <c r="AB487" i="10" s="1"/>
  <c r="O487" i="10"/>
  <c r="Q487" i="10"/>
  <c r="Z487" i="10"/>
  <c r="U487" i="10"/>
  <c r="W487" i="10"/>
  <c r="Y487" i="10"/>
  <c r="R434" i="10"/>
  <c r="AB434" i="10" s="1"/>
  <c r="Z434" i="10"/>
  <c r="R409" i="10"/>
  <c r="N409" i="10"/>
  <c r="P409" i="10"/>
  <c r="S409" i="10"/>
  <c r="V409" i="10"/>
  <c r="X409" i="10"/>
  <c r="R333" i="10"/>
  <c r="AB333" i="10" s="1"/>
  <c r="Z333" i="10"/>
  <c r="R314" i="10"/>
  <c r="AB314" i="10" s="1"/>
  <c r="Z314" i="10"/>
  <c r="AA314" i="10"/>
  <c r="U311" i="1" s="1"/>
  <c r="R199" i="10"/>
  <c r="AA199" i="10"/>
  <c r="U196" i="1" s="1"/>
  <c r="R172" i="10"/>
  <c r="AB172" i="10" s="1"/>
  <c r="Z172" i="10"/>
  <c r="R697" i="10"/>
  <c r="AB697" i="10" s="1"/>
  <c r="Z697" i="10"/>
  <c r="R656" i="10"/>
  <c r="AB656" i="10" s="1"/>
  <c r="Z656" i="10"/>
  <c r="R547" i="10"/>
  <c r="AB547" i="10" s="1"/>
  <c r="Z547" i="10"/>
  <c r="R371" i="10"/>
  <c r="AB371" i="10" s="1"/>
  <c r="Z371" i="10"/>
  <c r="R322" i="10"/>
  <c r="AB322" i="10" s="1"/>
  <c r="Z322" i="10"/>
  <c r="R259" i="10"/>
  <c r="AB259" i="10" s="1"/>
  <c r="Z259" i="10"/>
  <c r="R223" i="10"/>
  <c r="AB223" i="10" s="1"/>
  <c r="Z223" i="10"/>
  <c r="R177" i="10"/>
  <c r="AB177" i="10" s="1"/>
  <c r="Z177" i="10"/>
  <c r="R86" i="10"/>
  <c r="AB86" i="10" s="1"/>
  <c r="Z86" i="10"/>
  <c r="R50" i="10"/>
  <c r="AB50" i="10" s="1"/>
  <c r="Z50" i="10"/>
  <c r="R738" i="10"/>
  <c r="AB738" i="10" s="1"/>
  <c r="Z738" i="10"/>
  <c r="AA738" i="10"/>
  <c r="R47" i="10"/>
  <c r="Z47" i="10"/>
  <c r="N47" i="10"/>
  <c r="P47" i="10"/>
  <c r="Y47" i="10"/>
  <c r="V47" i="10"/>
  <c r="Q47" i="10"/>
  <c r="R21" i="10"/>
  <c r="AB21" i="10" s="1"/>
  <c r="Z21" i="10"/>
  <c r="R441" i="10"/>
  <c r="AB441" i="10" s="1"/>
  <c r="U441" i="10"/>
  <c r="W441" i="10"/>
  <c r="Y441" i="10"/>
  <c r="N441" i="10"/>
  <c r="P441" i="10"/>
  <c r="S441" i="10"/>
  <c r="R408" i="10"/>
  <c r="AB408" i="10" s="1"/>
  <c r="Z408" i="10"/>
  <c r="R324" i="10"/>
  <c r="AB324" i="10" s="1"/>
  <c r="Z324" i="10"/>
  <c r="R674" i="10"/>
  <c r="AA674" i="10"/>
  <c r="U671" i="1" s="1"/>
  <c r="Z674" i="10"/>
  <c r="R299" i="10"/>
  <c r="AB299" i="10" s="1"/>
  <c r="Z299" i="10"/>
  <c r="R130" i="10"/>
  <c r="AB130" i="10" s="1"/>
  <c r="Z130" i="10"/>
  <c r="R660" i="10"/>
  <c r="Z660" i="10"/>
  <c r="R443" i="10"/>
  <c r="AB443" i="10" s="1"/>
  <c r="Z443" i="10"/>
  <c r="R211" i="10"/>
  <c r="AB211" i="10" s="1"/>
  <c r="Z211" i="10"/>
  <c r="R127" i="10"/>
  <c r="V127" i="10"/>
  <c r="Y127" i="10"/>
  <c r="R71" i="10"/>
  <c r="AA71" i="10"/>
  <c r="U68" i="1" s="1"/>
  <c r="R742" i="10"/>
  <c r="AB742" i="10" s="1"/>
  <c r="Z742" i="10"/>
  <c r="R339" i="10"/>
  <c r="Z339" i="10"/>
  <c r="R162" i="10"/>
  <c r="AA162" i="10"/>
  <c r="U159" i="1" s="1"/>
  <c r="R328" i="10"/>
  <c r="AA328" i="10"/>
  <c r="U325" i="1" s="1"/>
  <c r="R73" i="10"/>
  <c r="AB73" i="10" s="1"/>
  <c r="Z73" i="10"/>
  <c r="R19" i="10"/>
  <c r="AB19" i="10" s="1"/>
  <c r="Z19" i="10"/>
  <c r="Z103" i="10"/>
  <c r="Z9" i="10"/>
  <c r="R828" i="10"/>
  <c r="AB828" i="10" s="1"/>
  <c r="T828" i="10"/>
  <c r="R790" i="10"/>
  <c r="AB790" i="10" s="1"/>
  <c r="Z790" i="10"/>
  <c r="R744" i="10"/>
  <c r="AA744" i="10"/>
  <c r="U741" i="1" s="1"/>
  <c r="R667" i="10"/>
  <c r="AB667" i="10" s="1"/>
  <c r="Z667" i="10"/>
  <c r="AA648" i="10"/>
  <c r="U645" i="1" s="1"/>
  <c r="R503" i="10"/>
  <c r="AB503" i="10" s="1"/>
  <c r="U503" i="10"/>
  <c r="W503" i="10"/>
  <c r="Y503" i="10"/>
  <c r="N503" i="10"/>
  <c r="P503" i="10"/>
  <c r="S503" i="10"/>
  <c r="AA470" i="10"/>
  <c r="U467" i="1" s="1"/>
  <c r="R401" i="10"/>
  <c r="AB401" i="10" s="1"/>
  <c r="U401" i="10"/>
  <c r="W401" i="10"/>
  <c r="Y401" i="10"/>
  <c r="Z401" i="10"/>
  <c r="N401" i="10"/>
  <c r="P401" i="10"/>
  <c r="R218" i="10"/>
  <c r="AA218" i="10"/>
  <c r="U215" i="1" s="1"/>
  <c r="R164" i="10"/>
  <c r="AB164" i="10" s="1"/>
  <c r="Z164" i="10"/>
  <c r="R126" i="10"/>
  <c r="AB126" i="10" s="1"/>
  <c r="AA126" i="10"/>
  <c r="U123" i="1" s="1"/>
  <c r="R89" i="10"/>
  <c r="AB89" i="10" s="1"/>
  <c r="Z89" i="10"/>
  <c r="AA89" i="10"/>
  <c r="U86" i="1" s="1"/>
  <c r="R360" i="10"/>
  <c r="AB360" i="10" s="1"/>
  <c r="Z360" i="10"/>
  <c r="R327" i="10"/>
  <c r="AB327" i="10" s="1"/>
  <c r="Z327" i="10"/>
  <c r="R231" i="10"/>
  <c r="AB231" i="10" s="1"/>
  <c r="Z231" i="10"/>
  <c r="R174" i="10"/>
  <c r="AB174" i="10" s="1"/>
  <c r="Z174" i="10"/>
  <c r="AA91" i="10"/>
  <c r="U88" i="1" s="1"/>
  <c r="R18" i="10"/>
  <c r="AB18" i="10" s="1"/>
  <c r="Z18" i="10"/>
  <c r="R765" i="10"/>
  <c r="AB765" i="10" s="1"/>
  <c r="Z765" i="10"/>
  <c r="R658" i="10"/>
  <c r="AB658" i="10" s="1"/>
  <c r="AA658" i="10"/>
  <c r="U655" i="1" s="1"/>
  <c r="S487" i="10"/>
  <c r="N487" i="10"/>
  <c r="Y409" i="10"/>
  <c r="U409" i="10"/>
  <c r="Z226" i="10"/>
  <c r="Z409" i="10"/>
  <c r="Z406" i="10"/>
  <c r="Z589" i="10"/>
  <c r="Z265" i="10"/>
  <c r="AA641" i="10"/>
  <c r="U638" i="1" s="1"/>
  <c r="R497" i="10"/>
  <c r="AA497" i="10"/>
  <c r="U494" i="1" s="1"/>
  <c r="R343" i="10"/>
  <c r="AB343" i="10" s="1"/>
  <c r="Z343" i="10"/>
  <c r="R289" i="10"/>
  <c r="AB289" i="10" s="1"/>
  <c r="Z289" i="10"/>
  <c r="R248" i="10"/>
  <c r="AB248" i="10" s="1"/>
  <c r="Z248" i="10"/>
  <c r="R228" i="10"/>
  <c r="Z228" i="10"/>
  <c r="R128" i="10"/>
  <c r="AB128" i="10" s="1"/>
  <c r="Z128" i="10"/>
  <c r="AA669" i="10"/>
  <c r="U666" i="1" s="1"/>
  <c r="AA376" i="10"/>
  <c r="U373" i="1" s="1"/>
  <c r="AA114" i="10"/>
  <c r="U111" i="1" s="1"/>
  <c r="AA697" i="10"/>
  <c r="U694" i="1" s="1"/>
  <c r="AA251" i="10"/>
  <c r="U248" i="1" s="1"/>
  <c r="AA275" i="10"/>
  <c r="U272" i="1" s="1"/>
  <c r="AA828" i="10"/>
  <c r="U825" i="1" s="1"/>
  <c r="AA398" i="10"/>
  <c r="U395" i="1" s="1"/>
  <c r="AA27" i="10"/>
  <c r="U24" i="1" s="1"/>
  <c r="AA174" i="10"/>
  <c r="U171" i="1" s="1"/>
  <c r="AA459" i="10"/>
  <c r="U456" i="1" s="1"/>
  <c r="AA327" i="10"/>
  <c r="U324" i="1" s="1"/>
  <c r="AA422" i="10"/>
  <c r="U419" i="1" s="1"/>
  <c r="AA340" i="10"/>
  <c r="U337" i="1" s="1"/>
  <c r="AA563" i="10"/>
  <c r="U560" i="1" s="1"/>
  <c r="AA579" i="10"/>
  <c r="U576" i="1" s="1"/>
  <c r="AA688" i="10"/>
  <c r="U685" i="1" s="1"/>
  <c r="AA253" i="10"/>
  <c r="U250" i="1" s="1"/>
  <c r="AE428" i="10"/>
  <c r="AE46" i="10"/>
  <c r="AE546" i="10"/>
  <c r="AE32" i="10"/>
  <c r="AE108" i="10"/>
  <c r="AE191" i="10"/>
  <c r="AF191" i="10"/>
  <c r="AE510" i="10"/>
  <c r="AE507" i="10"/>
  <c r="AE485" i="10"/>
  <c r="AE262" i="10"/>
  <c r="AE70" i="10"/>
  <c r="AE33" i="10"/>
  <c r="AE638" i="10"/>
  <c r="AE414" i="10"/>
  <c r="AE124" i="10"/>
  <c r="AE12" i="10"/>
  <c r="AE392" i="10"/>
  <c r="AE442" i="10"/>
  <c r="AE593" i="10"/>
  <c r="AE34" i="10"/>
  <c r="AE452" i="10"/>
  <c r="AE671" i="10"/>
  <c r="AE77" i="10"/>
  <c r="AE811" i="10"/>
  <c r="AE233" i="10"/>
  <c r="AE823" i="10"/>
  <c r="AE97" i="10"/>
  <c r="AE245" i="10"/>
  <c r="AE104" i="10"/>
  <c r="AE24" i="10"/>
  <c r="AE58" i="10"/>
  <c r="AE98" i="10"/>
  <c r="AE515" i="10"/>
  <c r="AE722" i="10"/>
  <c r="AE204" i="10"/>
  <c r="AE541" i="10"/>
  <c r="AE278" i="10"/>
  <c r="AE696" i="10"/>
  <c r="AA481" i="10"/>
  <c r="U478" i="1" s="1"/>
  <c r="AA150" i="10"/>
  <c r="U147" i="1" s="1"/>
  <c r="AA139" i="10"/>
  <c r="U136" i="1" s="1"/>
  <c r="AA595" i="10"/>
  <c r="U592" i="1" s="1"/>
  <c r="AA66" i="10"/>
  <c r="U63" i="1" s="1"/>
  <c r="AA612" i="10"/>
  <c r="U609" i="1" s="1"/>
  <c r="AA284" i="10"/>
  <c r="U281" i="1" s="1"/>
  <c r="AA103" i="10"/>
  <c r="U100" i="1" s="1"/>
  <c r="AA259" i="10"/>
  <c r="U256" i="1" s="1"/>
  <c r="AA78" i="10"/>
  <c r="U75" i="1" s="1"/>
  <c r="AA642" i="10"/>
  <c r="U639" i="1" s="1"/>
  <c r="AA502" i="10"/>
  <c r="U499" i="1" s="1"/>
  <c r="AA295" i="10"/>
  <c r="U292" i="1" s="1"/>
  <c r="AA450" i="10"/>
  <c r="U447" i="1" s="1"/>
  <c r="AA338" i="10"/>
  <c r="U335" i="1" s="1"/>
  <c r="AA710" i="10"/>
  <c r="U707" i="1" s="1"/>
  <c r="AA552" i="10"/>
  <c r="U549" i="1" s="1"/>
  <c r="AA360" i="10"/>
  <c r="U357" i="1" s="1"/>
  <c r="AA603" i="10"/>
  <c r="U600" i="1" s="1"/>
  <c r="AA373" i="10"/>
  <c r="U370" i="1" s="1"/>
  <c r="AB109" i="10"/>
  <c r="AB552" i="10"/>
  <c r="AB41" i="10"/>
  <c r="AB704" i="10"/>
  <c r="AB362" i="10"/>
  <c r="AB160" i="10"/>
  <c r="AB709" i="10"/>
  <c r="AB375" i="10"/>
  <c r="AB165" i="10"/>
  <c r="AB113" i="10"/>
  <c r="AB764" i="10"/>
  <c r="AB465" i="10"/>
  <c r="AB356" i="10"/>
  <c r="AB479" i="10"/>
  <c r="AB418" i="10"/>
  <c r="AB361" i="10"/>
  <c r="AB213" i="10"/>
  <c r="AB637" i="10"/>
  <c r="AB467" i="10"/>
  <c r="AB265" i="10"/>
  <c r="AB134" i="10"/>
  <c r="AB500" i="10"/>
  <c r="AB598" i="10"/>
  <c r="AB461" i="10"/>
  <c r="AB193" i="10"/>
  <c r="AB603" i="10"/>
  <c r="AB486" i="10"/>
  <c r="AB373" i="10"/>
  <c r="AB242" i="10"/>
  <c r="AB179" i="10"/>
  <c r="AB125" i="10"/>
  <c r="AB633" i="10"/>
  <c r="AB499" i="10"/>
  <c r="AB291" i="10"/>
  <c r="AB93" i="10"/>
  <c r="AB751" i="10"/>
  <c r="AB488" i="10"/>
  <c r="AB315" i="10"/>
  <c r="AB255" i="10"/>
  <c r="AB388" i="10"/>
  <c r="AB252" i="10"/>
  <c r="AB197" i="10"/>
  <c r="AB118" i="10"/>
  <c r="AB51" i="10"/>
  <c r="AB670" i="10"/>
  <c r="AB115" i="10"/>
  <c r="AB585" i="10"/>
  <c r="AB459" i="10"/>
  <c r="AB303" i="10"/>
  <c r="AB254" i="10"/>
  <c r="AB634" i="10"/>
  <c r="AB387" i="10"/>
  <c r="AB281" i="10"/>
  <c r="AB806" i="10"/>
  <c r="AB587" i="10"/>
  <c r="AB190" i="10"/>
  <c r="AB91" i="10"/>
  <c r="AB797" i="10"/>
  <c r="AB713" i="10"/>
  <c r="AB272" i="10"/>
  <c r="AB29" i="10"/>
  <c r="AB693" i="10"/>
  <c r="AB622" i="10"/>
  <c r="AB419" i="10"/>
  <c r="AB277" i="10"/>
  <c r="AB149" i="10"/>
  <c r="AB559" i="10"/>
  <c r="AB468" i="10"/>
  <c r="AB402" i="10"/>
  <c r="AB367" i="10"/>
  <c r="AB304" i="10"/>
  <c r="AB90" i="10"/>
  <c r="AB43" i="10"/>
  <c r="AB796" i="10"/>
  <c r="AB457" i="10"/>
  <c r="AB241" i="10"/>
  <c r="AB178" i="10"/>
  <c r="AB110" i="10"/>
  <c r="AB807" i="10"/>
  <c r="AB599" i="10"/>
  <c r="AB476" i="10"/>
  <c r="AB404" i="10"/>
  <c r="AB344" i="10"/>
  <c r="AB205" i="10"/>
  <c r="AB92" i="10"/>
  <c r="AB25" i="10"/>
  <c r="AB577" i="10"/>
  <c r="AB295" i="10"/>
  <c r="AB246" i="10"/>
  <c r="AB188" i="10"/>
  <c r="AB481" i="10"/>
  <c r="AB330" i="10"/>
  <c r="AB150" i="10"/>
  <c r="AB508" i="10"/>
  <c r="AB297" i="10"/>
  <c r="AB182" i="10"/>
  <c r="AB139" i="10"/>
  <c r="AB44" i="10"/>
  <c r="AB595" i="10"/>
  <c r="AB365" i="10"/>
  <c r="AB313" i="10"/>
  <c r="AB264" i="10"/>
  <c r="AB66" i="10"/>
  <c r="AB608" i="10"/>
  <c r="AB532" i="10"/>
  <c r="AB394" i="10"/>
  <c r="AB659" i="10"/>
  <c r="AB243" i="10"/>
  <c r="AB180" i="10"/>
  <c r="AB112" i="10"/>
  <c r="AB653" i="10"/>
  <c r="AB579" i="10"/>
  <c r="AB505" i="10"/>
  <c r="AB403" i="10"/>
  <c r="AB335" i="10"/>
  <c r="AB83" i="10"/>
  <c r="AB310" i="10"/>
  <c r="AB770" i="10"/>
  <c r="AB589" i="10"/>
  <c r="AB258" i="10"/>
  <c r="AB288" i="10"/>
  <c r="AB518" i="10"/>
  <c r="AB539" i="10"/>
  <c r="AB194" i="10"/>
  <c r="AB736" i="10"/>
  <c r="AB651" i="10"/>
  <c r="AB612" i="10"/>
  <c r="AB558" i="10"/>
  <c r="AB284" i="10"/>
  <c r="AB226" i="10"/>
  <c r="AB103" i="10"/>
  <c r="AB705" i="10"/>
  <c r="AB675" i="10"/>
  <c r="AB363" i="10"/>
  <c r="AB78" i="10"/>
  <c r="AB691" i="10"/>
  <c r="AB395" i="10"/>
  <c r="AB400" i="10"/>
  <c r="AB209" i="10"/>
  <c r="AB105" i="10"/>
  <c r="AB754" i="10"/>
  <c r="AB386" i="10"/>
  <c r="AB652" i="10"/>
  <c r="AB529" i="10"/>
  <c r="AB635" i="10"/>
  <c r="AB331" i="10"/>
  <c r="AB785" i="10"/>
  <c r="AB232" i="10"/>
  <c r="AB664" i="10"/>
  <c r="AB308" i="10"/>
  <c r="AB571" i="10"/>
  <c r="AB384" i="10"/>
  <c r="AB275" i="10"/>
  <c r="AB212" i="10"/>
  <c r="AB647" i="10"/>
  <c r="AB302" i="10"/>
  <c r="AB573" i="10"/>
  <c r="AB378" i="10"/>
  <c r="AB321" i="10"/>
  <c r="AB116" i="10"/>
  <c r="AB49" i="10"/>
  <c r="AB649" i="10"/>
  <c r="AB597" i="10"/>
  <c r="AB521" i="10"/>
  <c r="AB334" i="10"/>
  <c r="AB227" i="10"/>
  <c r="AB68" i="10"/>
  <c r="AB706" i="10"/>
  <c r="AB323" i="10"/>
  <c r="AB151" i="10"/>
  <c r="AB87" i="10"/>
  <c r="AB717" i="10"/>
  <c r="AB632" i="10"/>
  <c r="AB569" i="10"/>
  <c r="AB523" i="10"/>
  <c r="AB437" i="10"/>
  <c r="AB320" i="10"/>
  <c r="AB257" i="10"/>
  <c r="AB229" i="10"/>
  <c r="AB470" i="10"/>
  <c r="AB317" i="10"/>
  <c r="AB9" i="10"/>
  <c r="AB456" i="10"/>
  <c r="AB300" i="10"/>
  <c r="AB251" i="10"/>
  <c r="AB64" i="10"/>
  <c r="AB631" i="10"/>
  <c r="AB489" i="10"/>
  <c r="AB376" i="10"/>
  <c r="AB201" i="10"/>
  <c r="AB688" i="10"/>
  <c r="AB340" i="10"/>
  <c r="AB294" i="10"/>
  <c r="AB253" i="10"/>
  <c r="AB562" i="10"/>
  <c r="AB219" i="10"/>
  <c r="AB766" i="10"/>
  <c r="AB714" i="10"/>
  <c r="AB640" i="10"/>
  <c r="AB210" i="10"/>
  <c r="AB145" i="10"/>
  <c r="AB398" i="10"/>
  <c r="AB716" i="10"/>
  <c r="AB669" i="10"/>
  <c r="AB560" i="10"/>
  <c r="AB475" i="10"/>
  <c r="AB319" i="10"/>
  <c r="AB158" i="10"/>
  <c r="AB815" i="10"/>
  <c r="AB283" i="10"/>
  <c r="AB187" i="10"/>
  <c r="AB133" i="10"/>
  <c r="AB96" i="10"/>
  <c r="AB718" i="10"/>
  <c r="AB644" i="10"/>
  <c r="AB554" i="10"/>
  <c r="AB222" i="10"/>
  <c r="AB176" i="10"/>
  <c r="AB99" i="10"/>
  <c r="AB759" i="10"/>
  <c r="AB715" i="10"/>
  <c r="AB578" i="10"/>
  <c r="AB318" i="10"/>
  <c r="AB695" i="10"/>
  <c r="AB602" i="10"/>
  <c r="AB399" i="10"/>
  <c r="AB260" i="10"/>
  <c r="AB132" i="10"/>
  <c r="AB761" i="10"/>
  <c r="AB561" i="10"/>
  <c r="AB509" i="10"/>
  <c r="AB129" i="10"/>
  <c r="Q473" i="10"/>
  <c r="W65" i="10"/>
  <c r="X298" i="10"/>
  <c r="S298" i="10"/>
  <c r="Y266" i="10"/>
  <c r="T426" i="10"/>
  <c r="X431" i="10"/>
  <c r="S26" i="10"/>
  <c r="Y604" i="10"/>
  <c r="P519" i="10"/>
  <c r="W127" i="10"/>
  <c r="N127" i="10"/>
  <c r="Z496" i="10"/>
  <c r="Z129" i="10"/>
  <c r="Z365" i="10"/>
  <c r="Z794" i="10"/>
  <c r="Z222" i="10"/>
  <c r="Z519" i="10"/>
  <c r="Z426" i="10"/>
  <c r="O169" i="10"/>
  <c r="AA243" i="10"/>
  <c r="U240" i="1" s="1"/>
  <c r="AA371" i="10"/>
  <c r="U368" i="1" s="1"/>
  <c r="AA319" i="10"/>
  <c r="U316" i="1" s="1"/>
  <c r="AA797" i="10"/>
  <c r="U794" i="1" s="1"/>
  <c r="AA727" i="10"/>
  <c r="U724" i="1" s="1"/>
  <c r="AA647" i="10"/>
  <c r="U644" i="1" s="1"/>
  <c r="AA408" i="10"/>
  <c r="U405" i="1" s="1"/>
  <c r="AA313" i="10"/>
  <c r="U310" i="1" s="1"/>
  <c r="AA272" i="10"/>
  <c r="U269" i="1" s="1"/>
  <c r="AA242" i="10"/>
  <c r="U239" i="1" s="1"/>
  <c r="AA29" i="10"/>
  <c r="U26" i="1" s="1"/>
  <c r="X794" i="10"/>
  <c r="S647" i="10"/>
  <c r="N647" i="10"/>
  <c r="X473" i="10"/>
  <c r="O65" i="10"/>
  <c r="P298" i="10"/>
  <c r="T266" i="10"/>
  <c r="Q266" i="10"/>
  <c r="S426" i="10"/>
  <c r="P431" i="10"/>
  <c r="X26" i="10"/>
  <c r="Q604" i="10"/>
  <c r="W519" i="10"/>
  <c r="T127" i="10"/>
  <c r="U127" i="10"/>
  <c r="Z761" i="10"/>
  <c r="Z750" i="10"/>
  <c r="Z578" i="10"/>
  <c r="Z81" i="10"/>
  <c r="Z44" i="10"/>
  <c r="Z715" i="10"/>
  <c r="Z132" i="10"/>
  <c r="P750" i="10"/>
  <c r="Q653" i="10"/>
  <c r="T554" i="10"/>
  <c r="W641" i="10"/>
  <c r="P794" i="10"/>
  <c r="Y647" i="10"/>
  <c r="N561" i="10"/>
  <c r="P473" i="10"/>
  <c r="Y65" i="10"/>
  <c r="V65" i="10"/>
  <c r="AB65" i="10" s="1"/>
  <c r="W298" i="10"/>
  <c r="O266" i="10"/>
  <c r="X266" i="10"/>
  <c r="Y426" i="10"/>
  <c r="V431" i="10"/>
  <c r="AB431" i="10" s="1"/>
  <c r="U26" i="10"/>
  <c r="P26" i="10"/>
  <c r="X604" i="10"/>
  <c r="O519" i="10"/>
  <c r="S127" i="10"/>
  <c r="P761" i="10"/>
  <c r="Z134" i="10"/>
  <c r="Z602" i="10"/>
  <c r="Z473" i="10"/>
  <c r="Z641" i="10"/>
  <c r="Z65" i="10"/>
  <c r="Z604" i="10"/>
  <c r="AA667" i="10"/>
  <c r="U664" i="1" s="1"/>
  <c r="AA317" i="10"/>
  <c r="U314" i="1" s="1"/>
  <c r="AA180" i="10"/>
  <c r="U177" i="1" s="1"/>
  <c r="AA56" i="10"/>
  <c r="U53" i="1" s="1"/>
  <c r="AA525" i="10"/>
  <c r="U522" i="1" s="1"/>
  <c r="AA406" i="10"/>
  <c r="U403" i="1" s="1"/>
  <c r="AA363" i="10"/>
  <c r="U360" i="1" s="1"/>
  <c r="AA161" i="10"/>
  <c r="U158" i="1" s="1"/>
  <c r="AA109" i="10"/>
  <c r="U106" i="1" s="1"/>
  <c r="AA672" i="10"/>
  <c r="U669" i="1" s="1"/>
  <c r="AA765" i="10"/>
  <c r="U762" i="1" s="1"/>
  <c r="AA721" i="10"/>
  <c r="U718" i="1" s="1"/>
  <c r="AA549" i="10"/>
  <c r="U546" i="1" s="1"/>
  <c r="AA105" i="10"/>
  <c r="U102" i="1" s="1"/>
  <c r="AA11" i="10"/>
  <c r="U8" i="1" s="1"/>
  <c r="S689" i="10"/>
  <c r="N689" i="10"/>
  <c r="N272" i="10"/>
  <c r="X272" i="10"/>
  <c r="Y313" i="10"/>
  <c r="U759" i="10"/>
  <c r="W750" i="10"/>
  <c r="X653" i="10"/>
  <c r="U173" i="10"/>
  <c r="V173" i="10"/>
  <c r="AB173" i="10" s="1"/>
  <c r="Q129" i="10"/>
  <c r="U260" i="10"/>
  <c r="Q399" i="10"/>
  <c r="T399" i="10"/>
  <c r="S554" i="10"/>
  <c r="U641" i="10"/>
  <c r="O641" i="10"/>
  <c r="W794" i="10"/>
  <c r="Q647" i="10"/>
  <c r="Y561" i="10"/>
  <c r="U561" i="10"/>
  <c r="W473" i="10"/>
  <c r="U65" i="10"/>
  <c r="N65" i="10"/>
  <c r="O298" i="10"/>
  <c r="N266" i="10"/>
  <c r="P266" i="10"/>
  <c r="Q426" i="10"/>
  <c r="O431" i="10"/>
  <c r="N431" i="10"/>
  <c r="Q26" i="10"/>
  <c r="W26" i="10"/>
  <c r="V604" i="10"/>
  <c r="AB604" i="10" s="1"/>
  <c r="P604" i="10"/>
  <c r="T519" i="10"/>
  <c r="V519" i="10"/>
  <c r="AB519" i="10" s="1"/>
  <c r="Q127" i="10"/>
  <c r="Z99" i="10"/>
  <c r="Z461" i="10"/>
  <c r="Z509" i="10"/>
  <c r="Z272" i="10"/>
  <c r="Z554" i="10"/>
  <c r="Z718" i="10"/>
  <c r="Z797" i="10"/>
  <c r="AA736" i="10"/>
  <c r="U733" i="1" s="1"/>
  <c r="AA585" i="10"/>
  <c r="U582" i="1" s="1"/>
  <c r="AA401" i="10"/>
  <c r="U398" i="1" s="1"/>
  <c r="AA634" i="10"/>
  <c r="U631" i="1" s="1"/>
  <c r="AA631" i="10"/>
  <c r="U628" i="1" s="1"/>
  <c r="AA403" i="10"/>
  <c r="U400" i="1" s="1"/>
  <c r="AA193" i="10"/>
  <c r="U190" i="1" s="1"/>
  <c r="AA21" i="10"/>
  <c r="U18" i="1" s="1"/>
  <c r="AA171" i="10"/>
  <c r="U168" i="1" s="1"/>
  <c r="AA133" i="10"/>
  <c r="U130" i="1" s="1"/>
  <c r="O750" i="10"/>
  <c r="P653" i="10"/>
  <c r="Y554" i="10"/>
  <c r="T641" i="10"/>
  <c r="V641" i="10"/>
  <c r="O794" i="10"/>
  <c r="X647" i="10"/>
  <c r="Q561" i="10"/>
  <c r="T561" i="10"/>
  <c r="O473" i="10"/>
  <c r="T65" i="10"/>
  <c r="S65" i="10"/>
  <c r="V298" i="10"/>
  <c r="AB298" i="10" s="1"/>
  <c r="W266" i="10"/>
  <c r="X426" i="10"/>
  <c r="W431" i="10"/>
  <c r="T431" i="10"/>
  <c r="N26" i="10"/>
  <c r="O26" i="10"/>
  <c r="N604" i="10"/>
  <c r="W604" i="10"/>
  <c r="S519" i="10"/>
  <c r="N519" i="10"/>
  <c r="O127" i="10"/>
  <c r="O607" i="10"/>
  <c r="AA249" i="10"/>
  <c r="U246" i="1" s="1"/>
  <c r="Z431" i="10"/>
  <c r="Z691" i="10"/>
  <c r="Z26" i="10"/>
  <c r="Z695" i="10"/>
  <c r="Z29" i="10"/>
  <c r="Z576" i="10"/>
  <c r="Z212" i="10"/>
  <c r="Z83" i="10"/>
  <c r="V750" i="10"/>
  <c r="AB750" i="10" s="1"/>
  <c r="Q554" i="10"/>
  <c r="S641" i="10"/>
  <c r="N641" i="10"/>
  <c r="P647" i="10"/>
  <c r="X561" i="10"/>
  <c r="S561" i="10"/>
  <c r="T473" i="10"/>
  <c r="V473" i="10"/>
  <c r="AB473" i="10" s="1"/>
  <c r="Q65" i="10"/>
  <c r="N298" i="10"/>
  <c r="V266" i="10"/>
  <c r="AB266" i="10" s="1"/>
  <c r="V426" i="10"/>
  <c r="AB426" i="10" s="1"/>
  <c r="P426" i="10"/>
  <c r="U431" i="10"/>
  <c r="S431" i="10"/>
  <c r="Y26" i="10"/>
  <c r="U604" i="10"/>
  <c r="O604" i="10"/>
  <c r="Y519" i="10"/>
  <c r="U519" i="10"/>
  <c r="X127" i="10"/>
  <c r="AA325" i="10"/>
  <c r="U322" i="1" s="1"/>
  <c r="Z647" i="10"/>
  <c r="Z644" i="10"/>
  <c r="Z266" i="10"/>
  <c r="Z243" i="10"/>
  <c r="Z298" i="10"/>
  <c r="Z556" i="10"/>
  <c r="Z653" i="10"/>
  <c r="Z319" i="10"/>
  <c r="Z313" i="10"/>
  <c r="T57" i="10"/>
  <c r="AA761" i="10"/>
  <c r="U758" i="1" s="1"/>
  <c r="AA651" i="10"/>
  <c r="U648" i="1" s="1"/>
  <c r="AA210" i="10"/>
  <c r="U207" i="1" s="1"/>
  <c r="AA675" i="10"/>
  <c r="U672" i="1" s="1"/>
  <c r="AA300" i="10"/>
  <c r="U297" i="1" s="1"/>
  <c r="AA185" i="10"/>
  <c r="U182" i="1" s="1"/>
  <c r="AA776" i="10"/>
  <c r="U773" i="1" s="1"/>
  <c r="AA560" i="10"/>
  <c r="U557" i="1" s="1"/>
  <c r="AA489" i="10"/>
  <c r="U486" i="1" s="1"/>
  <c r="AA231" i="10"/>
  <c r="U228" i="1" s="1"/>
  <c r="AA147" i="10"/>
  <c r="U144" i="1" s="1"/>
  <c r="AA61" i="10"/>
  <c r="U58" i="1" s="1"/>
  <c r="AA209" i="10"/>
  <c r="U206" i="1" s="1"/>
  <c r="AA163" i="10"/>
  <c r="U160" i="1" s="1"/>
  <c r="AA125" i="10"/>
  <c r="U122" i="1" s="1"/>
  <c r="W647" i="10"/>
  <c r="S473" i="10"/>
  <c r="N473" i="10"/>
  <c r="Y298" i="10"/>
  <c r="U298" i="10"/>
  <c r="U266" i="10"/>
  <c r="N426" i="10"/>
  <c r="W426" i="10"/>
  <c r="Y431" i="10"/>
  <c r="V26" i="10"/>
  <c r="T604" i="10"/>
  <c r="Q519" i="10"/>
  <c r="P127" i="10"/>
  <c r="AA6" i="10"/>
  <c r="U3" i="1" s="1"/>
  <c r="AA464" i="10"/>
  <c r="U461" i="1" s="1"/>
  <c r="Z176" i="10"/>
  <c r="Z260" i="10"/>
  <c r="Z399" i="10"/>
  <c r="Z127" i="10"/>
  <c r="Z561" i="10"/>
  <c r="Z709" i="10"/>
  <c r="Z115" i="10"/>
  <c r="Z418" i="10"/>
  <c r="W709" i="10"/>
  <c r="V567" i="10"/>
  <c r="AB567" i="10" s="1"/>
  <c r="AA290" i="10"/>
  <c r="U287" i="1" s="1"/>
  <c r="Z118" i="10"/>
  <c r="Z93" i="10"/>
  <c r="Z633" i="10"/>
  <c r="Z356" i="10"/>
  <c r="AA640" i="10"/>
  <c r="U637" i="1" s="1"/>
  <c r="AA352" i="10"/>
  <c r="U349" i="1" s="1"/>
  <c r="AA145" i="10"/>
  <c r="U142" i="1" s="1"/>
  <c r="Z488" i="10"/>
  <c r="Z361" i="10"/>
  <c r="Z764" i="10"/>
  <c r="Z113" i="10"/>
  <c r="Z23" i="10"/>
  <c r="AA356" i="10"/>
  <c r="U353" i="1" s="1"/>
  <c r="AA484" i="10"/>
  <c r="U481" i="1" s="1"/>
  <c r="AA766" i="10"/>
  <c r="U763" i="1" s="1"/>
  <c r="AA473" i="10"/>
  <c r="U470" i="1" s="1"/>
  <c r="AA341" i="10"/>
  <c r="U338" i="1" s="1"/>
  <c r="AA134" i="10"/>
  <c r="U131" i="1" s="1"/>
  <c r="S709" i="10"/>
  <c r="N709" i="10"/>
  <c r="Q567" i="10"/>
  <c r="T567" i="10"/>
  <c r="Z751" i="10"/>
  <c r="Z499" i="10"/>
  <c r="Z51" i="10"/>
  <c r="Z352" i="10"/>
  <c r="Z479" i="10"/>
  <c r="Z188" i="10"/>
  <c r="Z553" i="10"/>
  <c r="Z465" i="10"/>
  <c r="AA601" i="10"/>
  <c r="U598" i="1" s="1"/>
  <c r="AA629" i="10"/>
  <c r="U626" i="1" s="1"/>
  <c r="AA503" i="10"/>
  <c r="U500" i="1" s="1"/>
  <c r="AA254" i="10"/>
  <c r="U251" i="1" s="1"/>
  <c r="AA172" i="10"/>
  <c r="U169" i="1" s="1"/>
  <c r="AA81" i="10"/>
  <c r="U78" i="1" s="1"/>
  <c r="AA42" i="10"/>
  <c r="U39" i="1" s="1"/>
  <c r="AA741" i="10"/>
  <c r="U738" i="1" s="1"/>
  <c r="AA686" i="10"/>
  <c r="U683" i="1" s="1"/>
  <c r="AA656" i="10"/>
  <c r="U653" i="1" s="1"/>
  <c r="AA555" i="10"/>
  <c r="U552" i="1" s="1"/>
  <c r="AA500" i="10"/>
  <c r="U497" i="1" s="1"/>
  <c r="AA456" i="10"/>
  <c r="U453" i="1" s="1"/>
  <c r="AA431" i="10"/>
  <c r="U428" i="1" s="1"/>
  <c r="AA387" i="10"/>
  <c r="U384" i="1" s="1"/>
  <c r="AA355" i="10"/>
  <c r="U352" i="1" s="1"/>
  <c r="AA322" i="10"/>
  <c r="U319" i="1" s="1"/>
  <c r="AA281" i="10"/>
  <c r="U278" i="1" s="1"/>
  <c r="AA177" i="10"/>
  <c r="U174" i="1" s="1"/>
  <c r="AA131" i="10"/>
  <c r="U128" i="1" s="1"/>
  <c r="AA50" i="10"/>
  <c r="U47" i="1" s="1"/>
  <c r="AA691" i="10"/>
  <c r="U688" i="1" s="1"/>
  <c r="AA620" i="10"/>
  <c r="U617" i="1" s="1"/>
  <c r="AA571" i="10"/>
  <c r="U568" i="1" s="1"/>
  <c r="AA508" i="10"/>
  <c r="U505" i="1" s="1"/>
  <c r="AA475" i="10"/>
  <c r="U472" i="1" s="1"/>
  <c r="AA395" i="10"/>
  <c r="U392" i="1" s="1"/>
  <c r="AA343" i="10"/>
  <c r="U340" i="1" s="1"/>
  <c r="AA267" i="10"/>
  <c r="U264" i="1" s="1"/>
  <c r="AA228" i="10"/>
  <c r="U225" i="1" s="1"/>
  <c r="AA190" i="10"/>
  <c r="U187" i="1" s="1"/>
  <c r="AA158" i="10"/>
  <c r="U155" i="1" s="1"/>
  <c r="AA83" i="10"/>
  <c r="U80" i="1" s="1"/>
  <c r="AA47" i="10"/>
  <c r="U44" i="1" s="1"/>
  <c r="AA18" i="10"/>
  <c r="U15" i="1" s="1"/>
  <c r="AA713" i="10"/>
  <c r="U710" i="1" s="1"/>
  <c r="AA680" i="10"/>
  <c r="U677" i="1" s="1"/>
  <c r="AA639" i="10"/>
  <c r="U636" i="1" s="1"/>
  <c r="AA576" i="10"/>
  <c r="U573" i="1" s="1"/>
  <c r="AA486" i="10"/>
  <c r="U483" i="1" s="1"/>
  <c r="AA441" i="10"/>
  <c r="U438" i="1" s="1"/>
  <c r="AA400" i="10"/>
  <c r="U397" i="1" s="1"/>
  <c r="AA365" i="10"/>
  <c r="U362" i="1" s="1"/>
  <c r="AA332" i="10"/>
  <c r="U329" i="1" s="1"/>
  <c r="AA302" i="10"/>
  <c r="U299" i="1" s="1"/>
  <c r="AA225" i="10"/>
  <c r="U222" i="1" s="1"/>
  <c r="AA187" i="10"/>
  <c r="U184" i="1" s="1"/>
  <c r="AA119" i="10"/>
  <c r="U116" i="1" s="1"/>
  <c r="AA96" i="10"/>
  <c r="U93" i="1" s="1"/>
  <c r="P751" i="10"/>
  <c r="Z145" i="10"/>
  <c r="Z567" i="10"/>
  <c r="Z252" i="10"/>
  <c r="Z315" i="10"/>
  <c r="Z388" i="10"/>
  <c r="Z687" i="10"/>
  <c r="Z640" i="10"/>
  <c r="Z197" i="10"/>
  <c r="Z670" i="10"/>
  <c r="Z704" i="10"/>
  <c r="AA750" i="10"/>
  <c r="U747" i="1" s="1"/>
  <c r="AA714" i="10"/>
  <c r="U711" i="1" s="1"/>
  <c r="AA246" i="10"/>
  <c r="U243" i="1" s="1"/>
  <c r="AA164" i="10"/>
  <c r="U161" i="1" s="1"/>
  <c r="AA59" i="10"/>
  <c r="U56" i="1" s="1"/>
  <c r="AA9" i="10"/>
  <c r="U6" i="1" s="1"/>
  <c r="AA678" i="10"/>
  <c r="U675" i="1" s="1"/>
  <c r="AA645" i="10"/>
  <c r="U642" i="1" s="1"/>
  <c r="AA590" i="10"/>
  <c r="U587" i="1" s="1"/>
  <c r="AA547" i="10"/>
  <c r="U544" i="1" s="1"/>
  <c r="AA492" i="10"/>
  <c r="U489" i="1" s="1"/>
  <c r="AA453" i="10"/>
  <c r="U450" i="1" s="1"/>
  <c r="AA420" i="10"/>
  <c r="U417" i="1" s="1"/>
  <c r="AA379" i="10"/>
  <c r="U376" i="1" s="1"/>
  <c r="AA308" i="10"/>
  <c r="U305" i="1" s="1"/>
  <c r="AA223" i="10"/>
  <c r="U220" i="1" s="1"/>
  <c r="AA123" i="10"/>
  <c r="U120" i="1" s="1"/>
  <c r="AA86" i="10"/>
  <c r="U83" i="1" s="1"/>
  <c r="AA806" i="10"/>
  <c r="U803" i="1" s="1"/>
  <c r="AA716" i="10"/>
  <c r="U713" i="1" s="1"/>
  <c r="AA683" i="10"/>
  <c r="U680" i="1" s="1"/>
  <c r="AA653" i="10"/>
  <c r="U650" i="1" s="1"/>
  <c r="AA598" i="10"/>
  <c r="U595" i="1" s="1"/>
  <c r="AA568" i="10"/>
  <c r="U565" i="1" s="1"/>
  <c r="AA505" i="10"/>
  <c r="U502" i="1" s="1"/>
  <c r="AA461" i="10"/>
  <c r="U458" i="1" s="1"/>
  <c r="AA384" i="10"/>
  <c r="U381" i="1" s="1"/>
  <c r="AA297" i="10"/>
  <c r="U294" i="1" s="1"/>
  <c r="AA248" i="10"/>
  <c r="U245" i="1" s="1"/>
  <c r="AA212" i="10"/>
  <c r="U209" i="1" s="1"/>
  <c r="AA182" i="10"/>
  <c r="U179" i="1" s="1"/>
  <c r="AA155" i="10"/>
  <c r="U152" i="1" s="1"/>
  <c r="AA128" i="10"/>
  <c r="U125" i="1" s="1"/>
  <c r="AA44" i="10"/>
  <c r="U41" i="1" s="1"/>
  <c r="AA611" i="10"/>
  <c r="U608" i="1" s="1"/>
  <c r="AA565" i="10"/>
  <c r="U562" i="1" s="1"/>
  <c r="AA519" i="10"/>
  <c r="U516" i="1" s="1"/>
  <c r="AA472" i="10"/>
  <c r="U469" i="1" s="1"/>
  <c r="AA389" i="10"/>
  <c r="U386" i="1" s="1"/>
  <c r="AA357" i="10"/>
  <c r="U354" i="1" s="1"/>
  <c r="AA324" i="10"/>
  <c r="U321" i="1" s="1"/>
  <c r="AA294" i="10"/>
  <c r="U291" i="1" s="1"/>
  <c r="AA179" i="10"/>
  <c r="U176" i="1" s="1"/>
  <c r="AA41" i="10"/>
  <c r="U38" i="1" s="1"/>
  <c r="R786" i="10"/>
  <c r="AB786" i="10" s="1"/>
  <c r="AA786" i="10"/>
  <c r="U783" i="1" s="1"/>
  <c r="R250" i="10"/>
  <c r="AB250" i="10" s="1"/>
  <c r="AA250" i="10"/>
  <c r="U247" i="1" s="1"/>
  <c r="W5" i="10"/>
  <c r="R5" i="10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B466" i="10" s="1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B794" i="10" s="1"/>
  <c r="AA794" i="10"/>
  <c r="U791" i="1" s="1"/>
  <c r="R793" i="10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S71" i="10"/>
  <c r="W95" i="10"/>
  <c r="V162" i="10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AF392" i="10" s="1"/>
  <c r="M512" i="1"/>
  <c r="M515" i="10"/>
  <c r="AF515" i="10" s="1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AF24" i="10" s="1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AF233" i="10" s="1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AF46" i="10" s="1"/>
  <c r="M725" i="1"/>
  <c r="M728" i="10"/>
  <c r="M107" i="1"/>
  <c r="M110" i="10"/>
  <c r="M103" i="1"/>
  <c r="M106" i="10"/>
  <c r="M208" i="1"/>
  <c r="M211" i="10"/>
  <c r="M275" i="1"/>
  <c r="M278" i="10"/>
  <c r="AF278" i="10" s="1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AF77" i="10" s="1"/>
  <c r="M258" i="1"/>
  <c r="M261" i="10"/>
  <c r="M331" i="1"/>
  <c r="M334" i="10"/>
  <c r="M233" i="1"/>
  <c r="M236" i="10"/>
  <c r="M261" i="1"/>
  <c r="M264" i="10"/>
  <c r="M507" i="1"/>
  <c r="M510" i="10"/>
  <c r="AF510" i="10" s="1"/>
  <c r="M266" i="1"/>
  <c r="M269" i="10"/>
  <c r="M411" i="1"/>
  <c r="M414" i="10"/>
  <c r="AF414" i="10" s="1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AF108" i="10" s="1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AF97" i="10" s="1"/>
  <c r="M198" i="1"/>
  <c r="M201" i="10"/>
  <c r="M503" i="1"/>
  <c r="M506" i="10"/>
  <c r="M55" i="1"/>
  <c r="M58" i="10"/>
  <c r="AF58" i="10" s="1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AF33" i="10" s="1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AF541" i="10" s="1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AF593" i="10" s="1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AF671" i="10" s="1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AF485" i="10" s="1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AF442" i="10" s="1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AF32" i="10" s="1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AF507" i="10" s="1"/>
  <c r="M620" i="1"/>
  <c r="M623" i="10"/>
  <c r="M625" i="1"/>
  <c r="M628" i="10"/>
  <c r="M567" i="1"/>
  <c r="M570" i="10"/>
  <c r="M693" i="1"/>
  <c r="M696" i="10"/>
  <c r="AF696" i="10" s="1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AF245" i="10" s="1"/>
  <c r="M124" i="1"/>
  <c r="M127" i="10"/>
  <c r="M121" i="1"/>
  <c r="M124" i="10"/>
  <c r="AF124" i="10" s="1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AF452" i="10" s="1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AF98" i="10" s="1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AF638" i="10" s="1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AF12" i="10" s="1"/>
  <c r="M259" i="1"/>
  <c r="M262" i="10"/>
  <c r="AF262" i="10" s="1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AF811" i="10" s="1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AF104" i="10" s="1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AF204" i="10" s="1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AF70" i="10" s="1"/>
  <c r="M217" i="1"/>
  <c r="M220" i="10"/>
  <c r="M92" i="1"/>
  <c r="M95" i="10"/>
  <c r="M31" i="1"/>
  <c r="M34" i="10"/>
  <c r="AF34" i="10" s="1"/>
  <c r="M184" i="1"/>
  <c r="M187" i="10"/>
  <c r="M243" i="1"/>
  <c r="M246" i="10"/>
  <c r="M296" i="1"/>
  <c r="M299" i="10"/>
  <c r="M354" i="1"/>
  <c r="M357" i="10"/>
  <c r="M425" i="1"/>
  <c r="M428" i="10"/>
  <c r="AF428" i="10" s="1"/>
  <c r="M477" i="1"/>
  <c r="M480" i="10"/>
  <c r="M544" i="1"/>
  <c r="M547" i="10"/>
  <c r="M591" i="1"/>
  <c r="M594" i="10"/>
  <c r="M650" i="1"/>
  <c r="M653" i="10"/>
  <c r="M719" i="1"/>
  <c r="M722" i="10"/>
  <c r="AF722" i="10" s="1"/>
  <c r="M777" i="1"/>
  <c r="M780" i="10"/>
  <c r="M820" i="1"/>
  <c r="M823" i="10"/>
  <c r="AF823" i="10" s="1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AF546" i="10" s="1"/>
  <c r="M593" i="1"/>
  <c r="M596" i="10"/>
  <c r="M651" i="1"/>
  <c r="M654" i="10"/>
  <c r="M721" i="1"/>
  <c r="M724" i="10"/>
  <c r="M781" i="1"/>
  <c r="M784" i="10"/>
  <c r="M40" i="1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B271" i="10" l="1"/>
  <c r="AB339" i="10"/>
  <c r="AB572" i="10"/>
  <c r="AB62" i="10"/>
  <c r="AB737" i="10"/>
  <c r="AB122" i="10"/>
  <c r="AB224" i="10"/>
  <c r="AB720" i="10"/>
  <c r="AB581" i="10"/>
  <c r="AB163" i="10"/>
  <c r="AB531" i="10"/>
  <c r="AB580" i="10"/>
  <c r="AB568" i="10"/>
  <c r="AB643" i="10"/>
  <c r="AB285" i="10"/>
  <c r="AB776" i="10"/>
  <c r="AB645" i="10"/>
  <c r="AB783" i="10"/>
  <c r="AB203" i="10"/>
  <c r="AB660" i="10"/>
  <c r="AB372" i="10"/>
  <c r="AB758" i="10"/>
  <c r="AB721" i="10"/>
  <c r="AB17" i="10"/>
  <c r="AB576" i="10"/>
  <c r="AB666" i="10"/>
  <c r="AB440" i="10"/>
  <c r="AB397" i="10"/>
  <c r="AB268" i="10"/>
  <c r="AB445" i="10"/>
  <c r="AB477" i="10"/>
  <c r="AB228" i="10"/>
  <c r="AB171" i="10"/>
  <c r="AB95" i="10"/>
  <c r="AB674" i="10"/>
  <c r="AB282" i="10"/>
  <c r="AB685" i="10"/>
  <c r="AC11" i="10"/>
  <c r="AB79" i="10"/>
  <c r="AB383" i="10"/>
  <c r="AB703" i="10"/>
  <c r="AB269" i="10"/>
  <c r="AB239" i="10"/>
  <c r="AB159" i="10"/>
  <c r="AB306" i="10"/>
  <c r="AB396" i="10"/>
  <c r="AB143" i="10"/>
  <c r="AB309" i="10"/>
  <c r="AB460" i="10"/>
  <c r="AB820" i="10"/>
  <c r="AB199" i="10"/>
  <c r="AB141" i="10"/>
  <c r="AB472" i="10"/>
  <c r="AB127" i="10"/>
  <c r="AB336" i="10"/>
  <c r="AB328" i="10"/>
  <c r="AB71" i="10"/>
  <c r="AB82" i="10"/>
  <c r="AB279" i="10"/>
  <c r="AB170" i="10"/>
  <c r="AB47" i="10"/>
  <c r="AB84" i="10"/>
  <c r="AB263" i="10"/>
  <c r="AB698" i="10"/>
  <c r="AB793" i="10"/>
  <c r="AB744" i="10"/>
  <c r="AB218" i="10"/>
  <c r="AB409" i="10"/>
  <c r="AB639" i="10"/>
  <c r="AB497" i="10"/>
  <c r="AB162" i="10"/>
  <c r="AF511" i="10"/>
  <c r="AE511" i="10"/>
  <c r="AE154" i="10"/>
  <c r="AF154" i="10"/>
  <c r="AF45" i="10"/>
  <c r="AE45" i="10"/>
  <c r="AE215" i="10"/>
  <c r="AF215" i="10"/>
  <c r="AF734" i="10"/>
  <c r="AE734" i="10"/>
  <c r="AB5" i="10"/>
  <c r="M18" i="34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 l="1"/>
  <c r="AC39" i="10" s="1"/>
  <c r="M45" i="34"/>
  <c r="M41" i="32"/>
  <c r="B40" i="10" l="1"/>
  <c r="AC40" i="10" s="1"/>
  <c r="M46" i="34"/>
  <c r="M42" i="32"/>
  <c r="B41" i="10" l="1"/>
  <c r="AC41" i="10" s="1"/>
  <c r="M47" i="34"/>
  <c r="M43" i="32"/>
  <c r="B42" i="10" l="1"/>
  <c r="AC42" i="10" s="1"/>
  <c r="M48" i="34"/>
  <c r="M44" i="32"/>
  <c r="B43" i="10" l="1"/>
  <c r="AC43" i="10" s="1"/>
  <c r="M49" i="34"/>
  <c r="M45" i="32"/>
  <c r="B44" i="10" l="1"/>
  <c r="AC44" i="10" s="1"/>
  <c r="M50" i="34"/>
  <c r="M46" i="32"/>
  <c r="B45" i="10" l="1"/>
  <c r="AC45" i="10" s="1"/>
  <c r="M51" i="34"/>
  <c r="M47" i="32"/>
  <c r="B46" i="10" l="1"/>
  <c r="AC46" i="10" s="1"/>
  <c r="M52" i="34"/>
  <c r="M48" i="32"/>
  <c r="B47" i="10" l="1"/>
  <c r="AC47" i="10" s="1"/>
  <c r="M53" i="34"/>
  <c r="M49" i="32"/>
  <c r="B48" i="10" l="1"/>
  <c r="AC48" i="10" s="1"/>
  <c r="M54" i="34"/>
  <c r="M50" i="32"/>
  <c r="B49" i="10" l="1"/>
  <c r="AC49" i="10" s="1"/>
  <c r="M55" i="34"/>
  <c r="M51" i="32"/>
  <c r="B50" i="10" l="1"/>
  <c r="AC50" i="10" s="1"/>
  <c r="M56" i="34"/>
  <c r="M52" i="32"/>
  <c r="B51" i="10" l="1"/>
  <c r="AC51" i="10" s="1"/>
  <c r="M57" i="34"/>
  <c r="M53" i="32"/>
  <c r="B52" i="10" l="1"/>
  <c r="AC52" i="10" s="1"/>
  <c r="M58" i="34"/>
  <c r="M54" i="32"/>
  <c r="B53" i="10" l="1"/>
  <c r="AC53" i="10" s="1"/>
  <c r="M59" i="34"/>
  <c r="M55" i="32"/>
  <c r="AD54" i="10" a="1"/>
  <c r="B54" i="10" l="1"/>
  <c r="AC54" i="10" s="1"/>
  <c r="M60" i="34"/>
  <c r="M56" i="32"/>
  <c r="AD54" i="10"/>
  <c r="AE54" i="10" l="1"/>
  <c r="AF54" i="10"/>
  <c r="B55" i="10"/>
  <c r="AC55" i="10" s="1"/>
  <c r="M61" i="34"/>
  <c r="M57" i="32"/>
  <c r="B56" i="10" l="1"/>
  <c r="AC56" i="10" s="1"/>
  <c r="M62" i="34"/>
  <c r="M58" i="32"/>
  <c r="B57" i="10" l="1"/>
  <c r="AC57" i="10" s="1"/>
  <c r="M63" i="34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E67" i="10" l="1"/>
  <c r="AF67" i="10"/>
  <c r="M74" i="34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AE75" i="10" l="1"/>
  <c r="AF75" i="10"/>
  <c r="M82" i="34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AE100" i="10" l="1"/>
  <c r="AF100" i="10"/>
  <c r="M107" i="34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M112" i="34" l="1"/>
  <c r="M108" i="32"/>
  <c r="B107" i="10"/>
  <c r="AC107" i="10" s="1"/>
  <c r="AE106" i="10" l="1"/>
  <c r="AF106" i="10"/>
  <c r="M113" i="34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AE142" i="10" l="1"/>
  <c r="AF142" i="10"/>
  <c r="M149" i="34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AE168" i="10" l="1"/>
  <c r="AF168" i="10"/>
  <c r="M175" i="34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AE186" i="10" l="1"/>
  <c r="AF186" i="10"/>
  <c r="M193" i="34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AE230" i="10" l="1"/>
  <c r="AF230" i="10"/>
  <c r="M237" i="34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AE236" i="10" l="1"/>
  <c r="AF236" i="10"/>
  <c r="M243" i="34"/>
  <c r="M239" i="32"/>
  <c r="AD237" i="10"/>
  <c r="B238" i="10"/>
  <c r="AC238" i="10" s="1"/>
  <c r="AF237" i="10" l="1"/>
  <c r="AE237" i="10"/>
  <c r="M244" i="34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M292" i="34" l="1"/>
  <c r="M288" i="32"/>
  <c r="B287" i="10"/>
  <c r="AC287" i="10" s="1"/>
  <c r="AE286" i="10" l="1"/>
  <c r="M293" i="34"/>
  <c r="M289" i="32"/>
  <c r="B288" i="10"/>
  <c r="AC288" i="10" s="1"/>
  <c r="AE287" i="10" l="1"/>
  <c r="M294" i="34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AF366" i="10" l="1"/>
  <c r="AE366" i="10"/>
  <c r="M373" i="34"/>
  <c r="M369" i="32"/>
  <c r="B368" i="10"/>
  <c r="AC368" i="10" s="1"/>
  <c r="M374" i="34" l="1"/>
  <c r="M370" i="32"/>
  <c r="B369" i="10"/>
  <c r="AC369" i="10" s="1"/>
  <c r="AE368" i="10" l="1"/>
  <c r="AF368" i="10"/>
  <c r="M375" i="34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AE413" i="10" l="1"/>
  <c r="AF413" i="10"/>
  <c r="M420" i="34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B518" i="10" l="1"/>
  <c r="AC518" i="10" s="1"/>
  <c r="AE517" i="10" l="1"/>
  <c r="B519" i="10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AF623" i="10" l="1"/>
  <c r="AE623" i="10"/>
  <c r="B625" i="10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B782" i="10" l="1"/>
  <c r="AC782" i="10" s="1"/>
  <c r="AE781" i="10" l="1"/>
  <c r="AF781" i="10"/>
  <c r="B783" i="10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B813" i="10" l="1"/>
  <c r="AC813" i="10" s="1"/>
  <c r="AF812" i="10" l="1"/>
  <c r="AE812" i="10"/>
  <c r="B814" i="10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AF822" i="10" l="1"/>
  <c r="AE822" i="10"/>
  <c r="B824" i="10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B834" i="10" l="1"/>
  <c r="AC834" i="10" s="1"/>
  <c r="AE833" i="10" l="1"/>
  <c r="AF833" i="10"/>
  <c r="B835" i="10"/>
  <c r="AC835" i="10" s="1"/>
  <c r="B836" i="10" l="1"/>
  <c r="AC836" i="10" s="1"/>
  <c r="A52" i="12" l="1" a="1"/>
  <c r="A52" i="12" s="1"/>
  <c r="B837" i="10"/>
  <c r="AC837" i="10" s="1"/>
  <c r="A194" i="13" s="1" a="1"/>
  <c r="A194" i="13" s="1"/>
  <c r="A235" i="13" l="1" a="1"/>
  <c r="A235" i="13" s="1"/>
  <c r="A126" i="13" a="1"/>
  <c r="A126" i="13" s="1"/>
  <c r="A129" i="13" a="1"/>
  <c r="A129" i="13" s="1"/>
  <c r="A210" i="13" a="1"/>
  <c r="A210" i="13" s="1"/>
  <c r="A299" i="13" a="1"/>
  <c r="A299" i="13" s="1"/>
  <c r="A182" i="13" a="1"/>
  <c r="A182" i="13" s="1"/>
  <c r="A115" i="13" a="1"/>
  <c r="A115" i="13" s="1"/>
  <c r="A215" i="12" a="1"/>
  <c r="A215" i="12" s="1"/>
  <c r="A184" i="13" a="1"/>
  <c r="A184" i="13" s="1"/>
  <c r="A193" i="13" a="1"/>
  <c r="A193" i="13" s="1"/>
  <c r="A28" i="13" a="1"/>
  <c r="A28" i="13" s="1"/>
  <c r="A117" i="13" a="1"/>
  <c r="A117" i="13" s="1"/>
  <c r="A216" i="13" a="1"/>
  <c r="A216" i="13" s="1"/>
  <c r="A77" i="13" a="1"/>
  <c r="A77" i="13" s="1"/>
  <c r="A146" i="13" a="1"/>
  <c r="A146" i="13" s="1"/>
  <c r="A31" i="13" a="1"/>
  <c r="A31" i="13" s="1"/>
  <c r="A283" i="13" a="1"/>
  <c r="A283" i="13" s="1"/>
  <c r="A161" i="13" a="1"/>
  <c r="A161" i="13" s="1"/>
  <c r="A298" i="13" a="1"/>
  <c r="A298" i="13" s="1"/>
  <c r="A82" i="13" a="1"/>
  <c r="A82" i="13" s="1"/>
  <c r="A277" i="13" a="1"/>
  <c r="A277" i="13" s="1"/>
  <c r="A290" i="13" a="1"/>
  <c r="A290" i="13" s="1"/>
  <c r="A150" i="13" a="1"/>
  <c r="A150" i="13" s="1"/>
  <c r="A281" i="13" a="1"/>
  <c r="A281" i="13" s="1"/>
  <c r="A273" i="13" a="1"/>
  <c r="A273" i="13" s="1"/>
  <c r="A158" i="13" a="1"/>
  <c r="A158" i="13" s="1"/>
  <c r="A269" i="13" a="1"/>
  <c r="A269" i="13" s="1"/>
  <c r="A33" i="13" a="1"/>
  <c r="A33" i="13" s="1"/>
  <c r="A112" i="13" a="1"/>
  <c r="A112" i="13" s="1"/>
  <c r="A303" i="13" a="1"/>
  <c r="A303" i="13" s="1"/>
  <c r="A36" i="13" a="1"/>
  <c r="A36" i="13" s="1"/>
  <c r="A199" i="13" a="1"/>
  <c r="A199" i="13" s="1"/>
  <c r="A280" i="13" a="1"/>
  <c r="A280" i="13" s="1"/>
  <c r="A239" i="13" a="1"/>
  <c r="A239" i="13" s="1"/>
  <c r="A135" i="13" a="1"/>
  <c r="A135" i="13" s="1"/>
  <c r="A105" i="13" a="1"/>
  <c r="A105" i="13" s="1"/>
  <c r="A287" i="13" a="1"/>
  <c r="A287" i="13" s="1"/>
  <c r="A292" i="13" a="1"/>
  <c r="A292" i="13" s="1"/>
  <c r="A247" i="13" a="1"/>
  <c r="A247" i="13" s="1"/>
  <c r="A183" i="13" a="1"/>
  <c r="A183" i="13" s="1"/>
  <c r="A122" i="13" a="1"/>
  <c r="A122" i="13" s="1"/>
  <c r="A195" i="13" a="1"/>
  <c r="A195" i="13" s="1"/>
  <c r="A55" i="13" a="1"/>
  <c r="A55" i="13" s="1"/>
  <c r="A89" i="13" a="1"/>
  <c r="A89" i="13" s="1"/>
  <c r="A295" i="13" a="1"/>
  <c r="A295" i="13" s="1"/>
  <c r="A197" i="12" a="1"/>
  <c r="A197" i="12" s="1"/>
  <c r="A29" i="13" a="1"/>
  <c r="A29" i="13" s="1"/>
  <c r="A291" i="13" a="1"/>
  <c r="A291" i="13" s="1"/>
  <c r="A92" i="13" a="1"/>
  <c r="A92" i="13" s="1"/>
  <c r="A107" i="13" a="1"/>
  <c r="A107" i="13" s="1"/>
  <c r="A149" i="13" a="1"/>
  <c r="A149" i="13" s="1"/>
  <c r="A214" i="13" a="1"/>
  <c r="A214" i="13" s="1"/>
  <c r="A215" i="13" a="1"/>
  <c r="A215" i="13" s="1"/>
  <c r="A104" i="13" a="1"/>
  <c r="A104" i="13" s="1"/>
  <c r="A206" i="13" a="1"/>
  <c r="A206" i="13" s="1"/>
  <c r="A124" i="13" a="1"/>
  <c r="A124" i="13" s="1"/>
  <c r="A191" i="13" a="1"/>
  <c r="A191" i="13" s="1"/>
  <c r="A256" i="13" a="1"/>
  <c r="A256" i="13" s="1"/>
  <c r="A169" i="13" a="1"/>
  <c r="A169" i="13" s="1"/>
  <c r="A219" i="13" a="1"/>
  <c r="A219" i="13" s="1"/>
  <c r="A162" i="13" a="1"/>
  <c r="A162" i="13" s="1"/>
  <c r="A64" i="13" a="1"/>
  <c r="A64" i="13" s="1"/>
  <c r="A49" i="13" a="1"/>
  <c r="A49" i="13" s="1"/>
  <c r="A284" i="13" a="1"/>
  <c r="A284" i="13" s="1"/>
  <c r="A201" i="13" a="1"/>
  <c r="A201" i="13" s="1"/>
  <c r="A188" i="13" a="1"/>
  <c r="A188" i="13" s="1"/>
  <c r="A113" i="13" a="1"/>
  <c r="A113" i="13" s="1"/>
  <c r="A26" i="13" a="1"/>
  <c r="A26" i="13" s="1"/>
  <c r="A83" i="13" a="1"/>
  <c r="A83" i="13" s="1"/>
  <c r="A156" i="13" a="1"/>
  <c r="A156" i="13" s="1"/>
  <c r="A240" i="13" a="1"/>
  <c r="A240" i="13" s="1"/>
  <c r="A98" i="13" a="1"/>
  <c r="A98" i="13" s="1"/>
  <c r="A96" i="13" a="1"/>
  <c r="A96" i="13" s="1"/>
  <c r="A78" i="13" a="1"/>
  <c r="A78" i="13" s="1"/>
  <c r="A84" i="13" a="1"/>
  <c r="A84" i="13" s="1"/>
  <c r="A231" i="13" a="1"/>
  <c r="A231" i="13" s="1"/>
  <c r="A138" i="13" a="1"/>
  <c r="A138" i="13" s="1"/>
  <c r="A23" i="13" a="1"/>
  <c r="A23" i="13" s="1"/>
  <c r="A95" i="13" a="1"/>
  <c r="A95" i="13" s="1"/>
  <c r="A72" i="13" a="1"/>
  <c r="A72" i="13" s="1"/>
  <c r="A15" i="13" a="1"/>
  <c r="A15" i="13" s="1"/>
  <c r="A202" i="13" a="1"/>
  <c r="A202" i="13" s="1"/>
  <c r="A67" i="13" a="1"/>
  <c r="A67" i="13" s="1"/>
  <c r="A62" i="13" a="1"/>
  <c r="A62" i="13" s="1"/>
  <c r="A244" i="13" a="1"/>
  <c r="A244" i="13" s="1"/>
  <c r="A16" i="13" a="1"/>
  <c r="A16" i="13" s="1"/>
  <c r="A93" i="13" a="1"/>
  <c r="A93" i="13" s="1"/>
  <c r="A224" i="13" a="1"/>
  <c r="A224" i="13" s="1"/>
  <c r="A241" i="13" a="1"/>
  <c r="A241" i="13" s="1"/>
  <c r="A154" i="13" a="1"/>
  <c r="A154" i="13" s="1"/>
  <c r="A238" i="13" a="1"/>
  <c r="A238" i="13" s="1"/>
  <c r="A27" i="13" a="1"/>
  <c r="A27" i="13" s="1"/>
  <c r="A229" i="13" a="1"/>
  <c r="A229" i="13" s="1"/>
  <c r="A204" i="13" a="1"/>
  <c r="A204" i="13" s="1"/>
  <c r="A56" i="13" a="1"/>
  <c r="A56" i="13" s="1"/>
  <c r="A65" i="13" a="1"/>
  <c r="A65" i="13" s="1"/>
  <c r="A137" i="13" a="1"/>
  <c r="A137" i="13" s="1"/>
  <c r="A103" i="13" a="1"/>
  <c r="A103" i="13" s="1"/>
  <c r="A106" i="13" a="1"/>
  <c r="A106" i="13" s="1"/>
  <c r="A43" i="13" a="1"/>
  <c r="A43" i="13" s="1"/>
  <c r="A110" i="13" a="1"/>
  <c r="A110" i="13" s="1"/>
  <c r="A207" i="13" a="1"/>
  <c r="A207" i="13" s="1"/>
  <c r="A108" i="13" a="1"/>
  <c r="A108" i="13" s="1"/>
  <c r="A24" i="13" a="1"/>
  <c r="A24" i="13" s="1"/>
  <c r="A226" i="13" a="1"/>
  <c r="A226" i="13" s="1"/>
  <c r="A145" i="13" a="1"/>
  <c r="A145" i="13" s="1"/>
  <c r="A128" i="13" a="1"/>
  <c r="A128" i="13" s="1"/>
  <c r="A102" i="13" a="1"/>
  <c r="A102" i="13" s="1"/>
  <c r="A232" i="13" a="1"/>
  <c r="A232" i="13" s="1"/>
  <c r="A52" i="13" a="1"/>
  <c r="A52" i="13" s="1"/>
  <c r="A304" i="13" a="1"/>
  <c r="A304" i="13" s="1"/>
  <c r="A8" i="13" a="1"/>
  <c r="A8" i="13" s="1"/>
  <c r="A189" i="13" a="1"/>
  <c r="A189" i="13" s="1"/>
  <c r="A44" i="13" a="1"/>
  <c r="A44" i="13" s="1"/>
  <c r="A242" i="13" a="1"/>
  <c r="A242" i="13" s="1"/>
  <c r="A286" i="13" a="1"/>
  <c r="A286" i="13" s="1"/>
  <c r="A144" i="13" a="1"/>
  <c r="A144" i="13" s="1"/>
  <c r="A87" i="13" a="1"/>
  <c r="A87" i="13" s="1"/>
  <c r="A205" i="13" a="1"/>
  <c r="A205" i="13" s="1"/>
  <c r="A293" i="13" a="1"/>
  <c r="A293" i="13" s="1"/>
  <c r="A166" i="13" a="1"/>
  <c r="A166" i="13" s="1"/>
  <c r="A228" i="13" a="1"/>
  <c r="A228" i="13" s="1"/>
  <c r="A121" i="13" a="1"/>
  <c r="A121" i="13" s="1"/>
  <c r="A173" i="13" a="1"/>
  <c r="A173" i="13" s="1"/>
  <c r="A302" i="13" a="1"/>
  <c r="A302" i="13" s="1"/>
  <c r="A9" i="13" a="1"/>
  <c r="A9" i="13" s="1"/>
  <c r="A279" i="13" a="1"/>
  <c r="A279" i="13" s="1"/>
  <c r="A200" i="13" a="1"/>
  <c r="A200" i="13" s="1"/>
  <c r="A300" i="13" a="1"/>
  <c r="A300" i="13" s="1"/>
  <c r="A17" i="13" a="1"/>
  <c r="A17" i="13" s="1"/>
  <c r="A175" i="13" a="1"/>
  <c r="A175" i="13" s="1"/>
  <c r="A211" i="13" a="1"/>
  <c r="A211" i="13" s="1"/>
  <c r="A79" i="13" a="1"/>
  <c r="A79" i="13" s="1"/>
  <c r="A45" i="13" a="1"/>
  <c r="A45" i="13" s="1"/>
  <c r="A100" i="13" a="1"/>
  <c r="A100" i="13" s="1"/>
  <c r="A81" i="13" a="1"/>
  <c r="A81" i="13" s="1"/>
  <c r="A12" i="13" a="1"/>
  <c r="A12" i="13" s="1"/>
  <c r="A259" i="13" a="1"/>
  <c r="A259" i="13" s="1"/>
  <c r="A71" i="13" a="1"/>
  <c r="A71" i="13" s="1"/>
  <c r="A203" i="13" a="1"/>
  <c r="A203" i="13" s="1"/>
  <c r="A133" i="13" a="1"/>
  <c r="A133" i="13" s="1"/>
  <c r="A174" i="13" a="1"/>
  <c r="A174" i="13" s="1"/>
  <c r="A54" i="13" a="1"/>
  <c r="A54" i="13" s="1"/>
  <c r="A118" i="13" a="1"/>
  <c r="A118" i="13" s="1"/>
  <c r="A32" i="13" a="1"/>
  <c r="A32" i="13" s="1"/>
  <c r="A218" i="13" a="1"/>
  <c r="A218" i="13" s="1"/>
  <c r="A245" i="13" a="1"/>
  <c r="A245" i="13" s="1"/>
  <c r="A13" i="13" a="1"/>
  <c r="A13" i="13" s="1"/>
  <c r="A263" i="13" a="1"/>
  <c r="A263" i="13" s="1"/>
  <c r="A230" i="13" a="1"/>
  <c r="A230" i="13" s="1"/>
  <c r="A111" i="13" a="1"/>
  <c r="A111" i="13" s="1"/>
  <c r="A41" i="13" a="1"/>
  <c r="A41" i="13" s="1"/>
  <c r="A130" i="13" a="1"/>
  <c r="A130" i="13" s="1"/>
  <c r="A50" i="13" a="1"/>
  <c r="A50" i="13" s="1"/>
  <c r="A14" i="13" a="1"/>
  <c r="A14" i="13" s="1"/>
  <c r="A60" i="13" a="1"/>
  <c r="A60" i="13" s="1"/>
  <c r="A270" i="13" a="1"/>
  <c r="A270" i="13" s="1"/>
  <c r="A136" i="13" a="1"/>
  <c r="A136" i="13" s="1"/>
  <c r="A217" i="13" a="1"/>
  <c r="A217" i="13" s="1"/>
  <c r="A262" i="13" a="1"/>
  <c r="A262" i="13" s="1"/>
  <c r="A197" i="13" a="1"/>
  <c r="A197" i="13" s="1"/>
  <c r="A70" i="13" a="1"/>
  <c r="A70" i="13" s="1"/>
  <c r="A147" i="13" a="1"/>
  <c r="A147" i="13" s="1"/>
  <c r="A51" i="13" a="1"/>
  <c r="A51" i="13" s="1"/>
  <c r="A278" i="13" a="1"/>
  <c r="A278" i="13" s="1"/>
  <c r="A88" i="13" a="1"/>
  <c r="A88" i="13" s="1"/>
  <c r="A46" i="13" a="1"/>
  <c r="A46" i="13" s="1"/>
  <c r="A131" i="13" a="1"/>
  <c r="A131" i="13" s="1"/>
  <c r="A185" i="13" a="1"/>
  <c r="A185" i="13" s="1"/>
  <c r="A157" i="13" a="1"/>
  <c r="A157" i="13" s="1"/>
  <c r="A198" i="13" a="1"/>
  <c r="A198" i="13" s="1"/>
  <c r="A275" i="13" a="1"/>
  <c r="A275" i="13" s="1"/>
  <c r="A296" i="13" a="1"/>
  <c r="A296" i="13" s="1"/>
  <c r="A234" i="13" a="1"/>
  <c r="A234" i="13" s="1"/>
  <c r="A208" i="13" a="1"/>
  <c r="A208" i="13" s="1"/>
  <c r="A76" i="13" a="1"/>
  <c r="A76" i="13" s="1"/>
  <c r="A243" i="13" a="1"/>
  <c r="A243" i="13" s="1"/>
  <c r="A192" i="13" a="1"/>
  <c r="A192" i="13" s="1"/>
  <c r="A178" i="13" a="1"/>
  <c r="A178" i="13" s="1"/>
  <c r="A19" i="13" a="1"/>
  <c r="A19" i="13" s="1"/>
  <c r="A132" i="13" a="1"/>
  <c r="A132" i="13" s="1"/>
  <c r="A120" i="13" a="1"/>
  <c r="A120" i="13" s="1"/>
  <c r="A268" i="13" a="1"/>
  <c r="A268" i="13" s="1"/>
  <c r="A101" i="13" a="1"/>
  <c r="A101" i="13" s="1"/>
  <c r="A265" i="13" a="1"/>
  <c r="A265" i="13" s="1"/>
  <c r="A160" i="13" a="1"/>
  <c r="A160" i="13" s="1"/>
  <c r="A196" i="13" a="1"/>
  <c r="A196" i="13" s="1"/>
  <c r="A153" i="13" a="1"/>
  <c r="A153" i="13" s="1"/>
  <c r="A37" i="13" a="1"/>
  <c r="A37" i="13" s="1"/>
  <c r="A186" i="13" a="1"/>
  <c r="A186" i="13" s="1"/>
  <c r="A246" i="13" a="1"/>
  <c r="A246" i="13" s="1"/>
  <c r="A285" i="13" a="1"/>
  <c r="A285" i="13" s="1"/>
  <c r="A119" i="13" a="1"/>
  <c r="A119" i="13" s="1"/>
  <c r="A261" i="13" a="1"/>
  <c r="A261" i="13" s="1"/>
  <c r="A42" i="13" a="1"/>
  <c r="A42" i="13" s="1"/>
  <c r="A30" i="13" a="1"/>
  <c r="A30" i="13" s="1"/>
  <c r="A123" i="13" a="1"/>
  <c r="A123" i="13" s="1"/>
  <c r="A168" i="13" a="1"/>
  <c r="A168" i="13" s="1"/>
  <c r="A177" i="13" a="1"/>
  <c r="A177" i="13" s="1"/>
  <c r="A248" i="13" a="1"/>
  <c r="A248" i="13" s="1"/>
  <c r="A272" i="13" a="1"/>
  <c r="A272" i="13" s="1"/>
  <c r="A223" i="13" a="1"/>
  <c r="A223" i="13" s="1"/>
  <c r="A114" i="13" a="1"/>
  <c r="A114" i="13" s="1"/>
  <c r="A25" i="13" a="1"/>
  <c r="A25" i="13" s="1"/>
  <c r="A73" i="13" a="1"/>
  <c r="A73" i="13" s="1"/>
  <c r="A276" i="13" a="1"/>
  <c r="A276" i="13" s="1"/>
  <c r="A165" i="13" a="1"/>
  <c r="A165" i="13" s="1"/>
  <c r="A180" i="13" a="1"/>
  <c r="A180" i="13" s="1"/>
  <c r="A170" i="13" a="1"/>
  <c r="A170" i="13" s="1"/>
  <c r="A155" i="13" a="1"/>
  <c r="A155" i="13" s="1"/>
  <c r="A11" i="13" a="1"/>
  <c r="A11" i="13" s="1"/>
  <c r="A252" i="13" a="1"/>
  <c r="A252" i="13" s="1"/>
  <c r="A297" i="13" a="1"/>
  <c r="A297" i="13" s="1"/>
  <c r="A39" i="13" a="1"/>
  <c r="A39" i="13" s="1"/>
  <c r="A176" i="13" a="1"/>
  <c r="A176" i="13" s="1"/>
  <c r="A301" i="13" a="1"/>
  <c r="A301" i="13" s="1"/>
  <c r="A80" i="13" a="1"/>
  <c r="A80" i="13" s="1"/>
  <c r="A40" i="13" a="1"/>
  <c r="A40" i="13" s="1"/>
  <c r="A267" i="13" a="1"/>
  <c r="A267" i="13" s="1"/>
  <c r="A58" i="13" a="1"/>
  <c r="A58" i="13" s="1"/>
  <c r="A68" i="13" a="1"/>
  <c r="A68" i="13" s="1"/>
  <c r="A69" i="13" a="1"/>
  <c r="A69" i="13" s="1"/>
  <c r="A7" i="13" a="1"/>
  <c r="A7" i="13" s="1"/>
  <c r="A21" i="13" a="1"/>
  <c r="A21" i="13" s="1"/>
  <c r="A63" i="13" a="1"/>
  <c r="A63" i="13" s="1"/>
  <c r="A171" i="13" a="1"/>
  <c r="A171" i="13" s="1"/>
  <c r="A190" i="13" a="1"/>
  <c r="A190" i="13" s="1"/>
  <c r="A35" i="13" a="1"/>
  <c r="A35" i="13" s="1"/>
  <c r="A250" i="13" a="1"/>
  <c r="A250" i="13" s="1"/>
  <c r="A179" i="13" a="1"/>
  <c r="A179" i="13" s="1"/>
  <c r="A172" i="13" a="1"/>
  <c r="A172" i="13" s="1"/>
  <c r="A163" i="13" a="1"/>
  <c r="A163" i="13" s="1"/>
  <c r="A116" i="13" a="1"/>
  <c r="A116" i="13" s="1"/>
  <c r="A249" i="13" a="1"/>
  <c r="A249" i="13" s="1"/>
  <c r="A294" i="13" a="1"/>
  <c r="A294" i="13" s="1"/>
  <c r="A18" i="13" a="1"/>
  <c r="A18" i="13" s="1"/>
  <c r="A6" i="13" a="1"/>
  <c r="A6" i="13" s="1"/>
  <c r="A86" i="13" a="1"/>
  <c r="A86" i="13" s="1"/>
  <c r="A99" i="13" a="1"/>
  <c r="A99" i="13" s="1"/>
  <c r="A251" i="13" a="1"/>
  <c r="A251" i="13" s="1"/>
  <c r="A253" i="13" a="1"/>
  <c r="A253" i="13" s="1"/>
  <c r="A209" i="13" a="1"/>
  <c r="A209" i="13" s="1"/>
  <c r="A61" i="13" a="1"/>
  <c r="A61" i="13" s="1"/>
  <c r="A257" i="13" a="1"/>
  <c r="A257" i="13" s="1"/>
  <c r="A255" i="13" a="1"/>
  <c r="A255" i="13" s="1"/>
  <c r="A59" i="13" a="1"/>
  <c r="A59" i="13" s="1"/>
  <c r="A148" i="13" a="1"/>
  <c r="A148" i="13" s="1"/>
  <c r="A181" i="13" a="1"/>
  <c r="A181" i="13" s="1"/>
  <c r="A127" i="13" a="1"/>
  <c r="A127" i="13" s="1"/>
  <c r="A75" i="13" a="1"/>
  <c r="A75" i="13" s="1"/>
  <c r="A38" i="13" a="1"/>
  <c r="A38" i="13" s="1"/>
  <c r="A90" i="13" a="1"/>
  <c r="A90" i="13" s="1"/>
  <c r="A109" i="13" a="1"/>
  <c r="A109" i="13" s="1"/>
  <c r="A164" i="13" a="1"/>
  <c r="A164" i="13" s="1"/>
  <c r="A85" i="13" a="1"/>
  <c r="A85" i="13" s="1"/>
  <c r="A10" i="13" a="1"/>
  <c r="A10" i="13" s="1"/>
  <c r="A212" i="13" a="1"/>
  <c r="A212" i="13" s="1"/>
  <c r="A125" i="13" a="1"/>
  <c r="A125" i="13" s="1"/>
  <c r="A22" i="13" a="1"/>
  <c r="A22" i="13" s="1"/>
  <c r="A260" i="13" a="1"/>
  <c r="A260" i="13" s="1"/>
  <c r="A271" i="13" a="1"/>
  <c r="A271" i="13" s="1"/>
  <c r="A47" i="13" a="1"/>
  <c r="A47" i="13" s="1"/>
  <c r="A221" i="13" a="1"/>
  <c r="A221" i="13" s="1"/>
  <c r="A264" i="13" a="1"/>
  <c r="A264" i="13" s="1"/>
  <c r="A48" i="13" a="1"/>
  <c r="A48" i="13" s="1"/>
  <c r="A141" i="13" a="1"/>
  <c r="A141" i="13" s="1"/>
  <c r="A288" i="13" a="1"/>
  <c r="A288" i="13" s="1"/>
  <c r="A142" i="13" a="1"/>
  <c r="A142" i="13" s="1"/>
  <c r="A274" i="13" a="1"/>
  <c r="A274" i="13" s="1"/>
  <c r="A220" i="13" a="1"/>
  <c r="A220" i="13" s="1"/>
  <c r="A254" i="13" a="1"/>
  <c r="A254" i="13" s="1"/>
  <c r="A236" i="13" a="1"/>
  <c r="A236" i="13" s="1"/>
  <c r="A57" i="13" a="1"/>
  <c r="A57" i="13" s="1"/>
  <c r="A74" i="13" a="1"/>
  <c r="A74" i="13" s="1"/>
  <c r="A187" i="13" a="1"/>
  <c r="A187" i="13" s="1"/>
  <c r="A225" i="13" a="1"/>
  <c r="A225" i="13" s="1"/>
  <c r="A282" i="13" a="1"/>
  <c r="A282" i="13" s="1"/>
  <c r="A139" i="13" a="1"/>
  <c r="A139" i="13" s="1"/>
  <c r="A151" i="13" a="1"/>
  <c r="A151" i="13" s="1"/>
  <c r="A266" i="13" a="1"/>
  <c r="A266" i="13" s="1"/>
  <c r="A20" i="13" a="1"/>
  <c r="A20" i="13" s="1"/>
  <c r="A258" i="13" a="1"/>
  <c r="A258" i="13" s="1"/>
  <c r="A97" i="13" a="1"/>
  <c r="A97" i="13" s="1"/>
  <c r="A167" i="13" a="1"/>
  <c r="A167" i="13" s="1"/>
  <c r="A233" i="13" a="1"/>
  <c r="A233" i="13" s="1"/>
  <c r="A91" i="13" a="1"/>
  <c r="A91" i="13" s="1"/>
  <c r="A152" i="13" a="1"/>
  <c r="A152" i="13" s="1"/>
  <c r="A134" i="13" a="1"/>
  <c r="A134" i="13" s="1"/>
  <c r="A289" i="13" a="1"/>
  <c r="A289" i="13" s="1"/>
  <c r="A66" i="13" a="1"/>
  <c r="A66" i="13" s="1"/>
  <c r="A140" i="13" a="1"/>
  <c r="A140" i="13" s="1"/>
  <c r="A94" i="13" a="1"/>
  <c r="A94" i="13" s="1"/>
  <c r="A143" i="13" a="1"/>
  <c r="A143" i="13" s="1"/>
  <c r="A237" i="13" a="1"/>
  <c r="A237" i="13" s="1"/>
  <c r="A159" i="13" a="1"/>
  <c r="A159" i="13" s="1"/>
  <c r="A34" i="13" a="1"/>
  <c r="A34" i="13" s="1"/>
  <c r="A222" i="13" a="1"/>
  <c r="A222" i="13" s="1"/>
  <c r="A227" i="13" a="1"/>
  <c r="A227" i="13" s="1"/>
  <c r="A213" i="13" a="1"/>
  <c r="A213" i="13" s="1"/>
  <c r="A53" i="13" a="1"/>
  <c r="A53" i="13" s="1"/>
  <c r="A176" i="12" a="1"/>
  <c r="A176" i="12" s="1"/>
  <c r="A87" i="12" a="1"/>
  <c r="A87" i="12" s="1"/>
  <c r="A116" i="12" a="1"/>
  <c r="A116" i="12" s="1"/>
  <c r="A5" i="13" a="1"/>
  <c r="A5" i="13" s="1"/>
  <c r="A269" i="12" a="1"/>
  <c r="A269" i="12" s="1"/>
  <c r="A120" i="12" a="1"/>
  <c r="A120" i="12" s="1"/>
  <c r="A47" i="12" a="1"/>
  <c r="A47" i="12" s="1"/>
  <c r="A14" i="12" a="1"/>
  <c r="A14" i="12" s="1"/>
  <c r="A182" i="12" a="1"/>
  <c r="A182" i="12" s="1"/>
  <c r="A104" i="12" a="1"/>
  <c r="A104" i="12" s="1"/>
  <c r="A39" i="12" a="1"/>
  <c r="A39" i="12" s="1"/>
  <c r="A279" i="12" a="1"/>
  <c r="A279" i="12" s="1"/>
  <c r="A74" i="12" a="1"/>
  <c r="A74" i="12" s="1"/>
  <c r="A263" i="12" a="1"/>
  <c r="A263" i="12" s="1"/>
  <c r="A240" i="12" a="1"/>
  <c r="A240" i="12" s="1"/>
  <c r="A266" i="12" a="1"/>
  <c r="A266" i="12" s="1"/>
  <c r="A300" i="12" a="1"/>
  <c r="A300" i="12" s="1"/>
  <c r="A254" i="12" a="1"/>
  <c r="A254" i="12" s="1"/>
  <c r="A265" i="12" a="1"/>
  <c r="A265" i="12" s="1"/>
  <c r="A293" i="12" a="1"/>
  <c r="A293" i="12" s="1"/>
  <c r="A231" i="12" a="1"/>
  <c r="A231" i="12" s="1"/>
  <c r="A153" i="12" a="1"/>
  <c r="A153" i="12" s="1"/>
  <c r="A289" i="12" a="1"/>
  <c r="A289" i="12" s="1"/>
  <c r="A155" i="12" a="1"/>
  <c r="A155" i="12" s="1"/>
  <c r="A275" i="12" a="1"/>
  <c r="A275" i="12" s="1"/>
  <c r="A62" i="12" a="1"/>
  <c r="A62" i="12" s="1"/>
  <c r="A224" i="12" a="1"/>
  <c r="A224" i="12" s="1"/>
  <c r="A157" i="12" a="1"/>
  <c r="A157" i="12" s="1"/>
  <c r="A219" i="12" a="1"/>
  <c r="A219" i="12" s="1"/>
  <c r="A259" i="12" a="1"/>
  <c r="A259" i="12" s="1"/>
  <c r="A35" i="12" a="1"/>
  <c r="A35" i="12" s="1"/>
  <c r="A108" i="12" a="1"/>
  <c r="A108" i="12" s="1"/>
  <c r="A146" i="12" a="1"/>
  <c r="A146" i="12" s="1"/>
  <c r="A111" i="12" a="1"/>
  <c r="A111" i="12" s="1"/>
  <c r="A270" i="12" a="1"/>
  <c r="A270" i="12" s="1"/>
  <c r="A19" i="12" a="1"/>
  <c r="A19" i="12" s="1"/>
  <c r="A163" i="12" a="1"/>
  <c r="A163" i="12" s="1"/>
  <c r="A277" i="12" a="1"/>
  <c r="A277" i="12" s="1"/>
  <c r="A45" i="12" a="1"/>
  <c r="A45" i="12" s="1"/>
  <c r="A222" i="12" a="1"/>
  <c r="A222" i="12" s="1"/>
  <c r="A102" i="12" a="1"/>
  <c r="A102" i="12" s="1"/>
  <c r="A132" i="12" a="1"/>
  <c r="A132" i="12" s="1"/>
  <c r="A281" i="12" a="1"/>
  <c r="A281" i="12" s="1"/>
  <c r="A71" i="12" a="1"/>
  <c r="A71" i="12" s="1"/>
  <c r="A72" i="12" a="1"/>
  <c r="A72" i="12" s="1"/>
  <c r="A198" i="12" a="1"/>
  <c r="A198" i="12" s="1"/>
  <c r="A70" i="12" a="1"/>
  <c r="A70" i="12" s="1"/>
  <c r="A64" i="12" a="1"/>
  <c r="A64" i="12" s="1"/>
  <c r="A171" i="12" a="1"/>
  <c r="A171" i="12" s="1"/>
  <c r="A125" i="12" a="1"/>
  <c r="A125" i="12" s="1"/>
  <c r="A103" i="12" a="1"/>
  <c r="A103" i="12" s="1"/>
  <c r="A214" i="12" a="1"/>
  <c r="A214" i="12" s="1"/>
  <c r="A73" i="12" a="1"/>
  <c r="A73" i="12" s="1"/>
  <c r="A203" i="12" a="1"/>
  <c r="A203" i="12" s="1"/>
  <c r="A232" i="12" a="1"/>
  <c r="A232" i="12" s="1"/>
  <c r="A238" i="12" a="1"/>
  <c r="A238" i="12" s="1"/>
  <c r="A97" i="12" a="1"/>
  <c r="A97" i="12" s="1"/>
  <c r="A186" i="12" a="1"/>
  <c r="A186" i="12" s="1"/>
  <c r="A63" i="12" a="1"/>
  <c r="A63" i="12" s="1"/>
  <c r="A60" i="12" a="1"/>
  <c r="A60" i="12" s="1"/>
  <c r="A88" i="12" a="1"/>
  <c r="A88" i="12" s="1"/>
  <c r="A274" i="12" a="1"/>
  <c r="A274" i="12" s="1"/>
  <c r="A170" i="12" a="1"/>
  <c r="A170" i="12" s="1"/>
  <c r="A196" i="12" a="1"/>
  <c r="A196" i="12" s="1"/>
  <c r="A140" i="12" a="1"/>
  <c r="A140" i="12" s="1"/>
  <c r="A303" i="12" a="1"/>
  <c r="A303" i="12" s="1"/>
  <c r="A223" i="12" a="1"/>
  <c r="A223" i="12" s="1"/>
  <c r="A21" i="12" a="1"/>
  <c r="A21" i="12" s="1"/>
  <c r="A7" i="12" a="1"/>
  <c r="A7" i="12" s="1"/>
  <c r="A257" i="12" a="1"/>
  <c r="A257" i="12" s="1"/>
  <c r="A17" i="12" a="1"/>
  <c r="A17" i="12" s="1"/>
  <c r="A188" i="12" a="1"/>
  <c r="A188" i="12" s="1"/>
  <c r="A301" i="12" a="1"/>
  <c r="A301" i="12" s="1"/>
  <c r="A56" i="12" a="1"/>
  <c r="A56" i="12" s="1"/>
  <c r="A243" i="12" a="1"/>
  <c r="A243" i="12" s="1"/>
  <c r="A107" i="12" a="1"/>
  <c r="A107" i="12" s="1"/>
  <c r="A181" i="12" a="1"/>
  <c r="A181" i="12" s="1"/>
  <c r="A51" i="12" a="1"/>
  <c r="A51" i="12" s="1"/>
  <c r="A208" i="12" a="1"/>
  <c r="A208" i="12" s="1"/>
  <c r="A59" i="12" a="1"/>
  <c r="A59" i="12" s="1"/>
  <c r="A250" i="12" a="1"/>
  <c r="A250" i="12" s="1"/>
  <c r="A33" i="12" a="1"/>
  <c r="A33" i="12" s="1"/>
  <c r="A113" i="12" a="1"/>
  <c r="A113" i="12" s="1"/>
  <c r="A160" i="12" a="1"/>
  <c r="A160" i="12" s="1"/>
  <c r="A119" i="12" a="1"/>
  <c r="A119" i="12" s="1"/>
  <c r="A162" i="12" a="1"/>
  <c r="A162" i="12" s="1"/>
  <c r="A61" i="12" a="1"/>
  <c r="A61" i="12" s="1"/>
  <c r="A302" i="12" a="1"/>
  <c r="A302" i="12" s="1"/>
  <c r="A82" i="12" a="1"/>
  <c r="A82" i="12" s="1"/>
  <c r="A91" i="12" a="1"/>
  <c r="A91" i="12" s="1"/>
  <c r="A28" i="12" a="1"/>
  <c r="A28" i="12" s="1"/>
  <c r="A200" i="12" a="1"/>
  <c r="A200" i="12" s="1"/>
  <c r="A190" i="12" a="1"/>
  <c r="A190" i="12" s="1"/>
  <c r="A211" i="12" a="1"/>
  <c r="A211" i="12" s="1"/>
  <c r="A118" i="12" a="1"/>
  <c r="A118" i="12" s="1"/>
  <c r="A137" i="12" a="1"/>
  <c r="A137" i="12" s="1"/>
  <c r="A114" i="12" a="1"/>
  <c r="A114" i="12" s="1"/>
  <c r="A12" i="12" a="1"/>
  <c r="A12" i="12" s="1"/>
  <c r="A221" i="12" a="1"/>
  <c r="A221" i="12" s="1"/>
  <c r="A213" i="12" a="1"/>
  <c r="A213" i="12" s="1"/>
  <c r="A69" i="12" a="1"/>
  <c r="A69" i="12" s="1"/>
  <c r="A273" i="12" a="1"/>
  <c r="A273" i="12" s="1"/>
  <c r="A106" i="12" a="1"/>
  <c r="A106" i="12" s="1"/>
  <c r="A54" i="12" a="1"/>
  <c r="A54" i="12" s="1"/>
  <c r="A95" i="12" a="1"/>
  <c r="A95" i="12" s="1"/>
  <c r="A105" i="12" a="1"/>
  <c r="A105" i="12" s="1"/>
  <c r="A131" i="12" a="1"/>
  <c r="A131" i="12" s="1"/>
  <c r="A89" i="12" a="1"/>
  <c r="A89" i="12" s="1"/>
  <c r="A141" i="12" a="1"/>
  <c r="A141" i="12" s="1"/>
  <c r="A239" i="12" a="1"/>
  <c r="A239" i="12" s="1"/>
  <c r="A136" i="12" a="1"/>
  <c r="A136" i="12" s="1"/>
  <c r="A237" i="12" a="1"/>
  <c r="A237" i="12" s="1"/>
  <c r="A117" i="12" a="1"/>
  <c r="A117" i="12" s="1"/>
  <c r="A242" i="12" a="1"/>
  <c r="A242" i="12" s="1"/>
  <c r="A148" i="12" a="1"/>
  <c r="A148" i="12" s="1"/>
  <c r="A245" i="12" a="1"/>
  <c r="A245" i="12" s="1"/>
  <c r="A234" i="12" a="1"/>
  <c r="A234" i="12" s="1"/>
  <c r="A167" i="12" a="1"/>
  <c r="A167" i="12" s="1"/>
  <c r="A26" i="12" a="1"/>
  <c r="A26" i="12" s="1"/>
  <c r="A130" i="12" a="1"/>
  <c r="A130" i="12" s="1"/>
  <c r="A260" i="12" a="1"/>
  <c r="A260" i="12" s="1"/>
  <c r="A294" i="12" a="1"/>
  <c r="A294" i="12" s="1"/>
  <c r="A24" i="12" a="1"/>
  <c r="A24" i="12" s="1"/>
  <c r="A65" i="12" a="1"/>
  <c r="A65" i="12" s="1"/>
  <c r="A58" i="12" a="1"/>
  <c r="A58" i="12" s="1"/>
  <c r="A41" i="12" a="1"/>
  <c r="A41" i="12" s="1"/>
  <c r="A149" i="12" a="1"/>
  <c r="A149" i="12" s="1"/>
  <c r="A127" i="12" a="1"/>
  <c r="A127" i="12" s="1"/>
  <c r="A217" i="12" a="1"/>
  <c r="A217" i="12" s="1"/>
  <c r="A133" i="12" a="1"/>
  <c r="A133" i="12" s="1"/>
  <c r="A297" i="12" a="1"/>
  <c r="A297" i="12" s="1"/>
  <c r="A115" i="12" a="1"/>
  <c r="A115" i="12" s="1"/>
  <c r="A11" i="12" a="1"/>
  <c r="A11" i="12" s="1"/>
  <c r="A80" i="12" a="1"/>
  <c r="A80" i="12" s="1"/>
  <c r="A40" i="12" a="1"/>
  <c r="A40" i="12" s="1"/>
  <c r="A31" i="12" a="1"/>
  <c r="A31" i="12" s="1"/>
  <c r="A276" i="12" a="1"/>
  <c r="A276" i="12" s="1"/>
  <c r="A168" i="12" a="1"/>
  <c r="A168" i="12" s="1"/>
  <c r="A48" i="12" a="1"/>
  <c r="A48" i="12" s="1"/>
  <c r="A135" i="12" a="1"/>
  <c r="A135" i="12" s="1"/>
  <c r="A30" i="12" a="1"/>
  <c r="A30" i="12" s="1"/>
  <c r="A228" i="12" a="1"/>
  <c r="A228" i="12" s="1"/>
  <c r="A156" i="12" a="1"/>
  <c r="A156" i="12" s="1"/>
  <c r="A42" i="12" a="1"/>
  <c r="A42" i="12" s="1"/>
  <c r="A178" i="12" a="1"/>
  <c r="A178" i="12" s="1"/>
  <c r="A251" i="12" a="1"/>
  <c r="A251" i="12" s="1"/>
  <c r="A151" i="12" a="1"/>
  <c r="A151" i="12" s="1"/>
  <c r="A185" i="12" a="1"/>
  <c r="A185" i="12" s="1"/>
  <c r="A53" i="12" a="1"/>
  <c r="A53" i="12" s="1"/>
  <c r="A202" i="12" a="1"/>
  <c r="A202" i="12" s="1"/>
  <c r="A55" i="12" a="1"/>
  <c r="A55" i="12" s="1"/>
  <c r="A299" i="12" a="1"/>
  <c r="A299" i="12" s="1"/>
  <c r="A201" i="12" a="1"/>
  <c r="A201" i="12" s="1"/>
  <c r="A94" i="12" a="1"/>
  <c r="A94" i="12" s="1"/>
  <c r="A32" i="12" a="1"/>
  <c r="A32" i="12" s="1"/>
  <c r="A122" i="12" a="1"/>
  <c r="A122" i="12" s="1"/>
  <c r="A158" i="12" a="1"/>
  <c r="A158" i="12" s="1"/>
  <c r="A199" i="12" a="1"/>
  <c r="A199" i="12" s="1"/>
  <c r="A233" i="12" a="1"/>
  <c r="A233" i="12" s="1"/>
  <c r="A287" i="12" a="1"/>
  <c r="A287" i="12" s="1"/>
  <c r="A206" i="12" a="1"/>
  <c r="A206" i="12" s="1"/>
  <c r="A256" i="12" a="1"/>
  <c r="A256" i="12" s="1"/>
  <c r="A38" i="12" a="1"/>
  <c r="A38" i="12" s="1"/>
  <c r="A9" i="12" a="1"/>
  <c r="A9" i="12" s="1"/>
  <c r="A8" i="12" a="1"/>
  <c r="A8" i="12" s="1"/>
  <c r="A83" i="12" a="1"/>
  <c r="A83" i="12" s="1"/>
  <c r="A23" i="12" a="1"/>
  <c r="A23" i="12" s="1"/>
  <c r="A291" i="12" a="1"/>
  <c r="A291" i="12" s="1"/>
  <c r="A81" i="12" a="1"/>
  <c r="A81" i="12" s="1"/>
  <c r="A100" i="12" a="1"/>
  <c r="A100" i="12" s="1"/>
  <c r="A129" i="12" a="1"/>
  <c r="A129" i="12" s="1"/>
  <c r="A286" i="12" a="1"/>
  <c r="A286" i="12" s="1"/>
  <c r="A230" i="12" a="1"/>
  <c r="A230" i="12" s="1"/>
  <c r="A90" i="12" a="1"/>
  <c r="A90" i="12" s="1"/>
  <c r="A96" i="12" a="1"/>
  <c r="A96" i="12" s="1"/>
  <c r="A166" i="12" a="1"/>
  <c r="A166" i="12" s="1"/>
  <c r="A262" i="12" a="1"/>
  <c r="A262" i="12" s="1"/>
  <c r="A101" i="12" a="1"/>
  <c r="A101" i="12" s="1"/>
  <c r="A143" i="12" a="1"/>
  <c r="A143" i="12" s="1"/>
  <c r="A255" i="12" a="1"/>
  <c r="A255" i="12" s="1"/>
  <c r="A288" i="12" a="1"/>
  <c r="A288" i="12" s="1"/>
  <c r="A246" i="12" a="1"/>
  <c r="A246" i="12" s="1"/>
  <c r="A296" i="12" a="1"/>
  <c r="A296" i="12" s="1"/>
  <c r="A285" i="12" a="1"/>
  <c r="A285" i="12" s="1"/>
  <c r="A152" i="12" a="1"/>
  <c r="A152" i="12" s="1"/>
  <c r="A204" i="12" a="1"/>
  <c r="A204" i="12" s="1"/>
  <c r="A241" i="12" a="1"/>
  <c r="A241" i="12" s="1"/>
  <c r="A92" i="12" a="1"/>
  <c r="A92" i="12" s="1"/>
  <c r="A195" i="12" a="1"/>
  <c r="A195" i="12" s="1"/>
  <c r="A139" i="12" a="1"/>
  <c r="A139" i="12" s="1"/>
  <c r="A110" i="12" a="1"/>
  <c r="A110" i="12" s="1"/>
  <c r="A280" i="12" a="1"/>
  <c r="A280" i="12" s="1"/>
  <c r="A193" i="12" a="1"/>
  <c r="A193" i="12" s="1"/>
  <c r="A264" i="12" a="1"/>
  <c r="A264" i="12" s="1"/>
  <c r="A179" i="12" a="1"/>
  <c r="A179" i="12" s="1"/>
  <c r="A227" i="12" a="1"/>
  <c r="A227" i="12" s="1"/>
  <c r="A235" i="12" a="1"/>
  <c r="A235" i="12" s="1"/>
  <c r="A79" i="12" a="1"/>
  <c r="A79" i="12" s="1"/>
  <c r="A93" i="12" a="1"/>
  <c r="A93" i="12" s="1"/>
  <c r="D93" i="12" s="1"/>
  <c r="A49" i="12" a="1"/>
  <c r="A49" i="12" s="1"/>
  <c r="A147" i="12" a="1"/>
  <c r="A147" i="12" s="1"/>
  <c r="A304" i="12" a="1"/>
  <c r="A304" i="12" s="1"/>
  <c r="A6" i="12" a="1"/>
  <c r="A6" i="12" s="1"/>
  <c r="A150" i="12" a="1"/>
  <c r="A150" i="12" s="1"/>
  <c r="A161" i="12" a="1"/>
  <c r="A161" i="12" s="1"/>
  <c r="A99" i="12" a="1"/>
  <c r="A99" i="12" s="1"/>
  <c r="A261" i="12" a="1"/>
  <c r="A261" i="12" s="1"/>
  <c r="A248" i="12" a="1"/>
  <c r="A248" i="12" s="1"/>
  <c r="A283" i="12" a="1"/>
  <c r="A283" i="12" s="1"/>
  <c r="A46" i="12" a="1"/>
  <c r="A46" i="12" s="1"/>
  <c r="A165" i="12" a="1"/>
  <c r="A165" i="12" s="1"/>
  <c r="A173" i="12" a="1"/>
  <c r="A173" i="12" s="1"/>
  <c r="A169" i="12" a="1"/>
  <c r="A169" i="12" s="1"/>
  <c r="A292" i="12" a="1"/>
  <c r="A292" i="12" s="1"/>
  <c r="A267" i="12" a="1"/>
  <c r="A267" i="12" s="1"/>
  <c r="A154" i="12" a="1"/>
  <c r="A154" i="12" s="1"/>
  <c r="A298" i="12" a="1"/>
  <c r="A298" i="12" s="1"/>
  <c r="A15" i="12" a="1"/>
  <c r="A15" i="12" s="1"/>
  <c r="A244" i="12" a="1"/>
  <c r="A244" i="12" s="1"/>
  <c r="A20" i="12" a="1"/>
  <c r="A20" i="12" s="1"/>
  <c r="A34" i="12" a="1"/>
  <c r="A34" i="12" s="1"/>
  <c r="A172" i="12" a="1"/>
  <c r="A172" i="12" s="1"/>
  <c r="A124" i="12" a="1"/>
  <c r="A124" i="12" s="1"/>
  <c r="A86" i="12" a="1"/>
  <c r="A86" i="12" s="1"/>
  <c r="A109" i="12" a="1"/>
  <c r="A109" i="12" s="1"/>
  <c r="A247" i="12" a="1"/>
  <c r="A247" i="12" s="1"/>
  <c r="A271" i="12" a="1"/>
  <c r="A271" i="12" s="1"/>
  <c r="A295" i="12" a="1"/>
  <c r="A295" i="12" s="1"/>
  <c r="A175" i="12" a="1"/>
  <c r="A175" i="12" s="1"/>
  <c r="A205" i="12" a="1"/>
  <c r="A205" i="12" s="1"/>
  <c r="A76" i="12" a="1"/>
  <c r="A76" i="12" s="1"/>
  <c r="A210" i="12" a="1"/>
  <c r="A210" i="12" s="1"/>
  <c r="A57" i="12" a="1"/>
  <c r="A57" i="12" s="1"/>
  <c r="A225" i="12" a="1"/>
  <c r="A225" i="12" s="1"/>
  <c r="A183" i="12" a="1"/>
  <c r="A183" i="12" s="1"/>
  <c r="A121" i="12" a="1"/>
  <c r="A121" i="12" s="1"/>
  <c r="A145" i="12" a="1"/>
  <c r="A145" i="12" s="1"/>
  <c r="A13" i="12" a="1"/>
  <c r="A13" i="12" s="1"/>
  <c r="A43" i="12" a="1"/>
  <c r="A43" i="12" s="1"/>
  <c r="A180" i="12" a="1"/>
  <c r="A180" i="12" s="1"/>
  <c r="A77" i="12" a="1"/>
  <c r="A77" i="12" s="1"/>
  <c r="A191" i="12" a="1"/>
  <c r="A191" i="12" s="1"/>
  <c r="A272" i="12" a="1"/>
  <c r="A272" i="12" s="1"/>
  <c r="A22" i="12" a="1"/>
  <c r="A22" i="12" s="1"/>
  <c r="A84" i="12" a="1"/>
  <c r="A84" i="12" s="1"/>
  <c r="A249" i="12" a="1"/>
  <c r="A249" i="12" s="1"/>
  <c r="A126" i="12" a="1"/>
  <c r="A126" i="12" s="1"/>
  <c r="A253" i="12" a="1"/>
  <c r="A253" i="12" s="1"/>
  <c r="A209" i="12" a="1"/>
  <c r="A209" i="12" s="1"/>
  <c r="A184" i="12" a="1"/>
  <c r="A184" i="12" s="1"/>
  <c r="A16" i="12" a="1"/>
  <c r="A16" i="12" s="1"/>
  <c r="A218" i="12" a="1"/>
  <c r="A218" i="12" s="1"/>
  <c r="A236" i="12" a="1"/>
  <c r="A236" i="12" s="1"/>
  <c r="A138" i="12" a="1"/>
  <c r="A138" i="12" s="1"/>
  <c r="A229" i="12" a="1"/>
  <c r="A229" i="12" s="1"/>
  <c r="A192" i="12" a="1"/>
  <c r="A192" i="12" s="1"/>
  <c r="A112" i="12" a="1"/>
  <c r="A112" i="12" s="1"/>
  <c r="A252" i="12" a="1"/>
  <c r="A252" i="12" s="1"/>
  <c r="A226" i="12" a="1"/>
  <c r="A226" i="12" s="1"/>
  <c r="A164" i="12" a="1"/>
  <c r="A164" i="12" s="1"/>
  <c r="A278" i="12" a="1"/>
  <c r="A278" i="12" s="1"/>
  <c r="A25" i="12" a="1"/>
  <c r="A25" i="12" s="1"/>
  <c r="A258" i="12" a="1"/>
  <c r="A258" i="12" s="1"/>
  <c r="A282" i="12" a="1"/>
  <c r="A282" i="12" s="1"/>
  <c r="A216" i="12" a="1"/>
  <c r="A216" i="12" s="1"/>
  <c r="A68" i="12" a="1"/>
  <c r="A68" i="12" s="1"/>
  <c r="A67" i="12" a="1"/>
  <c r="A67" i="12" s="1"/>
  <c r="A36" i="12" a="1"/>
  <c r="A36" i="12" s="1"/>
  <c r="A98" i="12" a="1"/>
  <c r="A98" i="12" s="1"/>
  <c r="A207" i="12" a="1"/>
  <c r="A207" i="12" s="1"/>
  <c r="A18" i="12" a="1"/>
  <c r="A18" i="12" s="1"/>
  <c r="A189" i="12" a="1"/>
  <c r="A189" i="12" s="1"/>
  <c r="A290" i="12" a="1"/>
  <c r="A290" i="12" s="1"/>
  <c r="A37" i="12" a="1"/>
  <c r="A37" i="12" s="1"/>
  <c r="A134" i="12" a="1"/>
  <c r="A134" i="12" s="1"/>
  <c r="A29" i="12" a="1"/>
  <c r="A29" i="12" s="1"/>
  <c r="A44" i="12" a="1"/>
  <c r="A44" i="12" s="1"/>
  <c r="A284" i="12" a="1"/>
  <c r="A284" i="12" s="1"/>
  <c r="A50" i="12" a="1"/>
  <c r="A50" i="12" s="1"/>
  <c r="A128" i="12" a="1"/>
  <c r="A128" i="12" s="1"/>
  <c r="A187" i="12" a="1"/>
  <c r="A187" i="12" s="1"/>
  <c r="A268" i="12" a="1"/>
  <c r="A268" i="12" s="1"/>
  <c r="A174" i="12" a="1"/>
  <c r="A174" i="12" s="1"/>
  <c r="A142" i="12" a="1"/>
  <c r="A142" i="12" s="1"/>
  <c r="A212" i="12" a="1"/>
  <c r="A212" i="12" s="1"/>
  <c r="A75" i="12" a="1"/>
  <c r="A75" i="12" s="1"/>
  <c r="A220" i="12" a="1"/>
  <c r="A220" i="12" s="1"/>
  <c r="A27" i="12" a="1"/>
  <c r="A27" i="12" s="1"/>
  <c r="A144" i="12" a="1"/>
  <c r="A144" i="12" s="1"/>
  <c r="A66" i="12" a="1"/>
  <c r="A66" i="12" s="1"/>
  <c r="A123" i="12" a="1"/>
  <c r="A123" i="12" s="1"/>
  <c r="A78" i="12" a="1"/>
  <c r="A78" i="12" s="1"/>
  <c r="A85" i="12" a="1"/>
  <c r="A85" i="12" s="1"/>
  <c r="A10" i="12" a="1"/>
  <c r="A10" i="12" s="1"/>
  <c r="A177" i="12" a="1"/>
  <c r="A177" i="12" s="1"/>
  <c r="A194" i="12" a="1"/>
  <c r="A194" i="12" s="1"/>
  <c r="A159" i="12" a="1"/>
  <c r="A159" i="12" s="1"/>
  <c r="A59" i="37" a="1"/>
  <c r="A59" i="37" s="1"/>
  <c r="A5" i="12" a="1"/>
  <c r="A5" i="12" s="1"/>
  <c r="A143" i="37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E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F112" i="37" s="1"/>
  <c r="I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N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G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G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5" i="37" a="1"/>
  <c r="A5" i="37" s="1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73" i="15" a="1"/>
  <c r="A73" i="15" s="1"/>
  <c r="A148" i="15" a="1"/>
  <c r="A148" i="15" s="1"/>
  <c r="A381" i="14" a="1"/>
  <c r="A381" i="14" s="1"/>
  <c r="A298" i="11" a="1"/>
  <c r="A298" i="11" s="1"/>
  <c r="A210" i="15" a="1"/>
  <c r="A210" i="15" s="1"/>
  <c r="A11" i="15" a="1"/>
  <c r="A11" i="15" s="1"/>
  <c r="A504" i="14" a="1"/>
  <c r="A504" i="14" s="1"/>
  <c r="A231" i="15" a="1"/>
  <c r="A231" i="15" s="1"/>
  <c r="A359" i="14" a="1"/>
  <c r="A359" i="14" s="1"/>
  <c r="A95" i="15" a="1"/>
  <c r="A95" i="15" s="1"/>
  <c r="A171" i="14" a="1"/>
  <c r="A171" i="14" s="1"/>
  <c r="A103" i="15" a="1"/>
  <c r="A103" i="15" s="1"/>
  <c r="A120" i="11" a="1"/>
  <c r="A120" i="11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438" i="14" a="1"/>
  <c r="A438" i="14" s="1"/>
  <c r="A88" i="15" a="1"/>
  <c r="A88" i="15" s="1"/>
  <c r="A233" i="15" a="1"/>
  <c r="A233" i="15" s="1"/>
  <c r="A401" i="14" a="1"/>
  <c r="A401" i="14" s="1"/>
  <c r="A131" i="15" a="1"/>
  <c r="A131" i="15" s="1"/>
  <c r="A193" i="15" a="1"/>
  <c r="A193" i="15" s="1"/>
  <c r="A284" i="14" a="1"/>
  <c r="A284" i="14" s="1"/>
  <c r="A501" i="14" a="1"/>
  <c r="A501" i="14" s="1"/>
  <c r="A230" i="11" a="1"/>
  <c r="A230" i="11" s="1"/>
  <c r="A17" i="15" a="1"/>
  <c r="A17" i="15" s="1"/>
  <c r="A482" i="14" a="1"/>
  <c r="A482" i="14" s="1"/>
  <c r="A287" i="15" a="1"/>
  <c r="A287" i="15" s="1"/>
  <c r="A299" i="15" a="1"/>
  <c r="A299" i="15" s="1"/>
  <c r="A220" i="11" a="1"/>
  <c r="A220" i="11" s="1"/>
  <c r="A314" i="14" a="1"/>
  <c r="A314" i="14" s="1"/>
  <c r="A166" i="14" a="1"/>
  <c r="A166" i="14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353" i="14" a="1"/>
  <c r="A353" i="14" s="1"/>
  <c r="A412" i="14" a="1"/>
  <c r="A412" i="14" s="1"/>
  <c r="A484" i="14" a="1"/>
  <c r="A484" i="14" s="1"/>
  <c r="A164" i="11" a="1"/>
  <c r="A164" i="11" s="1"/>
  <c r="A388" i="14" a="1"/>
  <c r="A388" i="14" s="1"/>
  <c r="A277" i="14" a="1"/>
  <c r="A277" i="14" s="1"/>
  <c r="A448" i="14" a="1"/>
  <c r="A448" i="14" s="1"/>
  <c r="A343" i="14" a="1"/>
  <c r="A343" i="14" s="1"/>
  <c r="A470" i="14" a="1"/>
  <c r="A470" i="14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181" i="11" a="1"/>
  <c r="A181" i="11" s="1"/>
  <c r="A300" i="15" a="1"/>
  <c r="A300" i="15" s="1"/>
  <c r="A475" i="14" a="1"/>
  <c r="A475" i="14" s="1"/>
  <c r="A245" i="14" a="1"/>
  <c r="A245" i="14" s="1"/>
  <c r="A216" i="11" a="1"/>
  <c r="A216" i="11" s="1"/>
  <c r="A213" i="15" a="1"/>
  <c r="A213" i="15" s="1"/>
  <c r="A205" i="11" a="1"/>
  <c r="A205" i="11" s="1"/>
  <c r="A68" i="14" a="1"/>
  <c r="A68" i="14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19" i="15" a="1"/>
  <c r="A219" i="15" s="1"/>
  <c r="A69" i="11" a="1"/>
  <c r="A69" i="11" s="1"/>
  <c r="A161" i="11" a="1"/>
  <c r="A161" i="11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44" i="11" a="1"/>
  <c r="A44" i="11" s="1"/>
  <c r="A345" i="14" a="1"/>
  <c r="A345" i="14" s="1"/>
  <c r="A203" i="15" a="1"/>
  <c r="A203" i="15" s="1"/>
  <c r="A471" i="14" a="1"/>
  <c r="A471" i="14" s="1"/>
  <c r="A6" i="15" a="1"/>
  <c r="A6" i="15" s="1"/>
  <c r="A318" i="14" a="1"/>
  <c r="A318" i="14" s="1"/>
  <c r="A211" i="11" a="1"/>
  <c r="A211" i="11" s="1"/>
  <c r="A236" i="11" a="1"/>
  <c r="A236" i="11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46" i="14" a="1"/>
  <c r="A46" i="14" s="1"/>
  <c r="A207" i="14" a="1"/>
  <c r="A207" i="14" s="1"/>
  <c r="A102" i="15" a="1"/>
  <c r="A102" i="15" s="1"/>
  <c r="A456" i="14" a="1"/>
  <c r="A456" i="14" s="1"/>
  <c r="A39" i="14" a="1"/>
  <c r="A39" i="14" s="1"/>
  <c r="A173" i="14" a="1"/>
  <c r="A173" i="14" s="1"/>
  <c r="A132" i="15" a="1"/>
  <c r="A132" i="15" s="1"/>
  <c r="A29" i="11" a="1"/>
  <c r="A29" i="11" s="1"/>
  <c r="A328" i="14" a="1"/>
  <c r="A328" i="14" s="1"/>
  <c r="A256" i="15" a="1"/>
  <c r="A256" i="15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128" i="11" a="1"/>
  <c r="A128" i="11" s="1"/>
  <c r="A186" i="14" a="1"/>
  <c r="A186" i="14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33" i="15" a="1"/>
  <c r="A33" i="15" s="1"/>
  <c r="A114" i="14" a="1"/>
  <c r="A114" i="14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02" i="14" a="1"/>
  <c r="A202" i="14" s="1"/>
  <c r="A172" i="14" a="1"/>
  <c r="A172" i="14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98" i="14" a="1"/>
  <c r="A198" i="14" s="1"/>
  <c r="A249" i="15" a="1"/>
  <c r="A249" i="15" s="1"/>
  <c r="A424" i="14" a="1"/>
  <c r="A424" i="14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232" i="15" a="1"/>
  <c r="A232" i="15" s="1"/>
  <c r="A157" i="11" a="1"/>
  <c r="A157" i="11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252" i="14" a="1"/>
  <c r="A252" i="14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17" i="11" a="1"/>
  <c r="A17" i="11" s="1"/>
  <c r="A276" i="14" a="1"/>
  <c r="A276" i="14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425" i="14" a="1"/>
  <c r="A425" i="14" s="1"/>
  <c r="A204" i="11" a="1"/>
  <c r="A204" i="11" s="1"/>
  <c r="A209" i="11" a="1"/>
  <c r="A209" i="11" s="1"/>
  <c r="A138" i="11" a="1"/>
  <c r="A138" i="11" s="1"/>
  <c r="A253" i="11" a="1"/>
  <c r="A253" i="11" s="1"/>
  <c r="A441" i="14" a="1"/>
  <c r="A441" i="14" s="1"/>
  <c r="A101" i="14" a="1"/>
  <c r="A101" i="14" s="1"/>
  <c r="A58" i="14" a="1"/>
  <c r="A58" i="14" s="1"/>
  <c r="A172" i="11" a="1"/>
  <c r="A172" i="11" s="1"/>
  <c r="A187" i="15" a="1"/>
  <c r="A187" i="15" s="1"/>
  <c r="A168" i="15" a="1"/>
  <c r="A168" i="15" s="1"/>
  <c r="A87" i="14" a="1"/>
  <c r="A87" i="14" s="1"/>
  <c r="A295" i="11" a="1"/>
  <c r="A295" i="11" s="1"/>
  <c r="A5" i="15" a="1"/>
  <c r="A5" i="15" s="1"/>
  <c r="A180" i="14" a="1"/>
  <c r="A180" i="14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83" i="15" a="1"/>
  <c r="A83" i="15" s="1"/>
  <c r="A167" i="14" a="1"/>
  <c r="A167" i="14" s="1"/>
  <c r="A280" i="14" a="1"/>
  <c r="A280" i="14" s="1"/>
  <c r="A162" i="15" a="1"/>
  <c r="A162" i="15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415" i="14" a="1"/>
  <c r="A415" i="14" s="1"/>
  <c r="A254" i="14" a="1"/>
  <c r="A254" i="14" s="1"/>
  <c r="A498" i="14" a="1"/>
  <c r="A498" i="14" s="1"/>
  <c r="A109" i="11" a="1"/>
  <c r="A109" i="11" s="1"/>
  <c r="A363" i="14" a="1"/>
  <c r="A363" i="14" s="1"/>
  <c r="A149" i="15" a="1"/>
  <c r="A149" i="15" s="1"/>
  <c r="A393" i="14" a="1"/>
  <c r="A393" i="14" s="1"/>
  <c r="A180" i="11" a="1"/>
  <c r="A180" i="11" s="1"/>
  <c r="A348" i="14" a="1"/>
  <c r="A348" i="14" s="1"/>
  <c r="A156" i="11" a="1"/>
  <c r="A156" i="11" s="1"/>
  <c r="A181" i="14" a="1"/>
  <c r="A181" i="14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215" i="11" a="1"/>
  <c r="A215" i="11" s="1"/>
  <c r="A207" i="15" a="1"/>
  <c r="A207" i="15" s="1"/>
  <c r="A97" i="14" a="1"/>
  <c r="A97" i="14" s="1"/>
  <c r="A36" i="15" a="1"/>
  <c r="A36" i="15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77" i="15" a="1"/>
  <c r="A277" i="15" s="1"/>
  <c r="A429" i="14" a="1"/>
  <c r="A429" i="14" s="1"/>
  <c r="A395" i="14" a="1"/>
  <c r="A395" i="14" s="1"/>
  <c r="A274" i="15" a="1"/>
  <c r="A274" i="15" s="1"/>
  <c r="A267" i="14" a="1"/>
  <c r="A267" i="14" s="1"/>
  <c r="A94" i="11" a="1"/>
  <c r="A94" i="11" s="1"/>
  <c r="A380" i="14" a="1"/>
  <c r="A380" i="14" s="1"/>
  <c r="A40" i="15" a="1"/>
  <c r="A40" i="15" s="1"/>
  <c r="A330" i="14" a="1"/>
  <c r="A330" i="14" s="1"/>
  <c r="A78" i="15" a="1"/>
  <c r="A78" i="15" s="1"/>
  <c r="A494" i="14" a="1"/>
  <c r="A494" i="14" s="1"/>
  <c r="A413" i="14" a="1"/>
  <c r="A413" i="14" s="1"/>
  <c r="A253" i="14" a="1"/>
  <c r="A253" i="14" s="1"/>
  <c r="A304" i="11" a="1"/>
  <c r="A304" i="11" s="1"/>
  <c r="A101" i="15" a="1"/>
  <c r="A101" i="15" s="1"/>
  <c r="A59" i="15" a="1"/>
  <c r="A59" i="15" s="1"/>
  <c r="A168" i="14" a="1"/>
  <c r="A168" i="14" s="1"/>
  <c r="A443" i="14" a="1"/>
  <c r="A443" i="14" s="1"/>
  <c r="A28" i="11" a="1"/>
  <c r="A28" i="11" s="1"/>
  <c r="A35" i="11" a="1"/>
  <c r="A35" i="11" s="1"/>
  <c r="A197" i="15" a="1"/>
  <c r="A197" i="15" s="1"/>
  <c r="A177" i="14" a="1"/>
  <c r="A177" i="14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411" i="14" a="1"/>
  <c r="A411" i="14" s="1"/>
  <c r="A232" i="11" a="1"/>
  <c r="A232" i="11" s="1"/>
  <c r="A272" i="15" a="1"/>
  <c r="A272" i="15" s="1"/>
  <c r="A362" i="14" a="1"/>
  <c r="A362" i="14" s="1"/>
  <c r="A189" i="15" a="1"/>
  <c r="A189" i="15" s="1"/>
  <c r="A146" i="15" a="1"/>
  <c r="A146" i="15" s="1"/>
  <c r="A288" i="11" a="1"/>
  <c r="A288" i="11" s="1"/>
  <c r="A127" i="15" a="1"/>
  <c r="A127" i="15" s="1"/>
  <c r="A209" i="14" a="1"/>
  <c r="A209" i="14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48" i="11" a="1"/>
  <c r="A48" i="11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354" i="14" a="1"/>
  <c r="A354" i="14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248" i="15" a="1"/>
  <c r="A248" i="15" s="1"/>
  <c r="A12" i="15" a="1"/>
  <c r="A12" i="15" s="1"/>
  <c r="A222" i="14" a="1"/>
  <c r="A222" i="14" s="1"/>
  <c r="A431" i="14" a="1"/>
  <c r="A431" i="14" s="1"/>
  <c r="A61" i="14" a="1"/>
  <c r="A61" i="14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74" i="15" a="1"/>
  <c r="A74" i="15" s="1"/>
  <c r="A270" i="11" a="1"/>
  <c r="A270" i="11" s="1"/>
  <c r="A278" i="11" a="1"/>
  <c r="A278" i="11" s="1"/>
  <c r="A100" i="14" a="1"/>
  <c r="A100" i="14" s="1"/>
  <c r="A142" i="11" a="1"/>
  <c r="A142" i="11" s="1"/>
  <c r="A420" i="14" a="1"/>
  <c r="A420" i="14" s="1"/>
  <c r="A51" i="15" a="1"/>
  <c r="A51" i="15" s="1"/>
  <c r="A279" i="14" a="1"/>
  <c r="A279" i="14" s="1"/>
  <c r="A92" i="14" a="1"/>
  <c r="A92" i="14" s="1"/>
  <c r="A292" i="11" a="1"/>
  <c r="A292" i="11" s="1"/>
  <c r="A124" i="14" a="1"/>
  <c r="A124" i="14" s="1"/>
  <c r="A473" i="14" a="1"/>
  <c r="A473" i="14" s="1"/>
  <c r="A290" i="15" a="1"/>
  <c r="A290" i="15" s="1"/>
  <c r="A30" i="14" a="1"/>
  <c r="A30" i="14" s="1"/>
  <c r="A386" i="14" a="1"/>
  <c r="A386" i="14" s="1"/>
  <c r="A111" i="15" a="1"/>
  <c r="A111" i="15" s="1"/>
  <c r="A9" i="15" a="1"/>
  <c r="A9" i="15" s="1"/>
  <c r="A187" i="14" a="1"/>
  <c r="A187" i="14" s="1"/>
  <c r="A212" i="11" a="1"/>
  <c r="A212" i="11" s="1"/>
  <c r="A463" i="14" a="1"/>
  <c r="A463" i="14" s="1"/>
  <c r="A234" i="11" a="1"/>
  <c r="A234" i="11" s="1"/>
  <c r="A21" i="11" a="1"/>
  <c r="A21" i="11" s="1"/>
  <c r="A117" i="11" a="1"/>
  <c r="A117" i="11" s="1"/>
  <c r="A144" i="11" a="1"/>
  <c r="A144" i="11" s="1"/>
  <c r="A289" i="11" a="1"/>
  <c r="A289" i="11" s="1"/>
  <c r="A24" i="15" a="1"/>
  <c r="A24" i="15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10" i="15" a="1"/>
  <c r="A10" i="15" s="1"/>
  <c r="A41" i="11" a="1"/>
  <c r="A41" i="11" s="1"/>
  <c r="A92" i="15" a="1"/>
  <c r="A92" i="15" s="1"/>
  <c r="A147" i="11" a="1"/>
  <c r="A147" i="11" s="1"/>
  <c r="A453" i="14" a="1"/>
  <c r="A453" i="14" s="1"/>
  <c r="A139" i="11" a="1"/>
  <c r="A139" i="11" s="1"/>
  <c r="A296" i="15" a="1"/>
  <c r="A296" i="15" s="1"/>
  <c r="A16" i="11" a="1"/>
  <c r="A16" i="11" s="1"/>
  <c r="A288" i="15" a="1"/>
  <c r="A288" i="15" s="1"/>
  <c r="A371" i="14" a="1"/>
  <c r="A371" i="14" s="1"/>
  <c r="A165" i="14" a="1"/>
  <c r="A165" i="14" s="1"/>
  <c r="A77" i="11" a="1"/>
  <c r="A77" i="11" s="1"/>
  <c r="A258" i="15" a="1"/>
  <c r="A258" i="15" s="1"/>
  <c r="A54" i="11" a="1"/>
  <c r="A54" i="11" s="1"/>
  <c r="A220" i="14" a="1"/>
  <c r="A220" i="14" s="1"/>
  <c r="A382" i="14" a="1"/>
  <c r="A382" i="14" s="1"/>
  <c r="A151" i="15" a="1"/>
  <c r="A151" i="15" s="1"/>
  <c r="A53" i="14" a="1"/>
  <c r="A53" i="14" s="1"/>
  <c r="A264" i="15" a="1"/>
  <c r="A264" i="15" s="1"/>
  <c r="A125" i="15" a="1"/>
  <c r="A125" i="15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102" i="14" a="1"/>
  <c r="A102" i="14" s="1"/>
  <c r="A123" i="15" a="1"/>
  <c r="A123" i="15" s="1"/>
  <c r="A106" i="14" a="1"/>
  <c r="A106" i="14" s="1"/>
  <c r="A94" i="15" a="1"/>
  <c r="A94" i="15" s="1"/>
  <c r="A196" i="15" a="1"/>
  <c r="A196" i="15" s="1"/>
  <c r="A148" i="14" a="1"/>
  <c r="A148" i="14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69" i="15" a="1"/>
  <c r="A169" i="15" s="1"/>
  <c r="A22" i="15" a="1"/>
  <c r="A22" i="15" s="1"/>
  <c r="A503" i="14" a="1"/>
  <c r="A503" i="14" s="1"/>
  <c r="A366" i="14" a="1"/>
  <c r="A366" i="14" s="1"/>
  <c r="A379" i="14" a="1"/>
  <c r="A379" i="14" s="1"/>
  <c r="A156" i="15" a="1"/>
  <c r="A156" i="15" s="1"/>
  <c r="A178" i="15" a="1"/>
  <c r="A178" i="15" s="1"/>
  <c r="A250" i="11" a="1"/>
  <c r="A250" i="11" s="1"/>
  <c r="A300" i="14" a="1"/>
  <c r="A300" i="14" s="1"/>
  <c r="A417" i="14" a="1"/>
  <c r="A417" i="14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147" i="14" a="1"/>
  <c r="A147" i="14" s="1"/>
  <c r="A325" i="14" a="1"/>
  <c r="A325" i="14" s="1"/>
  <c r="A206" i="15" a="1"/>
  <c r="A206" i="15" s="1"/>
  <c r="A221" i="11" a="1"/>
  <c r="A221" i="11" s="1"/>
  <c r="A86" i="15" a="1"/>
  <c r="A86" i="15" s="1"/>
  <c r="A38" i="15" a="1"/>
  <c r="A38" i="15" s="1"/>
  <c r="A62" i="15" a="1"/>
  <c r="A62" i="15" s="1"/>
  <c r="A251" i="15" a="1"/>
  <c r="A251" i="15" s="1"/>
  <c r="A134" i="14" a="1"/>
  <c r="A134" i="14" s="1"/>
  <c r="A282" i="15" a="1"/>
  <c r="A282" i="15" s="1"/>
  <c r="A295" i="15" a="1"/>
  <c r="A295" i="15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213" i="11" a="1"/>
  <c r="A213" i="11" s="1"/>
  <c r="A214" i="11" a="1"/>
  <c r="A214" i="11" s="1"/>
  <c r="A283" i="11" a="1"/>
  <c r="A283" i="11" s="1"/>
  <c r="A251" i="11" a="1"/>
  <c r="A251" i="11" s="1"/>
  <c r="A449" i="14" a="1"/>
  <c r="A449" i="14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47" i="14" a="1"/>
  <c r="A47" i="14" s="1"/>
  <c r="A268" i="15" a="1"/>
  <c r="A268" i="15" s="1"/>
  <c r="A312" i="14" a="1"/>
  <c r="A312" i="14" s="1"/>
  <c r="A468" i="14" a="1"/>
  <c r="A468" i="14" s="1"/>
  <c r="A374" i="14" a="1"/>
  <c r="A374" i="14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52" i="14" a="1"/>
  <c r="A52" i="14" s="1"/>
  <c r="A131" i="11" a="1"/>
  <c r="A131" i="11" s="1"/>
  <c r="A139" i="15" a="1"/>
  <c r="A139" i="15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37" i="15" a="1"/>
  <c r="A37" i="15" s="1"/>
  <c r="A235" i="15" a="1"/>
  <c r="A235" i="15" s="1"/>
  <c r="A387" i="14" a="1"/>
  <c r="A387" i="14" s="1"/>
  <c r="A242" i="14" a="1"/>
  <c r="A242" i="14" s="1"/>
  <c r="A192" i="11" a="1"/>
  <c r="A192" i="11" s="1"/>
  <c r="A402" i="14" a="1"/>
  <c r="A402" i="14" s="1"/>
  <c r="A472" i="14" a="1"/>
  <c r="A472" i="14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490" i="14" a="1"/>
  <c r="A490" i="14" s="1"/>
  <c r="A428" i="14" a="1"/>
  <c r="A428" i="14" s="1"/>
  <c r="A300" i="11" a="1"/>
  <c r="A300" i="11" s="1"/>
  <c r="A497" i="14" a="1"/>
  <c r="A497" i="14" s="1"/>
  <c r="A346" i="14" a="1"/>
  <c r="A346" i="14" s="1"/>
  <c r="A23" i="11" a="1"/>
  <c r="A23" i="11" s="1"/>
  <c r="A31" i="15" a="1"/>
  <c r="A31" i="15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192" i="14" a="1"/>
  <c r="A192" i="14" s="1"/>
  <c r="A278" i="14" a="1"/>
  <c r="A278" i="14" s="1"/>
  <c r="A225" i="11" a="1"/>
  <c r="A225" i="11" s="1"/>
  <c r="A91" i="15" a="1"/>
  <c r="A91" i="15" s="1"/>
  <c r="A389" i="14" a="1"/>
  <c r="A389" i="14" s="1"/>
  <c r="A264" i="11" a="1"/>
  <c r="A264" i="11" s="1"/>
  <c r="A245" i="11" a="1"/>
  <c r="A245" i="11" s="1"/>
  <c r="A155" i="11" a="1"/>
  <c r="A155" i="11" s="1"/>
  <c r="A153" i="15" a="1"/>
  <c r="A153" i="15" s="1"/>
  <c r="A128" i="14" a="1"/>
  <c r="A128" i="14" s="1"/>
  <c r="A67" i="14" a="1"/>
  <c r="A67" i="14" s="1"/>
  <c r="A293" i="11" a="1"/>
  <c r="A293" i="11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72" i="11" a="1"/>
  <c r="A272" i="11" s="1"/>
  <c r="A107" i="11" a="1"/>
  <c r="A107" i="11" s="1"/>
  <c r="A151" i="11" a="1"/>
  <c r="A151" i="11" s="1"/>
  <c r="A208" i="11" a="1"/>
  <c r="A208" i="11" s="1"/>
  <c r="A139" i="14" a="1"/>
  <c r="A139" i="14" s="1"/>
  <c r="A254" i="15" a="1"/>
  <c r="A254" i="15" s="1"/>
  <c r="A46" i="15" a="1"/>
  <c r="A46" i="15" s="1"/>
  <c r="A301" i="15" a="1"/>
  <c r="A301" i="15" s="1"/>
  <c r="A116" i="14" a="1"/>
  <c r="A116" i="14" s="1"/>
  <c r="A95" i="14" a="1"/>
  <c r="A95" i="14" s="1"/>
  <c r="A157" i="14" a="1"/>
  <c r="A157" i="14" s="1"/>
  <c r="A292" i="14" a="1"/>
  <c r="A292" i="14" s="1"/>
  <c r="A99" i="11" a="1"/>
  <c r="A99" i="11" s="1"/>
  <c r="A38" i="11" a="1"/>
  <c r="A38" i="11" s="1"/>
  <c r="A426" i="14" a="1"/>
  <c r="A426" i="14" s="1"/>
  <c r="A201" i="15" a="1"/>
  <c r="A201" i="15" s="1"/>
  <c r="A172" i="15" a="1"/>
  <c r="A172" i="15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227" i="15" a="1"/>
  <c r="A227" i="15" s="1"/>
  <c r="A153" i="14" a="1"/>
  <c r="A153" i="14" s="1"/>
  <c r="A65" i="15" a="1"/>
  <c r="A65" i="15" s="1"/>
  <c r="A271" i="11" a="1"/>
  <c r="A271" i="11" s="1"/>
  <c r="A83" i="11" a="1"/>
  <c r="A83" i="11" s="1"/>
  <c r="A82" i="11" a="1"/>
  <c r="A82" i="11" s="1"/>
  <c r="A98" i="15" a="1"/>
  <c r="A98" i="15" s="1"/>
  <c r="A434" i="14" a="1"/>
  <c r="A434" i="14" s="1"/>
  <c r="A279" i="15" a="1"/>
  <c r="A279" i="15" s="1"/>
  <c r="A427" i="14" a="1"/>
  <c r="A427" i="14" s="1"/>
  <c r="A125" i="11" a="1"/>
  <c r="A125" i="11" s="1"/>
  <c r="A81" i="15" a="1"/>
  <c r="A81" i="15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108" i="15" a="1"/>
  <c r="A108" i="15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68" i="11" a="1"/>
  <c r="A268" i="11" s="1"/>
  <c r="A321" i="14" a="1"/>
  <c r="A321" i="14" s="1"/>
  <c r="A66" i="15" a="1"/>
  <c r="A66" i="15" s="1"/>
  <c r="A118" i="11" a="1"/>
  <c r="A118" i="11" s="1"/>
  <c r="A42" i="14" a="1"/>
  <c r="A42" i="14" s="1"/>
  <c r="A406" i="14" a="1"/>
  <c r="A406" i="14" s="1"/>
  <c r="A36" i="14" a="1"/>
  <c r="A36" i="14" s="1"/>
  <c r="A37" i="14" a="1"/>
  <c r="A37" i="14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52" i="15" a="1"/>
  <c r="A252" i="15" s="1"/>
  <c r="A52" i="11" a="1"/>
  <c r="A52" i="11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07" i="14" a="1"/>
  <c r="A107" i="14" s="1"/>
  <c r="A40" i="14" a="1"/>
  <c r="A40" i="14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93" i="11" a="1"/>
  <c r="A93" i="11" s="1"/>
  <c r="A29" i="14" a="1"/>
  <c r="A29" i="14" s="1"/>
  <c r="A135" i="11" a="1"/>
  <c r="A135" i="11" s="1"/>
  <c r="A6" i="11" a="1"/>
  <c r="A6" i="11" s="1"/>
  <c r="A87" i="11" a="1"/>
  <c r="A87" i="11" s="1"/>
  <c r="A111" i="14" a="1"/>
  <c r="A111" i="14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06" i="11" a="1"/>
  <c r="A206" i="11" s="1"/>
  <c r="A88" i="11" a="1"/>
  <c r="A88" i="11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430" i="14" a="1"/>
  <c r="A430" i="14" s="1"/>
  <c r="A49" i="11" a="1"/>
  <c r="A49" i="11" s="1"/>
  <c r="A336" i="14" a="1"/>
  <c r="A336" i="14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195" i="11" a="1"/>
  <c r="A195" i="11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90" i="11" a="1"/>
  <c r="A90" i="11" s="1"/>
  <c r="A211" i="15" a="1"/>
  <c r="A211" i="15" s="1"/>
  <c r="A281" i="15" a="1"/>
  <c r="A281" i="15" s="1"/>
  <c r="A21" i="15" a="1"/>
  <c r="A21" i="15" s="1"/>
  <c r="A342" i="14" a="1"/>
  <c r="A342" i="14" s="1"/>
  <c r="A154" i="15" a="1"/>
  <c r="A154" i="15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294" i="14" a="1"/>
  <c r="A294" i="14" s="1"/>
  <c r="A444" i="14" a="1"/>
  <c r="A444" i="14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478" i="14" a="1"/>
  <c r="A478" i="14" s="1"/>
  <c r="A54" i="14" a="1"/>
  <c r="A54" i="14" s="1"/>
  <c r="A215" i="15" a="1"/>
  <c r="A215" i="15" s="1"/>
  <c r="A72" i="14" a="1"/>
  <c r="A72" i="14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34" i="15" a="1"/>
  <c r="A34" i="15" s="1"/>
  <c r="A227" i="11" a="1"/>
  <c r="A227" i="11" s="1"/>
  <c r="A375" i="14" a="1"/>
  <c r="A375" i="14" s="1"/>
  <c r="A267" i="15" a="1"/>
  <c r="A267" i="15" s="1"/>
  <c r="A286" i="14" a="1"/>
  <c r="A286" i="14" s="1"/>
  <c r="A229" i="15" a="1"/>
  <c r="A229" i="15" s="1"/>
  <c r="A130" i="15" a="1"/>
  <c r="A130" i="15" s="1"/>
  <c r="A317" i="14" a="1"/>
  <c r="A317" i="14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35" i="15" a="1"/>
  <c r="A35" i="15" s="1"/>
  <c r="A155" i="15" a="1"/>
  <c r="A155" i="15" s="1"/>
  <c r="A49" i="14" a="1"/>
  <c r="A49" i="14" s="1"/>
  <c r="A178" i="11" a="1"/>
  <c r="A178" i="11" s="1"/>
  <c r="A159" i="14" a="1"/>
  <c r="A159" i="14" s="1"/>
  <c r="A226" i="15" a="1"/>
  <c r="A226" i="15" s="1"/>
  <c r="A423" i="14" a="1"/>
  <c r="A423" i="14" s="1"/>
  <c r="A296" i="14" a="1"/>
  <c r="A296" i="14" s="1"/>
  <c r="A416" i="14" a="1"/>
  <c r="A416" i="14" s="1"/>
  <c r="A198" i="15" a="1"/>
  <c r="A198" i="15" s="1"/>
  <c r="A277" i="11" a="1"/>
  <c r="A277" i="11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31" i="11" a="1"/>
  <c r="A31" i="11" s="1"/>
  <c r="A115" i="11" a="1"/>
  <c r="A115" i="11" s="1"/>
  <c r="A224" i="14" a="1"/>
  <c r="A224" i="14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68" i="15" a="1"/>
  <c r="A68" i="15" s="1"/>
  <c r="A208" i="14" a="1"/>
  <c r="A208" i="14" s="1"/>
  <c r="A202" i="11" a="1"/>
  <c r="A202" i="11" s="1"/>
  <c r="A294" i="15" a="1"/>
  <c r="A294" i="15" s="1"/>
  <c r="A166" i="11" a="1"/>
  <c r="A166" i="11" s="1"/>
  <c r="A70" i="15" a="1"/>
  <c r="A70" i="15" s="1"/>
  <c r="A284" i="15" a="1"/>
  <c r="A284" i="15" s="1"/>
  <c r="A20" i="11" a="1"/>
  <c r="A20" i="11" s="1"/>
  <c r="A178" i="14" a="1"/>
  <c r="A178" i="14" s="1"/>
  <c r="A203" i="14" a="1"/>
  <c r="A203" i="14" s="1"/>
  <c r="A239" i="11" a="1"/>
  <c r="A239" i="11" s="1"/>
  <c r="A293" i="14" a="1"/>
  <c r="A293" i="14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186" i="11" a="1"/>
  <c r="A186" i="11" s="1"/>
  <c r="A10" i="11" a="1"/>
  <c r="A10" i="11" s="1"/>
  <c r="A182" i="11" a="1"/>
  <c r="A182" i="11" s="1"/>
  <c r="A54" i="15" a="1"/>
  <c r="A54" i="15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327" i="14" a="1"/>
  <c r="A327" i="14" s="1"/>
  <c r="A367" i="14" a="1"/>
  <c r="A367" i="14" s="1"/>
  <c r="A222" i="11" a="1"/>
  <c r="A222" i="11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397" i="14" a="1"/>
  <c r="A397" i="14" s="1"/>
  <c r="A376" i="14" a="1"/>
  <c r="A376" i="14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G112" i="37" l="1"/>
  <c r="I298" i="14"/>
  <c r="G298" i="14"/>
  <c r="F40" i="37"/>
  <c r="I40" i="37" s="1"/>
  <c r="C298" i="14"/>
  <c r="F298" i="14"/>
  <c r="J298" i="14" s="1"/>
  <c r="D112" i="37"/>
  <c r="C112" i="37"/>
  <c r="H40" i="37"/>
  <c r="D193" i="37"/>
  <c r="E193" i="37"/>
  <c r="H112" i="37"/>
  <c r="G40" i="37"/>
  <c r="G109" i="37"/>
  <c r="H298" i="14"/>
  <c r="F193" i="37"/>
  <c r="I193" i="37" s="1"/>
  <c r="N40" i="37"/>
  <c r="D5" i="12"/>
  <c r="C193" i="37"/>
  <c r="D40" i="37"/>
  <c r="N140" i="37"/>
  <c r="E298" i="14"/>
  <c r="E112" i="37"/>
  <c r="C40" i="37"/>
  <c r="D109" i="37"/>
  <c r="F109" i="37"/>
  <c r="I109" i="37" s="1"/>
  <c r="H109" i="37"/>
  <c r="N112" i="37"/>
  <c r="E109" i="37"/>
  <c r="E140" i="37"/>
  <c r="F140" i="37"/>
  <c r="I140" i="37" s="1"/>
  <c r="F91" i="37"/>
  <c r="I91" i="37" s="1"/>
  <c r="H140" i="37"/>
  <c r="D140" i="37"/>
  <c r="H193" i="37"/>
  <c r="D5" i="37"/>
  <c r="C109" i="37"/>
  <c r="N193" i="37"/>
  <c r="E51" i="13"/>
  <c r="D5" i="13"/>
  <c r="C140" i="37"/>
  <c r="H82" i="15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L187" i="11" s="1"/>
  <c r="M187" i="11" s="1"/>
  <c r="D187" i="11"/>
  <c r="F187" i="11"/>
  <c r="I187" i="11" s="1"/>
  <c r="N187" i="11"/>
  <c r="C187" i="11"/>
  <c r="H182" i="11"/>
  <c r="N182" i="11"/>
  <c r="D182" i="11"/>
  <c r="C182" i="11"/>
  <c r="E182" i="11"/>
  <c r="F182" i="11"/>
  <c r="I182" i="11" s="1"/>
  <c r="G182" i="11"/>
  <c r="L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N166" i="11"/>
  <c r="G166" i="11"/>
  <c r="L166" i="11" s="1"/>
  <c r="M166" i="11" s="1"/>
  <c r="E166" i="11"/>
  <c r="D166" i="11"/>
  <c r="F166" i="11"/>
  <c r="I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N84" i="11"/>
  <c r="G84" i="11"/>
  <c r="M84" i="11" s="1"/>
  <c r="H84" i="11"/>
  <c r="C84" i="11"/>
  <c r="F84" i="11"/>
  <c r="I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I201" i="11" s="1"/>
  <c r="H201" i="11"/>
  <c r="D201" i="11"/>
  <c r="N201" i="11"/>
  <c r="G201" i="11"/>
  <c r="L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L227" i="11" s="1"/>
  <c r="M227" i="11" s="1"/>
  <c r="C227" i="11"/>
  <c r="N227" i="11"/>
  <c r="F227" i="11"/>
  <c r="I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N269" i="11"/>
  <c r="H269" i="11"/>
  <c r="G269" i="11"/>
  <c r="L269" i="11" s="1"/>
  <c r="M269" i="11" s="1"/>
  <c r="F269" i="11"/>
  <c r="I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L151" i="11" s="1"/>
  <c r="M151" i="11" s="1"/>
  <c r="F151" i="11"/>
  <c r="I151" i="11" s="1"/>
  <c r="E151" i="11"/>
  <c r="D151" i="11"/>
  <c r="N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I302" i="11" s="1"/>
  <c r="N302" i="11"/>
  <c r="G302" i="11"/>
  <c r="L302" i="11" s="1"/>
  <c r="M302" i="11" s="1"/>
  <c r="H302" i="11"/>
  <c r="D302" i="11"/>
  <c r="E302" i="11"/>
  <c r="C302" i="11"/>
  <c r="F13" i="11"/>
  <c r="I13" i="11" s="1"/>
  <c r="G13" i="11"/>
  <c r="D13" i="11"/>
  <c r="H13" i="11"/>
  <c r="C13" i="11"/>
  <c r="N13" i="11"/>
  <c r="E13" i="11"/>
  <c r="F179" i="15"/>
  <c r="I179" i="15" s="1"/>
  <c r="H179" i="15"/>
  <c r="E179" i="15"/>
  <c r="C179" i="15"/>
  <c r="N179" i="15"/>
  <c r="D179" i="15"/>
  <c r="G179" i="15"/>
  <c r="N299" i="11"/>
  <c r="H299" i="11"/>
  <c r="E299" i="11"/>
  <c r="D299" i="11"/>
  <c r="C299" i="11"/>
  <c r="G299" i="11"/>
  <c r="L299" i="11" s="1"/>
  <c r="M299" i="11" s="1"/>
  <c r="F299" i="11"/>
  <c r="I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L231" i="11" s="1"/>
  <c r="M231" i="11" s="1"/>
  <c r="D231" i="11"/>
  <c r="E231" i="11"/>
  <c r="F231" i="11"/>
  <c r="I231" i="11" s="1"/>
  <c r="N231" i="11"/>
  <c r="H231" i="11"/>
  <c r="C231" i="11"/>
  <c r="G184" i="11"/>
  <c r="L184" i="11" s="1"/>
  <c r="M184" i="11" s="1"/>
  <c r="F184" i="11"/>
  <c r="I184" i="11" s="1"/>
  <c r="H184" i="11"/>
  <c r="N184" i="11"/>
  <c r="C184" i="11"/>
  <c r="D184" i="11"/>
  <c r="E184" i="11"/>
  <c r="D192" i="11"/>
  <c r="C192" i="11"/>
  <c r="G192" i="11"/>
  <c r="L192" i="11" s="1"/>
  <c r="M192" i="11" s="1"/>
  <c r="E192" i="11"/>
  <c r="F192" i="11"/>
  <c r="I192" i="11" s="1"/>
  <c r="N192" i="11"/>
  <c r="H192" i="11"/>
  <c r="C29" i="12"/>
  <c r="D29" i="12"/>
  <c r="F29" i="12"/>
  <c r="J29" i="12" s="1"/>
  <c r="H29" i="12"/>
  <c r="E29" i="12"/>
  <c r="I29" i="12"/>
  <c r="O29" i="12" s="1"/>
  <c r="G29" i="12"/>
  <c r="F131" i="11"/>
  <c r="I131" i="11" s="1"/>
  <c r="G131" i="11"/>
  <c r="L131" i="11" s="1"/>
  <c r="M131" i="11" s="1"/>
  <c r="D131" i="11"/>
  <c r="C131" i="11"/>
  <c r="H131" i="11"/>
  <c r="E131" i="11"/>
  <c r="N131" i="11"/>
  <c r="K131" i="11" s="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N221" i="11"/>
  <c r="C221" i="11"/>
  <c r="F221" i="11"/>
  <c r="I221" i="11" s="1"/>
  <c r="G221" i="11"/>
  <c r="L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N129" i="11"/>
  <c r="K129" i="11" s="1"/>
  <c r="F129" i="11"/>
  <c r="I129" i="11" s="1"/>
  <c r="C129" i="11"/>
  <c r="G129" i="11"/>
  <c r="L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I77" i="11" s="1"/>
  <c r="G77" i="11"/>
  <c r="L77" i="11" s="1"/>
  <c r="M77" i="11" s="1"/>
  <c r="N77" i="11"/>
  <c r="K77" i="11" s="1"/>
  <c r="H77" i="11"/>
  <c r="E77" i="11"/>
  <c r="C16" i="11"/>
  <c r="H16" i="11"/>
  <c r="E16" i="11"/>
  <c r="F16" i="11"/>
  <c r="I16" i="11" s="1"/>
  <c r="G16" i="11"/>
  <c r="L16" i="11" s="1"/>
  <c r="M16" i="11" s="1"/>
  <c r="N16" i="11"/>
  <c r="K16" i="11" s="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N234" i="11"/>
  <c r="H234" i="11"/>
  <c r="F234" i="11"/>
  <c r="I234" i="11" s="1"/>
  <c r="C234" i="11"/>
  <c r="G234" i="11"/>
  <c r="L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L292" i="11" s="1"/>
  <c r="M292" i="11" s="1"/>
  <c r="C292" i="11"/>
  <c r="E292" i="11"/>
  <c r="H292" i="11"/>
  <c r="D292" i="11"/>
  <c r="F292" i="11"/>
  <c r="I292" i="11" s="1"/>
  <c r="N292" i="11"/>
  <c r="E420" i="14"/>
  <c r="G420" i="14"/>
  <c r="F420" i="14"/>
  <c r="J420" i="14" s="1"/>
  <c r="C420" i="14"/>
  <c r="D420" i="14"/>
  <c r="M420" i="14" s="1"/>
  <c r="H420" i="14"/>
  <c r="I420" i="14"/>
  <c r="N270" i="11"/>
  <c r="H270" i="11"/>
  <c r="G270" i="11"/>
  <c r="L270" i="11" s="1"/>
  <c r="M270" i="11" s="1"/>
  <c r="F270" i="11"/>
  <c r="I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I196" i="11" s="1"/>
  <c r="D196" i="11"/>
  <c r="N196" i="11"/>
  <c r="G196" i="11"/>
  <c r="L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L62" i="11" s="1"/>
  <c r="M62" i="11" s="1"/>
  <c r="N62" i="11"/>
  <c r="K62" i="11" s="1"/>
  <c r="E62" i="11"/>
  <c r="D62" i="11"/>
  <c r="F62" i="11"/>
  <c r="I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L296" i="11" s="1"/>
  <c r="M296" i="11" s="1"/>
  <c r="F296" i="11"/>
  <c r="I296" i="11" s="1"/>
  <c r="D296" i="11"/>
  <c r="E296" i="11"/>
  <c r="C296" i="11"/>
  <c r="N296" i="11"/>
  <c r="E281" i="11"/>
  <c r="N281" i="11"/>
  <c r="C281" i="11"/>
  <c r="F281" i="11"/>
  <c r="I281" i="11" s="1"/>
  <c r="H281" i="11"/>
  <c r="G281" i="11"/>
  <c r="L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L153" i="11" s="1"/>
  <c r="M153" i="11" s="1"/>
  <c r="C153" i="11"/>
  <c r="E153" i="11"/>
  <c r="N153" i="11"/>
  <c r="D153" i="11"/>
  <c r="H153" i="11"/>
  <c r="F153" i="11"/>
  <c r="I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L295" i="11" s="1"/>
  <c r="M295" i="11" s="1"/>
  <c r="N295" i="11"/>
  <c r="H295" i="11"/>
  <c r="F295" i="11"/>
  <c r="I295" i="11" s="1"/>
  <c r="E295" i="11"/>
  <c r="G48" i="13"/>
  <c r="C48" i="13"/>
  <c r="F48" i="13"/>
  <c r="I48" i="13" s="1"/>
  <c r="H48" i="13"/>
  <c r="D48" i="13"/>
  <c r="E48" i="13"/>
  <c r="N48" i="13"/>
  <c r="E204" i="11"/>
  <c r="N204" i="11"/>
  <c r="H204" i="11"/>
  <c r="D204" i="11"/>
  <c r="C204" i="11"/>
  <c r="G204" i="11"/>
  <c r="L204" i="11" s="1"/>
  <c r="M204" i="11" s="1"/>
  <c r="F204" i="11"/>
  <c r="I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L110" i="11" s="1"/>
  <c r="M110" i="11" s="1"/>
  <c r="D110" i="11"/>
  <c r="F110" i="11"/>
  <c r="I110" i="11" s="1"/>
  <c r="C110" i="11"/>
  <c r="N110" i="11"/>
  <c r="K110" i="11" s="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L143" i="11" s="1"/>
  <c r="M143" i="11" s="1"/>
  <c r="N143" i="11"/>
  <c r="K143" i="11" s="1"/>
  <c r="D143" i="11"/>
  <c r="H143" i="11"/>
  <c r="C143" i="11"/>
  <c r="F143" i="11"/>
  <c r="I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N106" i="11"/>
  <c r="K106" i="11" s="1"/>
  <c r="H106" i="11"/>
  <c r="G106" i="11"/>
  <c r="L106" i="11" s="1"/>
  <c r="M106" i="11" s="1"/>
  <c r="D106" i="11"/>
  <c r="F106" i="11"/>
  <c r="I106" i="11" s="1"/>
  <c r="C106" i="11"/>
  <c r="N81" i="11"/>
  <c r="K81" i="11" s="1"/>
  <c r="C81" i="11"/>
  <c r="E81" i="11"/>
  <c r="D81" i="11"/>
  <c r="G81" i="11"/>
  <c r="L81" i="11" s="1"/>
  <c r="M81" i="11" s="1"/>
  <c r="H81" i="11"/>
  <c r="F81" i="11"/>
  <c r="I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L191" i="11" s="1"/>
  <c r="M191" i="11" s="1"/>
  <c r="F191" i="11"/>
  <c r="I191" i="11" s="1"/>
  <c r="N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I58" i="11" s="1"/>
  <c r="H58" i="11"/>
  <c r="G58" i="11"/>
  <c r="N58" i="11"/>
  <c r="K58" i="11" s="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L44" i="11" s="1"/>
  <c r="M44" i="11" s="1"/>
  <c r="C44" i="11"/>
  <c r="F44" i="11"/>
  <c r="I44" i="11" s="1"/>
  <c r="E44" i="11"/>
  <c r="N44" i="11"/>
  <c r="K44" i="11" s="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L243" i="11" s="1"/>
  <c r="M243" i="11" s="1"/>
  <c r="E243" i="11"/>
  <c r="F243" i="11"/>
  <c r="I243" i="11" s="1"/>
  <c r="N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N65" i="11"/>
  <c r="K65" i="11" s="1"/>
  <c r="C65" i="11"/>
  <c r="D65" i="11"/>
  <c r="F65" i="11"/>
  <c r="I65" i="11" s="1"/>
  <c r="G65" i="11"/>
  <c r="L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N248" i="11"/>
  <c r="D248" i="11"/>
  <c r="F248" i="11"/>
  <c r="I248" i="11" s="1"/>
  <c r="C248" i="11"/>
  <c r="G248" i="11"/>
  <c r="L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I228" i="11" s="1"/>
  <c r="G228" i="11"/>
  <c r="L228" i="11" s="1"/>
  <c r="M228" i="11" s="1"/>
  <c r="N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L145" i="11" s="1"/>
  <c r="M145" i="11" s="1"/>
  <c r="C145" i="11"/>
  <c r="H145" i="11"/>
  <c r="F145" i="11"/>
  <c r="I145" i="11" s="1"/>
  <c r="E145" i="11"/>
  <c r="N145" i="11"/>
  <c r="K145" i="11" s="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N88" i="11"/>
  <c r="K88" i="11" s="1"/>
  <c r="E88" i="11"/>
  <c r="F88" i="11"/>
  <c r="I88" i="11" s="1"/>
  <c r="D88" i="11"/>
  <c r="C88" i="11"/>
  <c r="G88" i="11"/>
  <c r="L88" i="11" s="1"/>
  <c r="M88" i="11" s="1"/>
  <c r="H88" i="11"/>
  <c r="D260" i="11"/>
  <c r="E260" i="11"/>
  <c r="C260" i="11"/>
  <c r="N260" i="11"/>
  <c r="G260" i="11"/>
  <c r="L260" i="11" s="1"/>
  <c r="M260" i="11" s="1"/>
  <c r="F260" i="11"/>
  <c r="I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I37" i="11" s="1"/>
  <c r="G37" i="11"/>
  <c r="M37" i="11" s="1"/>
  <c r="E37" i="11"/>
  <c r="N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I52" i="11" s="1"/>
  <c r="E52" i="11"/>
  <c r="D52" i="11"/>
  <c r="G52" i="11"/>
  <c r="L52" i="11" s="1"/>
  <c r="M52" i="11" s="1"/>
  <c r="C52" i="11"/>
  <c r="H52" i="11"/>
  <c r="N52" i="11"/>
  <c r="K52" i="11" s="1"/>
  <c r="G137" i="11"/>
  <c r="E137" i="11"/>
  <c r="C137" i="11"/>
  <c r="H137" i="11"/>
  <c r="D137" i="11"/>
  <c r="N137" i="11"/>
  <c r="K137" i="11" s="1"/>
  <c r="F137" i="11"/>
  <c r="I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N107" i="11"/>
  <c r="K107" i="11" s="1"/>
  <c r="G107" i="11"/>
  <c r="F107" i="11"/>
  <c r="I107" i="11" s="1"/>
  <c r="E107" i="11"/>
  <c r="C241" i="11"/>
  <c r="N241" i="11"/>
  <c r="D241" i="11"/>
  <c r="F241" i="11"/>
  <c r="I241" i="11" s="1"/>
  <c r="H241" i="11"/>
  <c r="E241" i="11"/>
  <c r="G241" i="11"/>
  <c r="L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N245" i="11"/>
  <c r="D245" i="11"/>
  <c r="G245" i="11"/>
  <c r="L245" i="11" s="1"/>
  <c r="M245" i="11" s="1"/>
  <c r="H245" i="11"/>
  <c r="F245" i="11"/>
  <c r="I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L300" i="11" s="1"/>
  <c r="M300" i="11" s="1"/>
  <c r="H300" i="11"/>
  <c r="D300" i="11"/>
  <c r="N300" i="11"/>
  <c r="C300" i="11"/>
  <c r="F300" i="11"/>
  <c r="I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N173" i="11"/>
  <c r="F173" i="11"/>
  <c r="I173" i="11" s="1"/>
  <c r="G173" i="11"/>
  <c r="L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M47" i="11" s="1"/>
  <c r="F47" i="11"/>
  <c r="I47" i="11" s="1"/>
  <c r="D47" i="11"/>
  <c r="C47" i="11"/>
  <c r="H47" i="11"/>
  <c r="N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N122" i="11"/>
  <c r="K122" i="11" s="1"/>
  <c r="D122" i="11"/>
  <c r="F122" i="11"/>
  <c r="I122" i="11" s="1"/>
  <c r="H122" i="11"/>
  <c r="E122" i="11"/>
  <c r="G122" i="11"/>
  <c r="L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M22" i="11" s="1"/>
  <c r="F22" i="11"/>
  <c r="I22" i="11" s="1"/>
  <c r="H22" i="11"/>
  <c r="C22" i="11"/>
  <c r="D22" i="11"/>
  <c r="N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I136" i="11" s="1"/>
  <c r="E136" i="11"/>
  <c r="N136" i="11"/>
  <c r="K136" i="11" s="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I144" i="11" s="1"/>
  <c r="H144" i="11"/>
  <c r="D144" i="11"/>
  <c r="E144" i="11"/>
  <c r="N144" i="11"/>
  <c r="K144" i="11" s="1"/>
  <c r="G144" i="11"/>
  <c r="L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N142" i="11"/>
  <c r="K142" i="11" s="1"/>
  <c r="F142" i="11"/>
  <c r="I142" i="11" s="1"/>
  <c r="D142" i="11"/>
  <c r="H142" i="11"/>
  <c r="G142" i="11"/>
  <c r="L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N55" i="11"/>
  <c r="K55" i="11" s="1"/>
  <c r="G55" i="11"/>
  <c r="L55" i="11" s="1"/>
  <c r="M55" i="11" s="1"/>
  <c r="F55" i="11"/>
  <c r="I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L244" i="11" s="1"/>
  <c r="M244" i="11" s="1"/>
  <c r="N244" i="11"/>
  <c r="H244" i="11"/>
  <c r="F244" i="11"/>
  <c r="I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L80" i="11" s="1"/>
  <c r="M80" i="11" s="1"/>
  <c r="D80" i="11"/>
  <c r="F80" i="11"/>
  <c r="I80" i="11" s="1"/>
  <c r="H80" i="11"/>
  <c r="N80" i="11"/>
  <c r="K80" i="11" s="1"/>
  <c r="D274" i="11"/>
  <c r="H274" i="11"/>
  <c r="F274" i="11"/>
  <c r="I274" i="11" s="1"/>
  <c r="E274" i="11"/>
  <c r="G274" i="11"/>
  <c r="L274" i="11" s="1"/>
  <c r="M274" i="11" s="1"/>
  <c r="C274" i="11"/>
  <c r="N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I105" i="11" s="1"/>
  <c r="D105" i="11"/>
  <c r="N105" i="11"/>
  <c r="K105" i="11" s="1"/>
  <c r="G105" i="11"/>
  <c r="L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I252" i="11" s="1"/>
  <c r="N252" i="11"/>
  <c r="G252" i="11"/>
  <c r="L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N101" i="11"/>
  <c r="K101" i="11" s="1"/>
  <c r="H101" i="11"/>
  <c r="F101" i="11"/>
  <c r="I101" i="11" s="1"/>
  <c r="D101" i="11"/>
  <c r="E101" i="11"/>
  <c r="G101" i="11"/>
  <c r="L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L112" i="11" s="1"/>
  <c r="M112" i="11" s="1"/>
  <c r="F112" i="11"/>
  <c r="I112" i="11" s="1"/>
  <c r="C112" i="11"/>
  <c r="H112" i="11"/>
  <c r="N112" i="11"/>
  <c r="K112" i="11" s="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L265" i="11" s="1"/>
  <c r="M265" i="11" s="1"/>
  <c r="F265" i="11"/>
  <c r="I265" i="11" s="1"/>
  <c r="E265" i="11"/>
  <c r="N265" i="11"/>
  <c r="D265" i="11"/>
  <c r="D291" i="11"/>
  <c r="G291" i="11"/>
  <c r="L291" i="11" s="1"/>
  <c r="M291" i="11" s="1"/>
  <c r="N291" i="11"/>
  <c r="H291" i="11"/>
  <c r="E291" i="11"/>
  <c r="F291" i="11"/>
  <c r="I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N282" i="11"/>
  <c r="H282" i="11"/>
  <c r="E282" i="11"/>
  <c r="G282" i="11"/>
  <c r="L282" i="11" s="1"/>
  <c r="M282" i="11" s="1"/>
  <c r="F282" i="11"/>
  <c r="I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I76" i="11" s="1"/>
  <c r="N76" i="11"/>
  <c r="K76" i="11" s="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N61" i="11"/>
  <c r="K61" i="11" s="1"/>
  <c r="D61" i="11"/>
  <c r="G61" i="11"/>
  <c r="L61" i="11" s="1"/>
  <c r="M61" i="11" s="1"/>
  <c r="F61" i="11"/>
  <c r="I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I63" i="11" s="1"/>
  <c r="H63" i="11"/>
  <c r="N63" i="11"/>
  <c r="K63" i="11" s="1"/>
  <c r="D63" i="11"/>
  <c r="G63" i="11"/>
  <c r="L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N152" i="11"/>
  <c r="G152" i="11"/>
  <c r="L152" i="11" s="1"/>
  <c r="M152" i="11" s="1"/>
  <c r="H152" i="11"/>
  <c r="D152" i="11"/>
  <c r="F152" i="11"/>
  <c r="I152" i="11" s="1"/>
  <c r="C152" i="11"/>
  <c r="E85" i="15"/>
  <c r="D85" i="15"/>
  <c r="G85" i="15"/>
  <c r="H85" i="15"/>
  <c r="C85" i="15"/>
  <c r="N85" i="15"/>
  <c r="F85" i="15"/>
  <c r="I85" i="15" s="1"/>
  <c r="G240" i="11"/>
  <c r="L240" i="11" s="1"/>
  <c r="M240" i="11" s="1"/>
  <c r="F240" i="11"/>
  <c r="I240" i="11" s="1"/>
  <c r="E240" i="11"/>
  <c r="N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I236" i="11" s="1"/>
  <c r="N236" i="11"/>
  <c r="H236" i="11"/>
  <c r="G236" i="11"/>
  <c r="L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L261" i="11" s="1"/>
  <c r="M261" i="11" s="1"/>
  <c r="N261" i="11"/>
  <c r="C261" i="11"/>
  <c r="F261" i="11"/>
  <c r="I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N174" i="11"/>
  <c r="H174" i="11"/>
  <c r="F174" i="11"/>
  <c r="I174" i="11" s="1"/>
  <c r="G174" i="11"/>
  <c r="L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I95" i="11" s="1"/>
  <c r="D95" i="11"/>
  <c r="C95" i="11"/>
  <c r="H95" i="11"/>
  <c r="N95" i="11"/>
  <c r="K95" i="11" s="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N20" i="11"/>
  <c r="K20" i="11" s="1"/>
  <c r="D20" i="11"/>
  <c r="C20" i="11"/>
  <c r="H20" i="11"/>
  <c r="G20" i="11"/>
  <c r="L20" i="11" s="1"/>
  <c r="M20" i="11" s="1"/>
  <c r="F20" i="11"/>
  <c r="I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L186" i="11" s="1"/>
  <c r="M186" i="11" s="1"/>
  <c r="E186" i="11"/>
  <c r="F186" i="11"/>
  <c r="I186" i="11" s="1"/>
  <c r="C186" i="11"/>
  <c r="N186" i="11"/>
  <c r="I175" i="12"/>
  <c r="O175" i="12" s="1"/>
  <c r="G175" i="12"/>
  <c r="F175" i="12"/>
  <c r="J175" i="12" s="1"/>
  <c r="E175" i="12"/>
  <c r="H175" i="12"/>
  <c r="C175" i="12"/>
  <c r="D175" i="12"/>
  <c r="N239" i="11"/>
  <c r="F239" i="11"/>
  <c r="I239" i="11" s="1"/>
  <c r="H239" i="11"/>
  <c r="G239" i="11"/>
  <c r="L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N202" i="11"/>
  <c r="D202" i="11"/>
  <c r="F202" i="11"/>
  <c r="I202" i="11" s="1"/>
  <c r="C202" i="11"/>
  <c r="E202" i="11"/>
  <c r="H202" i="11"/>
  <c r="G202" i="11"/>
  <c r="L202" i="11" s="1"/>
  <c r="M202" i="11" s="1"/>
  <c r="N109" i="15"/>
  <c r="D109" i="15"/>
  <c r="E109" i="15"/>
  <c r="C109" i="15"/>
  <c r="H109" i="15"/>
  <c r="F109" i="15"/>
  <c r="I109" i="15" s="1"/>
  <c r="G109" i="15"/>
  <c r="F115" i="11"/>
  <c r="I115" i="11" s="1"/>
  <c r="N115" i="11"/>
  <c r="K115" i="11" s="1"/>
  <c r="D115" i="11"/>
  <c r="G115" i="11"/>
  <c r="L115" i="11" s="1"/>
  <c r="M115" i="11" s="1"/>
  <c r="E115" i="11"/>
  <c r="C115" i="11"/>
  <c r="H115" i="11"/>
  <c r="H149" i="11"/>
  <c r="D149" i="11"/>
  <c r="E149" i="11"/>
  <c r="N149" i="11"/>
  <c r="K149" i="11" s="1"/>
  <c r="G149" i="11"/>
  <c r="L149" i="11" s="1"/>
  <c r="M149" i="11" s="1"/>
  <c r="C149" i="11"/>
  <c r="F149" i="11"/>
  <c r="I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N262" i="11"/>
  <c r="G262" i="11"/>
  <c r="L262" i="11" s="1"/>
  <c r="M262" i="11" s="1"/>
  <c r="F262" i="11"/>
  <c r="I262" i="11" s="1"/>
  <c r="D90" i="11"/>
  <c r="G90" i="11"/>
  <c r="E90" i="11"/>
  <c r="F90" i="11"/>
  <c r="I90" i="11" s="1"/>
  <c r="N90" i="11"/>
  <c r="K90" i="11" s="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N185" i="11"/>
  <c r="D185" i="11"/>
  <c r="F185" i="11"/>
  <c r="I185" i="11" s="1"/>
  <c r="G185" i="11"/>
  <c r="L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I286" i="11" s="1"/>
  <c r="D286" i="11"/>
  <c r="E286" i="11"/>
  <c r="C286" i="11"/>
  <c r="N286" i="11"/>
  <c r="H286" i="11"/>
  <c r="G286" i="11"/>
  <c r="L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I165" i="11" s="1"/>
  <c r="C165" i="11"/>
  <c r="G165" i="11"/>
  <c r="L165" i="11" s="1"/>
  <c r="M165" i="11" s="1"/>
  <c r="N165" i="11"/>
  <c r="H165" i="11"/>
  <c r="G134" i="11"/>
  <c r="L134" i="11" s="1"/>
  <c r="M134" i="11" s="1"/>
  <c r="E134" i="11"/>
  <c r="H134" i="11"/>
  <c r="N134" i="11"/>
  <c r="K134" i="11" s="1"/>
  <c r="D134" i="11"/>
  <c r="F134" i="11"/>
  <c r="I134" i="11" s="1"/>
  <c r="C134" i="11"/>
  <c r="F25" i="11"/>
  <c r="I25" i="11" s="1"/>
  <c r="C25" i="11"/>
  <c r="N25" i="11"/>
  <c r="K25" i="11" s="1"/>
  <c r="E25" i="11"/>
  <c r="H25" i="11"/>
  <c r="D25" i="11"/>
  <c r="G25" i="11"/>
  <c r="L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I93" i="11" s="1"/>
  <c r="G93" i="11"/>
  <c r="L93" i="11" s="1"/>
  <c r="M93" i="11" s="1"/>
  <c r="N93" i="11"/>
  <c r="K93" i="11" s="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I130" i="11" s="1"/>
  <c r="D130" i="11"/>
  <c r="N130" i="11"/>
  <c r="K130" i="11" s="1"/>
  <c r="C130" i="11"/>
  <c r="E130" i="11"/>
  <c r="G130" i="11"/>
  <c r="L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L177" i="11" s="1"/>
  <c r="M177" i="11" s="1"/>
  <c r="C177" i="11"/>
  <c r="F177" i="11"/>
  <c r="I177" i="11" s="1"/>
  <c r="D177" i="11"/>
  <c r="N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I125" i="11" s="1"/>
  <c r="G125" i="11"/>
  <c r="L125" i="11" s="1"/>
  <c r="M125" i="11" s="1"/>
  <c r="D125" i="11"/>
  <c r="N125" i="11"/>
  <c r="K125" i="11" s="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I293" i="11" s="1"/>
  <c r="C293" i="11"/>
  <c r="H293" i="11"/>
  <c r="N293" i="11"/>
  <c r="G293" i="11"/>
  <c r="L293" i="11" s="1"/>
  <c r="M293" i="11" s="1"/>
  <c r="D293" i="11"/>
  <c r="E293" i="11"/>
  <c r="H264" i="11"/>
  <c r="C264" i="11"/>
  <c r="G264" i="11"/>
  <c r="L264" i="11" s="1"/>
  <c r="M264" i="11" s="1"/>
  <c r="N264" i="11"/>
  <c r="D264" i="11"/>
  <c r="F264" i="11"/>
  <c r="I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N26" i="11"/>
  <c r="K26" i="11" s="1"/>
  <c r="H26" i="11"/>
  <c r="F26" i="11"/>
  <c r="I26" i="11" s="1"/>
  <c r="G26" i="11"/>
  <c r="L26" i="11" s="1"/>
  <c r="M26" i="11" s="1"/>
  <c r="C26" i="11"/>
  <c r="E26" i="11"/>
  <c r="C15" i="11"/>
  <c r="H15" i="11"/>
  <c r="G15" i="11"/>
  <c r="D15" i="11"/>
  <c r="E15" i="11"/>
  <c r="N15" i="11"/>
  <c r="F15" i="11"/>
  <c r="I15" i="11" s="1"/>
  <c r="E85" i="11"/>
  <c r="G85" i="11"/>
  <c r="M85" i="11" s="1"/>
  <c r="F85" i="11"/>
  <c r="I85" i="11" s="1"/>
  <c r="H85" i="11"/>
  <c r="N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I19" i="11" s="1"/>
  <c r="C19" i="11"/>
  <c r="D19" i="11"/>
  <c r="N19" i="11"/>
  <c r="K19" i="11" s="1"/>
  <c r="G19" i="11"/>
  <c r="L19" i="11" s="1"/>
  <c r="M19" i="11" s="1"/>
  <c r="E19" i="11"/>
  <c r="H19" i="11"/>
  <c r="E218" i="11"/>
  <c r="F218" i="11"/>
  <c r="I218" i="11" s="1"/>
  <c r="H218" i="11"/>
  <c r="C218" i="11"/>
  <c r="D218" i="11"/>
  <c r="N218" i="11"/>
  <c r="G218" i="11"/>
  <c r="L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N213" i="11"/>
  <c r="E213" i="11"/>
  <c r="C213" i="11"/>
  <c r="G213" i="11"/>
  <c r="L213" i="11" s="1"/>
  <c r="M213" i="11" s="1"/>
  <c r="F213" i="11"/>
  <c r="I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N210" i="11"/>
  <c r="E210" i="11"/>
  <c r="G210" i="11"/>
  <c r="L210" i="11" s="1"/>
  <c r="M210" i="11" s="1"/>
  <c r="F210" i="11"/>
  <c r="I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L117" i="11" s="1"/>
  <c r="M117" i="11" s="1"/>
  <c r="D117" i="11"/>
  <c r="C117" i="11"/>
  <c r="F117" i="11"/>
  <c r="I117" i="11" s="1"/>
  <c r="N117" i="11"/>
  <c r="K117" i="11" s="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L123" i="11" s="1"/>
  <c r="M123" i="11" s="1"/>
  <c r="F123" i="11"/>
  <c r="I123" i="11" s="1"/>
  <c r="E123" i="11"/>
  <c r="C123" i="11"/>
  <c r="N123" i="11"/>
  <c r="K123" i="11" s="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I79" i="11" s="1"/>
  <c r="C79" i="11"/>
  <c r="G79" i="11"/>
  <c r="L79" i="11" s="1"/>
  <c r="M79" i="11" s="1"/>
  <c r="N79" i="11"/>
  <c r="K79" i="11" s="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N232" i="11"/>
  <c r="C232" i="11"/>
  <c r="F232" i="11"/>
  <c r="I232" i="11" s="1"/>
  <c r="E232" i="11"/>
  <c r="D232" i="11"/>
  <c r="G232" i="11"/>
  <c r="L232" i="11" s="1"/>
  <c r="M232" i="11" s="1"/>
  <c r="H232" i="11"/>
  <c r="E303" i="11"/>
  <c r="H303" i="11"/>
  <c r="F303" i="11"/>
  <c r="I303" i="11" s="1"/>
  <c r="C303" i="11"/>
  <c r="G303" i="11"/>
  <c r="L303" i="11" s="1"/>
  <c r="M303" i="11" s="1"/>
  <c r="D303" i="11"/>
  <c r="N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I94" i="11" s="1"/>
  <c r="C94" i="11"/>
  <c r="G94" i="11"/>
  <c r="N94" i="11"/>
  <c r="K94" i="11" s="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L169" i="11" s="1"/>
  <c r="M169" i="11" s="1"/>
  <c r="E169" i="11"/>
  <c r="N169" i="11"/>
  <c r="D169" i="11"/>
  <c r="F169" i="11"/>
  <c r="I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I267" i="11" s="1"/>
  <c r="E267" i="11"/>
  <c r="H267" i="11"/>
  <c r="G267" i="11"/>
  <c r="L267" i="11" s="1"/>
  <c r="M267" i="11" s="1"/>
  <c r="N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N180" i="11"/>
  <c r="D180" i="11"/>
  <c r="C180" i="11"/>
  <c r="H180" i="11"/>
  <c r="E180" i="11"/>
  <c r="G180" i="11"/>
  <c r="L180" i="11" s="1"/>
  <c r="M180" i="11" s="1"/>
  <c r="F180" i="11"/>
  <c r="I180" i="11" s="1"/>
  <c r="I47" i="12"/>
  <c r="O47" i="12" s="1"/>
  <c r="C47" i="12"/>
  <c r="G47" i="12"/>
  <c r="F47" i="12"/>
  <c r="J47" i="12" s="1"/>
  <c r="D47" i="12"/>
  <c r="E47" i="12"/>
  <c r="H47" i="12"/>
  <c r="N45" i="11"/>
  <c r="K45" i="11" s="1"/>
  <c r="E45" i="11"/>
  <c r="H45" i="11"/>
  <c r="G45" i="11"/>
  <c r="L45" i="11" s="1"/>
  <c r="M45" i="11" s="1"/>
  <c r="F45" i="11"/>
  <c r="I45" i="11" s="1"/>
  <c r="C45" i="11"/>
  <c r="D45" i="11"/>
  <c r="G219" i="13"/>
  <c r="H219" i="13"/>
  <c r="D219" i="13"/>
  <c r="N219" i="13"/>
  <c r="F219" i="13"/>
  <c r="I219" i="13" s="1"/>
  <c r="C219" i="13"/>
  <c r="E219" i="13"/>
  <c r="N254" i="11"/>
  <c r="D254" i="11"/>
  <c r="F254" i="11"/>
  <c r="I254" i="11" s="1"/>
  <c r="H254" i="11"/>
  <c r="C254" i="11"/>
  <c r="G254" i="11"/>
  <c r="L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L17" i="11" s="1"/>
  <c r="M17" i="11" s="1"/>
  <c r="E17" i="11"/>
  <c r="H17" i="11"/>
  <c r="D17" i="11"/>
  <c r="F17" i="11"/>
  <c r="I17" i="11" s="1"/>
  <c r="N17" i="11"/>
  <c r="K17" i="11" s="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L162" i="11" s="1"/>
  <c r="M162" i="11" s="1"/>
  <c r="N162" i="11"/>
  <c r="F162" i="11"/>
  <c r="I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N160" i="11"/>
  <c r="D160" i="11"/>
  <c r="G160" i="11"/>
  <c r="L160" i="11" s="1"/>
  <c r="M160" i="11" s="1"/>
  <c r="H160" i="11"/>
  <c r="C160" i="11"/>
  <c r="F160" i="11"/>
  <c r="I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I75" i="11" s="1"/>
  <c r="H75" i="11"/>
  <c r="D75" i="11"/>
  <c r="N75" i="11"/>
  <c r="K75" i="11" s="1"/>
  <c r="D33" i="15"/>
  <c r="E33" i="15"/>
  <c r="G33" i="15"/>
  <c r="N33" i="15"/>
  <c r="H33" i="15"/>
  <c r="C33" i="15"/>
  <c r="F33" i="15"/>
  <c r="I33" i="15" s="1"/>
  <c r="D119" i="11"/>
  <c r="H119" i="11"/>
  <c r="G119" i="11"/>
  <c r="L119" i="11" s="1"/>
  <c r="M119" i="11" s="1"/>
  <c r="C119" i="11"/>
  <c r="N119" i="11"/>
  <c r="K119" i="11" s="1"/>
  <c r="F119" i="11"/>
  <c r="I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I29" i="11" s="1"/>
  <c r="G29" i="11"/>
  <c r="L29" i="11" s="1"/>
  <c r="M29" i="11" s="1"/>
  <c r="H29" i="11"/>
  <c r="E29" i="11"/>
  <c r="N29" i="11"/>
  <c r="K29" i="11" s="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N226" i="11"/>
  <c r="E226" i="11"/>
  <c r="G226" i="11"/>
  <c r="L226" i="11" s="1"/>
  <c r="M226" i="11" s="1"/>
  <c r="F226" i="11"/>
  <c r="I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I161" i="11" s="1"/>
  <c r="C161" i="11"/>
  <c r="D161" i="11"/>
  <c r="E161" i="11"/>
  <c r="N161" i="11"/>
  <c r="G161" i="11"/>
  <c r="L161" i="11" s="1"/>
  <c r="M161" i="11" s="1"/>
  <c r="N301" i="11"/>
  <c r="C301" i="11"/>
  <c r="D301" i="11"/>
  <c r="G301" i="11"/>
  <c r="L301" i="11" s="1"/>
  <c r="M301" i="11" s="1"/>
  <c r="F301" i="11"/>
  <c r="I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L275" i="11" s="1"/>
  <c r="M275" i="11" s="1"/>
  <c r="F275" i="11"/>
  <c r="I275" i="11" s="1"/>
  <c r="E275" i="11"/>
  <c r="D275" i="11"/>
  <c r="C275" i="11"/>
  <c r="N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I171" i="11" s="1"/>
  <c r="C171" i="11"/>
  <c r="N171" i="11"/>
  <c r="E171" i="11"/>
  <c r="G171" i="11"/>
  <c r="L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L54" i="13" s="1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N259" i="11"/>
  <c r="G259" i="11"/>
  <c r="L259" i="11" s="1"/>
  <c r="M259" i="11" s="1"/>
  <c r="F259" i="11"/>
  <c r="I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N10" i="11"/>
  <c r="D10" i="11"/>
  <c r="G10" i="11"/>
  <c r="H10" i="11"/>
  <c r="F10" i="11"/>
  <c r="I10" i="11" s="1"/>
  <c r="E10" i="11"/>
  <c r="F36" i="11"/>
  <c r="I36" i="11" s="1"/>
  <c r="C36" i="11"/>
  <c r="N36" i="11"/>
  <c r="K36" i="11" s="1"/>
  <c r="D36" i="11"/>
  <c r="H36" i="11"/>
  <c r="G36" i="11"/>
  <c r="L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I18" i="11" s="1"/>
  <c r="E18" i="11"/>
  <c r="N18" i="11"/>
  <c r="K18" i="11" s="1"/>
  <c r="G18" i="11"/>
  <c r="L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L229" i="11" s="1"/>
  <c r="M229" i="11" s="1"/>
  <c r="F229" i="11"/>
  <c r="I229" i="11" s="1"/>
  <c r="D229" i="11"/>
  <c r="N229" i="11"/>
  <c r="N31" i="11"/>
  <c r="K31" i="11" s="1"/>
  <c r="D31" i="11"/>
  <c r="C31" i="11"/>
  <c r="G31" i="11"/>
  <c r="L31" i="11" s="1"/>
  <c r="M31" i="11" s="1"/>
  <c r="H31" i="11"/>
  <c r="F31" i="11"/>
  <c r="I31" i="11" s="1"/>
  <c r="E31" i="11"/>
  <c r="C287" i="11"/>
  <c r="D287" i="11"/>
  <c r="F287" i="11"/>
  <c r="I287" i="11" s="1"/>
  <c r="G287" i="11"/>
  <c r="L287" i="11" s="1"/>
  <c r="M287" i="11" s="1"/>
  <c r="N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I178" i="11" s="1"/>
  <c r="N178" i="11"/>
  <c r="G178" i="11"/>
  <c r="L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M78" i="11" s="1"/>
  <c r="F78" i="11"/>
  <c r="I78" i="11" s="1"/>
  <c r="E78" i="11"/>
  <c r="D78" i="11"/>
  <c r="N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L49" i="11" s="1"/>
  <c r="M49" i="11" s="1"/>
  <c r="N49" i="11"/>
  <c r="K49" i="11" s="1"/>
  <c r="F49" i="11"/>
  <c r="I49" i="11" s="1"/>
  <c r="H49" i="11"/>
  <c r="E49" i="11"/>
  <c r="C132" i="11"/>
  <c r="D132" i="11"/>
  <c r="E132" i="11"/>
  <c r="H132" i="11"/>
  <c r="G132" i="11"/>
  <c r="L132" i="11" s="1"/>
  <c r="M132" i="11" s="1"/>
  <c r="F132" i="11"/>
  <c r="I132" i="11" s="1"/>
  <c r="N132" i="11"/>
  <c r="K132" i="11" s="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L176" i="11" s="1"/>
  <c r="M176" i="11" s="1"/>
  <c r="D176" i="11"/>
  <c r="F176" i="11"/>
  <c r="I176" i="11" s="1"/>
  <c r="E176" i="11"/>
  <c r="N176" i="11"/>
  <c r="C176" i="11"/>
  <c r="H176" i="11"/>
  <c r="D87" i="11"/>
  <c r="G87" i="11"/>
  <c r="M87" i="11" s="1"/>
  <c r="F87" i="11"/>
  <c r="I87" i="11" s="1"/>
  <c r="H87" i="11"/>
  <c r="C87" i="11"/>
  <c r="E87" i="11"/>
  <c r="N87" i="11"/>
  <c r="N222" i="13"/>
  <c r="C222" i="13"/>
  <c r="E222" i="13"/>
  <c r="F222" i="13"/>
  <c r="I222" i="13" s="1"/>
  <c r="H222" i="13"/>
  <c r="D222" i="13"/>
  <c r="G222" i="13"/>
  <c r="F46" i="11"/>
  <c r="I46" i="11" s="1"/>
  <c r="N46" i="11"/>
  <c r="K46" i="11" s="1"/>
  <c r="H46" i="11"/>
  <c r="E46" i="11"/>
  <c r="C46" i="11"/>
  <c r="D46" i="11"/>
  <c r="G46" i="11"/>
  <c r="L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N126" i="11"/>
  <c r="K126" i="11" s="1"/>
  <c r="H126" i="11"/>
  <c r="F126" i="11"/>
  <c r="I126" i="11" s="1"/>
  <c r="E126" i="11"/>
  <c r="G126" i="11"/>
  <c r="L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N249" i="11"/>
  <c r="F249" i="11"/>
  <c r="I249" i="11" s="1"/>
  <c r="G249" i="11"/>
  <c r="L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N74" i="11"/>
  <c r="K74" i="11" s="1"/>
  <c r="F74" i="11"/>
  <c r="I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I33" i="11" s="1"/>
  <c r="G33" i="11"/>
  <c r="M33" i="11" s="1"/>
  <c r="H33" i="11"/>
  <c r="D33" i="11"/>
  <c r="C33" i="11"/>
  <c r="N33" i="11"/>
  <c r="E33" i="11"/>
  <c r="E72" i="13"/>
  <c r="C72" i="13"/>
  <c r="H72" i="13"/>
  <c r="F72" i="13"/>
  <c r="I72" i="13" s="1"/>
  <c r="G72" i="13"/>
  <c r="D72" i="13"/>
  <c r="N72" i="13"/>
  <c r="N82" i="11"/>
  <c r="K82" i="11" s="1"/>
  <c r="C82" i="11"/>
  <c r="G82" i="11"/>
  <c r="L82" i="11" s="1"/>
  <c r="M82" i="11" s="1"/>
  <c r="E82" i="11"/>
  <c r="H82" i="11"/>
  <c r="F82" i="11"/>
  <c r="I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L272" i="11" s="1"/>
  <c r="M272" i="11" s="1"/>
  <c r="C272" i="11"/>
  <c r="H272" i="11"/>
  <c r="D272" i="11"/>
  <c r="N272" i="11"/>
  <c r="E272" i="11"/>
  <c r="F272" i="11"/>
  <c r="I272" i="11" s="1"/>
  <c r="G481" i="14"/>
  <c r="C481" i="14"/>
  <c r="E481" i="14"/>
  <c r="I481" i="14"/>
  <c r="D481" i="14"/>
  <c r="M481" i="14" s="1"/>
  <c r="H481" i="14"/>
  <c r="F481" i="14"/>
  <c r="J481" i="14" s="1"/>
  <c r="F273" i="11"/>
  <c r="I273" i="11" s="1"/>
  <c r="E273" i="11"/>
  <c r="D273" i="11"/>
  <c r="C273" i="11"/>
  <c r="G273" i="11"/>
  <c r="L273" i="11" s="1"/>
  <c r="M273" i="11" s="1"/>
  <c r="N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N50" i="11"/>
  <c r="K50" i="11" s="1"/>
  <c r="G50" i="11"/>
  <c r="L50" i="11" s="1"/>
  <c r="M50" i="11" s="1"/>
  <c r="F50" i="11"/>
  <c r="I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N198" i="11"/>
  <c r="G198" i="11"/>
  <c r="L198" i="11" s="1"/>
  <c r="M198" i="11" s="1"/>
  <c r="C198" i="11"/>
  <c r="H198" i="11"/>
  <c r="F198" i="11"/>
  <c r="I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N97" i="11"/>
  <c r="K97" i="11" s="1"/>
  <c r="H97" i="11"/>
  <c r="E97" i="11"/>
  <c r="F97" i="11"/>
  <c r="I97" i="11" s="1"/>
  <c r="C97" i="11"/>
  <c r="G97" i="11"/>
  <c r="L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I108" i="11" s="1"/>
  <c r="G108" i="11"/>
  <c r="D108" i="11"/>
  <c r="C108" i="11"/>
  <c r="E108" i="11"/>
  <c r="N108" i="11"/>
  <c r="K108" i="11" s="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I57" i="11" s="1"/>
  <c r="C57" i="11"/>
  <c r="N57" i="11"/>
  <c r="K57" i="11" s="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L250" i="11" s="1"/>
  <c r="M250" i="11" s="1"/>
  <c r="D250" i="11"/>
  <c r="N250" i="11"/>
  <c r="C250" i="11"/>
  <c r="F250" i="11"/>
  <c r="I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N139" i="11"/>
  <c r="K139" i="11" s="1"/>
  <c r="G139" i="11"/>
  <c r="L139" i="11" s="1"/>
  <c r="M139" i="11" s="1"/>
  <c r="D139" i="11"/>
  <c r="H139" i="11"/>
  <c r="C139" i="11"/>
  <c r="F139" i="11"/>
  <c r="I139" i="11" s="1"/>
  <c r="E139" i="11"/>
  <c r="N41" i="11"/>
  <c r="K41" i="11" s="1"/>
  <c r="G41" i="11"/>
  <c r="L41" i="11" s="1"/>
  <c r="M41" i="11" s="1"/>
  <c r="E41" i="11"/>
  <c r="D41" i="11"/>
  <c r="F41" i="11"/>
  <c r="I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N27" i="11"/>
  <c r="E27" i="11"/>
  <c r="H27" i="11"/>
  <c r="F27" i="11"/>
  <c r="I27" i="11" s="1"/>
  <c r="C27" i="11"/>
  <c r="D27" i="11"/>
  <c r="G27" i="1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L56" i="11" s="1"/>
  <c r="M56" i="11" s="1"/>
  <c r="F56" i="11"/>
  <c r="I56" i="11" s="1"/>
  <c r="D56" i="11"/>
  <c r="N56" i="11"/>
  <c r="K56" i="11" s="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N103" i="11"/>
  <c r="K103" i="11" s="1"/>
  <c r="G103" i="11"/>
  <c r="L103" i="11" s="1"/>
  <c r="M103" i="11" s="1"/>
  <c r="F103" i="11"/>
  <c r="I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I28" i="11" s="1"/>
  <c r="N28" i="11"/>
  <c r="K28" i="11" s="1"/>
  <c r="H28" i="11"/>
  <c r="E28" i="11"/>
  <c r="D28" i="11"/>
  <c r="C28" i="11"/>
  <c r="G28" i="11"/>
  <c r="L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L104" i="11" s="1"/>
  <c r="M104" i="11" s="1"/>
  <c r="F104" i="11"/>
  <c r="I104" i="11" s="1"/>
  <c r="E104" i="11"/>
  <c r="N104" i="11"/>
  <c r="K104" i="11" s="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N133" i="11"/>
  <c r="K133" i="11" s="1"/>
  <c r="H133" i="11"/>
  <c r="F133" i="11"/>
  <c r="I133" i="11" s="1"/>
  <c r="G133" i="11"/>
  <c r="L133" i="11" s="1"/>
  <c r="M133" i="11" s="1"/>
  <c r="E133" i="11"/>
  <c r="D133" i="11"/>
  <c r="H43" i="11"/>
  <c r="G43" i="11"/>
  <c r="L43" i="11" s="1"/>
  <c r="M43" i="11" s="1"/>
  <c r="C43" i="11"/>
  <c r="N43" i="11"/>
  <c r="K43" i="11" s="1"/>
  <c r="E43" i="11"/>
  <c r="F43" i="11"/>
  <c r="I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N109" i="11"/>
  <c r="K109" i="11" s="1"/>
  <c r="E109" i="11"/>
  <c r="D109" i="11"/>
  <c r="F109" i="11"/>
  <c r="I109" i="11" s="1"/>
  <c r="C109" i="11"/>
  <c r="G109" i="11"/>
  <c r="F7" i="11"/>
  <c r="I7" i="11" s="1"/>
  <c r="C7" i="11"/>
  <c r="H7" i="11"/>
  <c r="N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L290" i="11" s="1"/>
  <c r="M290" i="11" s="1"/>
  <c r="C290" i="11"/>
  <c r="D290" i="11"/>
  <c r="E290" i="11"/>
  <c r="H290" i="11"/>
  <c r="F290" i="11"/>
  <c r="I290" i="11" s="1"/>
  <c r="N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N157" i="11"/>
  <c r="D157" i="11"/>
  <c r="C157" i="11"/>
  <c r="H157" i="11"/>
  <c r="G157" i="11"/>
  <c r="L157" i="11" s="1"/>
  <c r="M157" i="11" s="1"/>
  <c r="E157" i="11"/>
  <c r="F157" i="11"/>
  <c r="I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N255" i="11"/>
  <c r="H255" i="11"/>
  <c r="G255" i="11"/>
  <c r="L255" i="11" s="1"/>
  <c r="M255" i="11" s="1"/>
  <c r="F255" i="11"/>
  <c r="I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L124" i="11" s="1"/>
  <c r="M124" i="11" s="1"/>
  <c r="N124" i="11"/>
  <c r="K124" i="11" s="1"/>
  <c r="E124" i="11"/>
  <c r="C124" i="11"/>
  <c r="H124" i="11"/>
  <c r="D124" i="11"/>
  <c r="F124" i="11"/>
  <c r="I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N91" i="11"/>
  <c r="K91" i="11" s="1"/>
  <c r="D91" i="11"/>
  <c r="E91" i="11"/>
  <c r="F91" i="11"/>
  <c r="I91" i="11" s="1"/>
  <c r="H91" i="11"/>
  <c r="H172" i="12"/>
  <c r="E172" i="12"/>
  <c r="G172" i="12"/>
  <c r="F172" i="12"/>
  <c r="J172" i="12" s="1"/>
  <c r="D172" i="12"/>
  <c r="I172" i="12"/>
  <c r="O172" i="12" s="1"/>
  <c r="C172" i="12"/>
  <c r="N98" i="11"/>
  <c r="K98" i="11" s="1"/>
  <c r="G98" i="11"/>
  <c r="L98" i="11" s="1"/>
  <c r="M98" i="11" s="1"/>
  <c r="D98" i="11"/>
  <c r="H98" i="11"/>
  <c r="F98" i="11"/>
  <c r="I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N205" i="11"/>
  <c r="C205" i="11"/>
  <c r="E205" i="11"/>
  <c r="H205" i="11"/>
  <c r="D205" i="11"/>
  <c r="G205" i="11"/>
  <c r="L205" i="11" s="1"/>
  <c r="M205" i="11" s="1"/>
  <c r="F205" i="11"/>
  <c r="I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I164" i="11" s="1"/>
  <c r="H164" i="11"/>
  <c r="N164" i="11"/>
  <c r="D164" i="11"/>
  <c r="E164" i="11"/>
  <c r="C164" i="11"/>
  <c r="G164" i="11"/>
  <c r="L164" i="11" s="1"/>
  <c r="M164" i="11" s="1"/>
  <c r="E86" i="13"/>
  <c r="D86" i="13"/>
  <c r="N86" i="13"/>
  <c r="C86" i="13"/>
  <c r="G86" i="13"/>
  <c r="H86" i="13"/>
  <c r="F86" i="13"/>
  <c r="I86" i="13" s="1"/>
  <c r="N12" i="11"/>
  <c r="C12" i="11"/>
  <c r="E12" i="11"/>
  <c r="H12" i="11"/>
  <c r="D12" i="11"/>
  <c r="G12" i="11"/>
  <c r="F12" i="11"/>
  <c r="I12" i="11" s="1"/>
  <c r="G220" i="11"/>
  <c r="L220" i="11" s="1"/>
  <c r="M220" i="11" s="1"/>
  <c r="D220" i="11"/>
  <c r="N220" i="11"/>
  <c r="E220" i="11"/>
  <c r="H220" i="11"/>
  <c r="C220" i="11"/>
  <c r="F220" i="11"/>
  <c r="I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I298" i="11" s="1"/>
  <c r="G298" i="11"/>
  <c r="L298" i="11" s="1"/>
  <c r="M298" i="11" s="1"/>
  <c r="D298" i="11"/>
  <c r="N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L188" i="11" s="1"/>
  <c r="M188" i="11" s="1"/>
  <c r="E188" i="11"/>
  <c r="N188" i="11"/>
  <c r="C188" i="11"/>
  <c r="H188" i="11"/>
  <c r="D188" i="11"/>
  <c r="F188" i="11"/>
  <c r="I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N189" i="11"/>
  <c r="C189" i="11"/>
  <c r="E189" i="11"/>
  <c r="G189" i="11"/>
  <c r="L189" i="11" s="1"/>
  <c r="M189" i="11" s="1"/>
  <c r="F189" i="11"/>
  <c r="I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L121" i="11" s="1"/>
  <c r="M121" i="11" s="1"/>
  <c r="E121" i="11"/>
  <c r="D121" i="11"/>
  <c r="H121" i="11"/>
  <c r="F121" i="11"/>
  <c r="I121" i="11" s="1"/>
  <c r="N121" i="11"/>
  <c r="K121" i="11" s="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I6" i="11" s="1"/>
  <c r="H6" i="11"/>
  <c r="E6" i="11"/>
  <c r="C6" i="11"/>
  <c r="D6" i="11"/>
  <c r="G6" i="11"/>
  <c r="N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I140" i="11" s="1"/>
  <c r="H140" i="11"/>
  <c r="G140" i="11"/>
  <c r="L140" i="11" s="1"/>
  <c r="M140" i="11" s="1"/>
  <c r="N140" i="11"/>
  <c r="K140" i="11" s="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N118" i="11"/>
  <c r="K118" i="11" s="1"/>
  <c r="C118" i="11"/>
  <c r="H118" i="11"/>
  <c r="F118" i="11"/>
  <c r="I118" i="11" s="1"/>
  <c r="G118" i="11"/>
  <c r="L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N100" i="11"/>
  <c r="K100" i="11" s="1"/>
  <c r="E100" i="11"/>
  <c r="G100" i="11"/>
  <c r="L100" i="11" s="1"/>
  <c r="M100" i="11" s="1"/>
  <c r="D100" i="11"/>
  <c r="F100" i="11"/>
  <c r="I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L190" i="11" s="1"/>
  <c r="M190" i="11" s="1"/>
  <c r="D190" i="11"/>
  <c r="H190" i="11"/>
  <c r="F190" i="11"/>
  <c r="I190" i="11" s="1"/>
  <c r="E190" i="11"/>
  <c r="C190" i="11"/>
  <c r="N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N8" i="11"/>
  <c r="F8" i="11"/>
  <c r="I8" i="11" s="1"/>
  <c r="D8" i="11"/>
  <c r="E251" i="11"/>
  <c r="C251" i="11"/>
  <c r="H251" i="11"/>
  <c r="G251" i="11"/>
  <c r="L251" i="11" s="1"/>
  <c r="M251" i="11" s="1"/>
  <c r="N251" i="11"/>
  <c r="F251" i="11"/>
  <c r="I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N297" i="11"/>
  <c r="C297" i="11"/>
  <c r="G297" i="11"/>
  <c r="L297" i="11" s="1"/>
  <c r="M297" i="11" s="1"/>
  <c r="F297" i="11"/>
  <c r="I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N224" i="11"/>
  <c r="D224" i="11"/>
  <c r="E224" i="11"/>
  <c r="F224" i="11"/>
  <c r="I224" i="11" s="1"/>
  <c r="G224" i="11"/>
  <c r="L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L266" i="11" s="1"/>
  <c r="M266" i="11" s="1"/>
  <c r="F266" i="11"/>
  <c r="I266" i="11" s="1"/>
  <c r="E266" i="11"/>
  <c r="N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N96" i="11"/>
  <c r="K96" i="11" s="1"/>
  <c r="H96" i="11"/>
  <c r="E96" i="11"/>
  <c r="D96" i="11"/>
  <c r="C96" i="11"/>
  <c r="F96" i="11"/>
  <c r="I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L246" i="11" s="1"/>
  <c r="M246" i="11" s="1"/>
  <c r="F246" i="11"/>
  <c r="I246" i="11" s="1"/>
  <c r="D246" i="11"/>
  <c r="N246" i="11"/>
  <c r="C246" i="11"/>
  <c r="E288" i="11"/>
  <c r="G288" i="11"/>
  <c r="L288" i="11" s="1"/>
  <c r="M288" i="11" s="1"/>
  <c r="F288" i="11"/>
  <c r="I288" i="11" s="1"/>
  <c r="D288" i="11"/>
  <c r="C288" i="11"/>
  <c r="N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I89" i="11" s="1"/>
  <c r="G89" i="11"/>
  <c r="L89" i="11" s="1"/>
  <c r="M89" i="11" s="1"/>
  <c r="N89" i="11"/>
  <c r="K89" i="11" s="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N32" i="11"/>
  <c r="K32" i="11" s="1"/>
  <c r="E32" i="11"/>
  <c r="H32" i="11"/>
  <c r="G32" i="11"/>
  <c r="L32" i="11" s="1"/>
  <c r="M32" i="11" s="1"/>
  <c r="C32" i="11"/>
  <c r="F32" i="11"/>
  <c r="I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L256" i="11" s="1"/>
  <c r="M256" i="11" s="1"/>
  <c r="D256" i="11"/>
  <c r="C256" i="11"/>
  <c r="F256" i="11"/>
  <c r="I256" i="11" s="1"/>
  <c r="E256" i="11"/>
  <c r="H256" i="11"/>
  <c r="N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N253" i="11"/>
  <c r="F253" i="11"/>
  <c r="I253" i="11" s="1"/>
  <c r="D253" i="11"/>
  <c r="H253" i="11"/>
  <c r="G253" i="11"/>
  <c r="L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N285" i="11"/>
  <c r="E285" i="11"/>
  <c r="G285" i="11"/>
  <c r="L285" i="11" s="1"/>
  <c r="M285" i="11" s="1"/>
  <c r="H285" i="11"/>
  <c r="F285" i="11"/>
  <c r="I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I258" i="11" s="1"/>
  <c r="G258" i="11"/>
  <c r="L258" i="11" s="1"/>
  <c r="M258" i="11" s="1"/>
  <c r="N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N284" i="11"/>
  <c r="H284" i="11"/>
  <c r="G284" i="11"/>
  <c r="L284" i="11" s="1"/>
  <c r="M284" i="11" s="1"/>
  <c r="F284" i="11"/>
  <c r="I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I276" i="11" s="1"/>
  <c r="D276" i="11"/>
  <c r="N276" i="11"/>
  <c r="G276" i="11"/>
  <c r="L276" i="11" s="1"/>
  <c r="M276" i="11" s="1"/>
  <c r="H276" i="11"/>
  <c r="E276" i="11"/>
  <c r="H150" i="11"/>
  <c r="E150" i="11"/>
  <c r="N150" i="11"/>
  <c r="F150" i="11"/>
  <c r="I150" i="11" s="1"/>
  <c r="G150" i="11"/>
  <c r="L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N170" i="11"/>
  <c r="G170" i="11"/>
  <c r="L170" i="11" s="1"/>
  <c r="M170" i="11" s="1"/>
  <c r="F170" i="11"/>
  <c r="I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I217" i="11" s="1"/>
  <c r="N217" i="11"/>
  <c r="G217" i="11"/>
  <c r="L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I5" i="11" s="1"/>
  <c r="G5" i="11"/>
  <c r="D5" i="11"/>
  <c r="C5" i="11"/>
  <c r="N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N230" i="11"/>
  <c r="E230" i="11"/>
  <c r="F230" i="11"/>
  <c r="I230" i="11" s="1"/>
  <c r="G230" i="11"/>
  <c r="L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I72" i="11" s="1"/>
  <c r="H72" i="11"/>
  <c r="D72" i="11"/>
  <c r="E72" i="11"/>
  <c r="C72" i="11"/>
  <c r="G72" i="11"/>
  <c r="N72" i="11"/>
  <c r="K72" i="11" s="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L206" i="11" s="1"/>
  <c r="M206" i="11" s="1"/>
  <c r="N206" i="11"/>
  <c r="D206" i="11"/>
  <c r="F206" i="11"/>
  <c r="I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N71" i="11"/>
  <c r="G71" i="11"/>
  <c r="M71" i="11" s="1"/>
  <c r="F71" i="11"/>
  <c r="I71" i="11" s="1"/>
  <c r="E71" i="11"/>
  <c r="H71" i="11"/>
  <c r="D71" i="11"/>
  <c r="C71" i="11"/>
  <c r="F66" i="11"/>
  <c r="I66" i="11" s="1"/>
  <c r="G66" i="11"/>
  <c r="L66" i="11" s="1"/>
  <c r="M66" i="11" s="1"/>
  <c r="D66" i="11"/>
  <c r="H66" i="11"/>
  <c r="E66" i="11"/>
  <c r="C66" i="11"/>
  <c r="N66" i="11"/>
  <c r="K66" i="11" s="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L238" i="11" s="1"/>
  <c r="M238" i="11" s="1"/>
  <c r="D238" i="11"/>
  <c r="E238" i="11"/>
  <c r="N238" i="11"/>
  <c r="H238" i="11"/>
  <c r="C238" i="11"/>
  <c r="F238" i="11"/>
  <c r="I238" i="11" s="1"/>
  <c r="H279" i="15"/>
  <c r="D279" i="15"/>
  <c r="N279" i="15"/>
  <c r="G279" i="15"/>
  <c r="C279" i="15"/>
  <c r="F279" i="15"/>
  <c r="I279" i="15" s="1"/>
  <c r="E279" i="15"/>
  <c r="N83" i="11"/>
  <c r="K83" i="11" s="1"/>
  <c r="E83" i="11"/>
  <c r="F83" i="11"/>
  <c r="I83" i="11" s="1"/>
  <c r="G83" i="11"/>
  <c r="L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M38" i="11" s="1"/>
  <c r="H38" i="11"/>
  <c r="E38" i="11"/>
  <c r="C38" i="11"/>
  <c r="N38" i="11"/>
  <c r="D38" i="11"/>
  <c r="F38" i="11"/>
  <c r="I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N247" i="11"/>
  <c r="F247" i="11"/>
  <c r="I247" i="11" s="1"/>
  <c r="D247" i="11"/>
  <c r="H247" i="11"/>
  <c r="G247" i="11"/>
  <c r="L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I23" i="11" s="1"/>
  <c r="N23" i="11"/>
  <c r="H23" i="11"/>
  <c r="G23" i="1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I257" i="11" s="1"/>
  <c r="C257" i="11"/>
  <c r="N257" i="11"/>
  <c r="G257" i="11"/>
  <c r="L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I114" i="11" s="1"/>
  <c r="H114" i="11"/>
  <c r="G114" i="11"/>
  <c r="L114" i="11" s="1"/>
  <c r="M114" i="11" s="1"/>
  <c r="D114" i="11"/>
  <c r="C114" i="11"/>
  <c r="N114" i="11"/>
  <c r="K114" i="11" s="1"/>
  <c r="H20" i="15"/>
  <c r="G20" i="15"/>
  <c r="N20" i="15"/>
  <c r="D20" i="15"/>
  <c r="E20" i="15"/>
  <c r="F20" i="15"/>
  <c r="I20" i="15" s="1"/>
  <c r="C20" i="15"/>
  <c r="N14" i="11"/>
  <c r="D14" i="11"/>
  <c r="F14" i="11"/>
  <c r="I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I233" i="11" s="1"/>
  <c r="N233" i="11"/>
  <c r="G233" i="11"/>
  <c r="L233" i="11" s="1"/>
  <c r="M233" i="11" s="1"/>
  <c r="D233" i="11"/>
  <c r="H233" i="11"/>
  <c r="C233" i="11"/>
  <c r="F111" i="11"/>
  <c r="I111" i="11" s="1"/>
  <c r="N111" i="11"/>
  <c r="K111" i="11" s="1"/>
  <c r="C111" i="11"/>
  <c r="D111" i="11"/>
  <c r="G111" i="11"/>
  <c r="L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L113" i="11" s="1"/>
  <c r="M113" i="11" s="1"/>
  <c r="N113" i="11"/>
  <c r="K113" i="11" s="1"/>
  <c r="F113" i="11"/>
  <c r="I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N289" i="11"/>
  <c r="D289" i="11"/>
  <c r="E289" i="11"/>
  <c r="G289" i="11"/>
  <c r="L289" i="11" s="1"/>
  <c r="M289" i="11" s="1"/>
  <c r="H289" i="11"/>
  <c r="F289" i="11"/>
  <c r="I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N179" i="11"/>
  <c r="E179" i="11"/>
  <c r="G179" i="11"/>
  <c r="L179" i="11" s="1"/>
  <c r="M179" i="11" s="1"/>
  <c r="H179" i="11"/>
  <c r="D179" i="11"/>
  <c r="F179" i="11"/>
  <c r="I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I86" i="11" s="1"/>
  <c r="N86" i="11"/>
  <c r="K86" i="11" s="1"/>
  <c r="E86" i="11"/>
  <c r="H86" i="11"/>
  <c r="G86" i="1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L207" i="11" s="1"/>
  <c r="M207" i="11" s="1"/>
  <c r="C207" i="11"/>
  <c r="D207" i="11"/>
  <c r="F207" i="11"/>
  <c r="I207" i="11" s="1"/>
  <c r="E207" i="11"/>
  <c r="N207" i="11"/>
  <c r="H207" i="11"/>
  <c r="C263" i="11"/>
  <c r="E263" i="11"/>
  <c r="D263" i="11"/>
  <c r="N263" i="11"/>
  <c r="H263" i="11"/>
  <c r="F263" i="11"/>
  <c r="I263" i="11" s="1"/>
  <c r="G263" i="11"/>
  <c r="L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N304" i="11"/>
  <c r="C304" i="11"/>
  <c r="F304" i="11"/>
  <c r="I304" i="11" s="1"/>
  <c r="G304" i="11"/>
  <c r="L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N215" i="11"/>
  <c r="C215" i="11"/>
  <c r="G215" i="11"/>
  <c r="L215" i="11" s="1"/>
  <c r="M215" i="11" s="1"/>
  <c r="F215" i="11"/>
  <c r="I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M39" i="11" s="1"/>
  <c r="H39" i="11"/>
  <c r="C39" i="11"/>
  <c r="F39" i="11"/>
  <c r="I39" i="11" s="1"/>
  <c r="E39" i="11"/>
  <c r="N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I175" i="11" s="1"/>
  <c r="E175" i="11"/>
  <c r="N175" i="11"/>
  <c r="D175" i="11"/>
  <c r="H175" i="11"/>
  <c r="G175" i="11"/>
  <c r="L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L194" i="11" s="1"/>
  <c r="M194" i="11" s="1"/>
  <c r="F194" i="11"/>
  <c r="I194" i="11" s="1"/>
  <c r="N194" i="11"/>
  <c r="H194" i="11"/>
  <c r="D194" i="11"/>
  <c r="G193" i="11"/>
  <c r="L193" i="11" s="1"/>
  <c r="M193" i="11" s="1"/>
  <c r="D193" i="11"/>
  <c r="N193" i="11"/>
  <c r="H193" i="11"/>
  <c r="F193" i="11"/>
  <c r="I193" i="11" s="1"/>
  <c r="E193" i="11"/>
  <c r="C193" i="11"/>
  <c r="C199" i="11"/>
  <c r="N199" i="11"/>
  <c r="D199" i="11"/>
  <c r="H199" i="11"/>
  <c r="F199" i="11"/>
  <c r="I199" i="11" s="1"/>
  <c r="E199" i="11"/>
  <c r="G199" i="11"/>
  <c r="L199" i="11" s="1"/>
  <c r="M199" i="11" s="1"/>
  <c r="E223" i="11"/>
  <c r="H223" i="11"/>
  <c r="C223" i="11"/>
  <c r="N223" i="11"/>
  <c r="D223" i="11"/>
  <c r="F223" i="11"/>
  <c r="I223" i="11" s="1"/>
  <c r="G223" i="11"/>
  <c r="L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I168" i="11" s="1"/>
  <c r="N168" i="11"/>
  <c r="G168" i="11"/>
  <c r="L168" i="11" s="1"/>
  <c r="M168" i="11" s="1"/>
  <c r="H168" i="11"/>
  <c r="D168" i="11"/>
  <c r="E168" i="11"/>
  <c r="E211" i="11"/>
  <c r="D211" i="11"/>
  <c r="H211" i="11"/>
  <c r="F211" i="11"/>
  <c r="I211" i="11" s="1"/>
  <c r="C211" i="11"/>
  <c r="N211" i="11"/>
  <c r="G211" i="11"/>
  <c r="L211" i="11" s="1"/>
  <c r="M211" i="11" s="1"/>
  <c r="H203" i="15"/>
  <c r="E203" i="15"/>
  <c r="F203" i="15"/>
  <c r="I203" i="15" s="1"/>
  <c r="D203" i="15"/>
  <c r="C203" i="15"/>
  <c r="N203" i="15"/>
  <c r="G203" i="15"/>
  <c r="F219" i="11"/>
  <c r="I219" i="11" s="1"/>
  <c r="E219" i="11"/>
  <c r="C219" i="11"/>
  <c r="H219" i="11"/>
  <c r="D219" i="11"/>
  <c r="N219" i="11"/>
  <c r="G219" i="11"/>
  <c r="L219" i="11" s="1"/>
  <c r="M219" i="11" s="1"/>
  <c r="D69" i="11"/>
  <c r="H69" i="11"/>
  <c r="N69" i="11"/>
  <c r="K69" i="11" s="1"/>
  <c r="G69" i="11"/>
  <c r="L69" i="11" s="1"/>
  <c r="M69" i="11" s="1"/>
  <c r="C69" i="11"/>
  <c r="E69" i="11"/>
  <c r="F69" i="11"/>
  <c r="I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I294" i="11" s="1"/>
  <c r="G294" i="11"/>
  <c r="L294" i="11" s="1"/>
  <c r="M294" i="11" s="1"/>
  <c r="H294" i="11"/>
  <c r="N294" i="11"/>
  <c r="D294" i="11"/>
  <c r="E294" i="11"/>
  <c r="E216" i="11"/>
  <c r="H216" i="11"/>
  <c r="F216" i="11"/>
  <c r="I216" i="11" s="1"/>
  <c r="G216" i="11"/>
  <c r="L216" i="11" s="1"/>
  <c r="M216" i="11" s="1"/>
  <c r="D216" i="11"/>
  <c r="C216" i="11"/>
  <c r="N216" i="11"/>
  <c r="G300" i="15"/>
  <c r="H300" i="15"/>
  <c r="C300" i="15"/>
  <c r="N300" i="15"/>
  <c r="E300" i="15"/>
  <c r="F300" i="15"/>
  <c r="I300" i="15" s="1"/>
  <c r="D300" i="15"/>
  <c r="F203" i="11"/>
  <c r="I203" i="11" s="1"/>
  <c r="N203" i="11"/>
  <c r="D203" i="11"/>
  <c r="C203" i="11"/>
  <c r="E203" i="11"/>
  <c r="G203" i="11"/>
  <c r="L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N120" i="11"/>
  <c r="K120" i="11" s="1"/>
  <c r="F120" i="11"/>
  <c r="I120" i="11" s="1"/>
  <c r="H120" i="11"/>
  <c r="G120" i="11"/>
  <c r="L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L235" i="11" s="1"/>
  <c r="M235" i="11" s="1"/>
  <c r="C235" i="11"/>
  <c r="N235" i="11"/>
  <c r="E235" i="11"/>
  <c r="H235" i="11"/>
  <c r="F235" i="11"/>
  <c r="I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N242" i="11"/>
  <c r="E242" i="11"/>
  <c r="G242" i="11"/>
  <c r="L242" i="11" s="1"/>
  <c r="M242" i="11" s="1"/>
  <c r="D242" i="11"/>
  <c r="H242" i="11"/>
  <c r="C242" i="11"/>
  <c r="F242" i="11"/>
  <c r="I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L277" i="11" s="1"/>
  <c r="M277" i="11" s="1"/>
  <c r="F277" i="11"/>
  <c r="I277" i="11" s="1"/>
  <c r="N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L30" i="11" s="1"/>
  <c r="M30" i="11" s="1"/>
  <c r="F30" i="11"/>
  <c r="I30" i="11" s="1"/>
  <c r="N30" i="11"/>
  <c r="K30" i="11" s="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I141" i="11" s="1"/>
  <c r="D141" i="11"/>
  <c r="H141" i="11"/>
  <c r="N141" i="11"/>
  <c r="K141" i="11" s="1"/>
  <c r="C141" i="11"/>
  <c r="E141" i="11"/>
  <c r="G141" i="11"/>
  <c r="L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I51" i="11" s="1"/>
  <c r="G51" i="11"/>
  <c r="E51" i="11"/>
  <c r="H51" i="11"/>
  <c r="C51" i="11"/>
  <c r="D51" i="11"/>
  <c r="N51" i="11"/>
  <c r="K51" i="11" s="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I197" i="11" s="1"/>
  <c r="C197" i="11"/>
  <c r="N197" i="11"/>
  <c r="G197" i="11"/>
  <c r="L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N135" i="11"/>
  <c r="K135" i="11" s="1"/>
  <c r="G135" i="11"/>
  <c r="L135" i="11" s="1"/>
  <c r="M135" i="11" s="1"/>
  <c r="D135" i="11"/>
  <c r="F135" i="11"/>
  <c r="I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L68" i="11" s="1"/>
  <c r="M68" i="11" s="1"/>
  <c r="N68" i="11"/>
  <c r="K68" i="11" s="1"/>
  <c r="F68" i="11"/>
  <c r="I68" i="11" s="1"/>
  <c r="H68" i="11"/>
  <c r="E68" i="11"/>
  <c r="D68" i="11"/>
  <c r="H154" i="11"/>
  <c r="N154" i="11"/>
  <c r="F154" i="11"/>
  <c r="I154" i="11" s="1"/>
  <c r="C154" i="11"/>
  <c r="G154" i="11"/>
  <c r="L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L146" i="11" s="1"/>
  <c r="M146" i="11" s="1"/>
  <c r="F146" i="11"/>
  <c r="I146" i="11" s="1"/>
  <c r="H146" i="11"/>
  <c r="D146" i="11"/>
  <c r="N146" i="11"/>
  <c r="K146" i="11" s="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N208" i="11"/>
  <c r="F208" i="11"/>
  <c r="I208" i="11" s="1"/>
  <c r="G208" i="11"/>
  <c r="L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I116" i="11" s="1"/>
  <c r="H116" i="11"/>
  <c r="N116" i="11"/>
  <c r="K116" i="11" s="1"/>
  <c r="C116" i="11"/>
  <c r="G116" i="11"/>
  <c r="L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N225" i="11"/>
  <c r="C225" i="11"/>
  <c r="F225" i="11"/>
  <c r="I225" i="11" s="1"/>
  <c r="G225" i="11"/>
  <c r="L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N11" i="11"/>
  <c r="F11" i="11"/>
  <c r="I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L60" i="11" s="1"/>
  <c r="M60" i="11" s="1"/>
  <c r="F60" i="11"/>
  <c r="I60" i="11" s="1"/>
  <c r="E60" i="11"/>
  <c r="C60" i="11"/>
  <c r="N60" i="11"/>
  <c r="K60" i="11" s="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I280" i="11" s="1"/>
  <c r="N280" i="11"/>
  <c r="H280" i="11"/>
  <c r="G280" i="11"/>
  <c r="L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I283" i="11" s="1"/>
  <c r="E283" i="11"/>
  <c r="N283" i="11"/>
  <c r="G283" i="11"/>
  <c r="L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L70" i="11" s="1"/>
  <c r="M70" i="11" s="1"/>
  <c r="E70" i="11"/>
  <c r="F70" i="11"/>
  <c r="I70" i="11" s="1"/>
  <c r="C70" i="11"/>
  <c r="H70" i="11"/>
  <c r="D70" i="11"/>
  <c r="N70" i="11"/>
  <c r="K70" i="11" s="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L54" i="11" s="1"/>
  <c r="M54" i="11" s="1"/>
  <c r="D54" i="11"/>
  <c r="N54" i="11"/>
  <c r="K54" i="11" s="1"/>
  <c r="E54" i="11"/>
  <c r="F54" i="11"/>
  <c r="I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N278" i="11"/>
  <c r="H278" i="11"/>
  <c r="F278" i="11"/>
  <c r="I278" i="11" s="1"/>
  <c r="C278" i="11"/>
  <c r="D278" i="11"/>
  <c r="G278" i="11"/>
  <c r="L278" i="11" s="1"/>
  <c r="M278" i="11" s="1"/>
  <c r="E278" i="11"/>
  <c r="F200" i="11"/>
  <c r="I200" i="11" s="1"/>
  <c r="C200" i="11"/>
  <c r="N200" i="11"/>
  <c r="H200" i="11"/>
  <c r="E200" i="11"/>
  <c r="G200" i="11"/>
  <c r="L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I48" i="11" s="1"/>
  <c r="G48" i="11"/>
  <c r="L48" i="11" s="1"/>
  <c r="M48" i="11" s="1"/>
  <c r="E48" i="11"/>
  <c r="H48" i="11"/>
  <c r="D48" i="11"/>
  <c r="C48" i="11"/>
  <c r="N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N40" i="11"/>
  <c r="K40" i="11" s="1"/>
  <c r="E40" i="11"/>
  <c r="G40" i="11"/>
  <c r="L40" i="11" s="1"/>
  <c r="M40" i="11" s="1"/>
  <c r="F40" i="11"/>
  <c r="I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N163" i="11"/>
  <c r="C163" i="11"/>
  <c r="G163" i="11"/>
  <c r="L163" i="11" s="1"/>
  <c r="M163" i="11" s="1"/>
  <c r="F163" i="11"/>
  <c r="I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I24" i="11" s="1"/>
  <c r="C24" i="11"/>
  <c r="E24" i="11"/>
  <c r="N24" i="11"/>
  <c r="G24" i="11"/>
  <c r="M24" i="11" s="1"/>
  <c r="E9" i="11"/>
  <c r="F9" i="11"/>
  <c r="I9" i="11" s="1"/>
  <c r="C9" i="11"/>
  <c r="N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I138" i="11" s="1"/>
  <c r="D138" i="11"/>
  <c r="G138" i="11"/>
  <c r="E138" i="11"/>
  <c r="N138" i="11"/>
  <c r="K138" i="11" s="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I167" i="11" s="1"/>
  <c r="C167" i="11"/>
  <c r="H167" i="11"/>
  <c r="N167" i="11"/>
  <c r="E167" i="11"/>
  <c r="D167" i="11"/>
  <c r="G167" i="11"/>
  <c r="L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I53" i="11" s="1"/>
  <c r="H53" i="11"/>
  <c r="G53" i="11"/>
  <c r="L53" i="11" s="1"/>
  <c r="M53" i="11" s="1"/>
  <c r="C53" i="11"/>
  <c r="D53" i="11"/>
  <c r="E53" i="11"/>
  <c r="N53" i="11"/>
  <c r="K53" i="11" s="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L128" i="11" s="1"/>
  <c r="M128" i="11" s="1"/>
  <c r="D128" i="11"/>
  <c r="C128" i="11"/>
  <c r="N128" i="11"/>
  <c r="K128" i="11" s="1"/>
  <c r="F128" i="11"/>
  <c r="I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M34" i="11" s="1"/>
  <c r="D34" i="11"/>
  <c r="C34" i="11"/>
  <c r="F34" i="11"/>
  <c r="I34" i="11" s="1"/>
  <c r="E34" i="11"/>
  <c r="N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L181" i="11" s="1"/>
  <c r="M181" i="11" s="1"/>
  <c r="H181" i="11"/>
  <c r="D181" i="11"/>
  <c r="F181" i="11"/>
  <c r="I181" i="11" s="1"/>
  <c r="N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N222" i="11"/>
  <c r="G222" i="11"/>
  <c r="L222" i="11" s="1"/>
  <c r="M222" i="11" s="1"/>
  <c r="F222" i="11"/>
  <c r="I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I237" i="11" s="1"/>
  <c r="D237" i="11"/>
  <c r="E237" i="11"/>
  <c r="C237" i="11"/>
  <c r="N237" i="11"/>
  <c r="H237" i="11"/>
  <c r="G237" i="11"/>
  <c r="L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N92" i="11"/>
  <c r="D92" i="11"/>
  <c r="G92" i="11"/>
  <c r="E92" i="11"/>
  <c r="F92" i="11"/>
  <c r="I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I195" i="11" s="1"/>
  <c r="E195" i="11"/>
  <c r="D195" i="11"/>
  <c r="H195" i="11"/>
  <c r="C195" i="11"/>
  <c r="N195" i="11"/>
  <c r="G195" i="11"/>
  <c r="L195" i="11" s="1"/>
  <c r="M195" i="11" s="1"/>
  <c r="H158" i="11"/>
  <c r="N158" i="11"/>
  <c r="C158" i="11"/>
  <c r="G158" i="11"/>
  <c r="L158" i="11" s="1"/>
  <c r="M158" i="11" s="1"/>
  <c r="E158" i="11"/>
  <c r="F158" i="11"/>
  <c r="I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N67" i="11"/>
  <c r="K67" i="11" s="1"/>
  <c r="F67" i="11"/>
  <c r="I67" i="11" s="1"/>
  <c r="G67" i="1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N268" i="11"/>
  <c r="H268" i="11"/>
  <c r="F268" i="11"/>
  <c r="I268" i="11" s="1"/>
  <c r="D268" i="11"/>
  <c r="G268" i="11"/>
  <c r="L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L271" i="11" s="1"/>
  <c r="M271" i="11" s="1"/>
  <c r="C271" i="11"/>
  <c r="N271" i="11"/>
  <c r="F271" i="11"/>
  <c r="I271" i="11" s="1"/>
  <c r="H271" i="11"/>
  <c r="D271" i="11"/>
  <c r="E271" i="11"/>
  <c r="D279" i="11"/>
  <c r="G279" i="11"/>
  <c r="L279" i="11" s="1"/>
  <c r="M279" i="11" s="1"/>
  <c r="H279" i="11"/>
  <c r="F279" i="11"/>
  <c r="I279" i="11" s="1"/>
  <c r="N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N99" i="11"/>
  <c r="K99" i="11" s="1"/>
  <c r="F99" i="11"/>
  <c r="I99" i="11" s="1"/>
  <c r="G99" i="11"/>
  <c r="L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L155" i="11" s="1"/>
  <c r="M155" i="11" s="1"/>
  <c r="F155" i="11"/>
  <c r="I155" i="11" s="1"/>
  <c r="D155" i="11"/>
  <c r="E155" i="11"/>
  <c r="N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I214" i="11" s="1"/>
  <c r="N214" i="11"/>
  <c r="H214" i="11"/>
  <c r="C214" i="11"/>
  <c r="G214" i="11"/>
  <c r="L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N148" i="11"/>
  <c r="K148" i="11" s="1"/>
  <c r="F148" i="11"/>
  <c r="I148" i="11" s="1"/>
  <c r="C148" i="11"/>
  <c r="G148" i="11"/>
  <c r="L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N147" i="11"/>
  <c r="K147" i="11" s="1"/>
  <c r="E147" i="11"/>
  <c r="F147" i="11"/>
  <c r="I147" i="11" s="1"/>
  <c r="C147" i="11"/>
  <c r="G147" i="11"/>
  <c r="L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L42" i="11" s="1"/>
  <c r="M42" i="11" s="1"/>
  <c r="F42" i="11"/>
  <c r="I42" i="11" s="1"/>
  <c r="D42" i="11"/>
  <c r="N42" i="11"/>
  <c r="K42" i="11" s="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N21" i="11"/>
  <c r="K21" i="11" s="1"/>
  <c r="D21" i="11"/>
  <c r="G21" i="11"/>
  <c r="L21" i="11" s="1"/>
  <c r="M21" i="11" s="1"/>
  <c r="H21" i="11"/>
  <c r="F21" i="11"/>
  <c r="I21" i="11" s="1"/>
  <c r="E21" i="11"/>
  <c r="F212" i="11"/>
  <c r="I212" i="11" s="1"/>
  <c r="N212" i="11"/>
  <c r="G212" i="11"/>
  <c r="L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L127" i="11" s="1"/>
  <c r="M127" i="11" s="1"/>
  <c r="F127" i="11"/>
  <c r="I127" i="11" s="1"/>
  <c r="N127" i="11"/>
  <c r="K127" i="11" s="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N73" i="11"/>
  <c r="F73" i="11"/>
  <c r="I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I35" i="11" s="1"/>
  <c r="C35" i="11"/>
  <c r="N35" i="11"/>
  <c r="K35" i="11" s="1"/>
  <c r="H35" i="11"/>
  <c r="D35" i="11"/>
  <c r="G35" i="11"/>
  <c r="L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N102" i="11"/>
  <c r="K102" i="11" s="1"/>
  <c r="F102" i="11"/>
  <c r="I102" i="11" s="1"/>
  <c r="G102" i="11"/>
  <c r="L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N156" i="11"/>
  <c r="G156" i="11"/>
  <c r="L156" i="11" s="1"/>
  <c r="M156" i="11" s="1"/>
  <c r="H156" i="11"/>
  <c r="E156" i="11"/>
  <c r="F156" i="11"/>
  <c r="I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N172" i="11"/>
  <c r="G172" i="11"/>
  <c r="L172" i="11" s="1"/>
  <c r="M172" i="11" s="1"/>
  <c r="F172" i="11"/>
  <c r="I172" i="11" s="1"/>
  <c r="E172" i="11"/>
  <c r="D172" i="11"/>
  <c r="H172" i="11"/>
  <c r="N209" i="11"/>
  <c r="G209" i="11"/>
  <c r="L209" i="11" s="1"/>
  <c r="M209" i="11" s="1"/>
  <c r="C209" i="11"/>
  <c r="H209" i="11"/>
  <c r="D209" i="11"/>
  <c r="F209" i="11"/>
  <c r="I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N159" i="11"/>
  <c r="E159" i="11"/>
  <c r="G159" i="11"/>
  <c r="L159" i="11" s="1"/>
  <c r="M159" i="11" s="1"/>
  <c r="C159" i="11"/>
  <c r="D159" i="11"/>
  <c r="F159" i="11"/>
  <c r="I159" i="11" s="1"/>
  <c r="G59" i="11"/>
  <c r="L59" i="11" s="1"/>
  <c r="M59" i="11" s="1"/>
  <c r="N59" i="11"/>
  <c r="K59" i="11" s="1"/>
  <c r="E59" i="11"/>
  <c r="F59" i="11"/>
  <c r="I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L64" i="11" s="1"/>
  <c r="M64" i="11" s="1"/>
  <c r="N64" i="11"/>
  <c r="K64" i="11" s="1"/>
  <c r="F64" i="11"/>
  <c r="I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L183" i="11" s="1"/>
  <c r="M183" i="11" s="1"/>
  <c r="E183" i="11"/>
  <c r="D183" i="11"/>
  <c r="F183" i="11"/>
  <c r="I183" i="11" s="1"/>
  <c r="N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628" i="10" a="1"/>
  <c r="AD628" i="10" l="1"/>
  <c r="L6" i="13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M54" i="13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M53" i="13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M52" i="13"/>
  <c r="L62" i="13"/>
  <c r="M62" i="13" s="1"/>
  <c r="L66" i="13"/>
  <c r="M66" i="13" s="1"/>
  <c r="L296" i="13"/>
  <c r="M296" i="13" s="1"/>
  <c r="L76" i="13"/>
  <c r="M76" i="13" s="1"/>
  <c r="M50" i="13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M51" i="13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L96" i="11"/>
  <c r="M96" i="11" s="1"/>
  <c r="L76" i="11"/>
  <c r="M76" i="11" s="1"/>
  <c r="M92" i="11"/>
  <c r="L138" i="11"/>
  <c r="M138" i="11" s="1"/>
  <c r="AD570" i="10"/>
  <c r="L109" i="11"/>
  <c r="M109" i="11" s="1"/>
  <c r="L73" i="11"/>
  <c r="M73" i="11" s="1"/>
  <c r="M58" i="11"/>
  <c r="M91" i="11"/>
  <c r="L108" i="11"/>
  <c r="M108" i="11" s="1"/>
  <c r="M75" i="11"/>
  <c r="M95" i="11"/>
  <c r="M137" i="11"/>
  <c r="M51" i="11"/>
  <c r="L57" i="11"/>
  <c r="M57" i="11" s="1"/>
  <c r="L94" i="11"/>
  <c r="M94" i="11" s="1"/>
  <c r="L15" i="11"/>
  <c r="M15" i="11" s="1"/>
  <c r="L10" i="11"/>
  <c r="M10" i="11" s="1"/>
  <c r="L9" i="11"/>
  <c r="M9" i="11" s="1"/>
  <c r="L90" i="11"/>
  <c r="M90" i="11" s="1"/>
  <c r="L136" i="11"/>
  <c r="M136" i="11" s="1"/>
  <c r="L5" i="11"/>
  <c r="M5" i="11" s="1"/>
  <c r="L72" i="11"/>
  <c r="M72" i="11" s="1"/>
  <c r="L14" i="11"/>
  <c r="M14" i="11" s="1"/>
  <c r="L6" i="11"/>
  <c r="M6" i="11" s="1"/>
  <c r="L12" i="11"/>
  <c r="M12" i="11" s="1"/>
  <c r="L7" i="11"/>
  <c r="M7" i="11" s="1"/>
  <c r="L13" i="11"/>
  <c r="M13" i="11" s="1"/>
  <c r="L8" i="11"/>
  <c r="M8" i="11" s="1"/>
  <c r="L107" i="11"/>
  <c r="M107" i="11" s="1"/>
  <c r="L11" i="11"/>
  <c r="M11" i="11" s="1"/>
  <c r="L74" i="11"/>
  <c r="M74" i="11" s="1"/>
  <c r="AD778" i="10" a="1"/>
  <c r="AD783" i="10" a="1"/>
  <c r="AD349" i="10" a="1"/>
  <c r="AD680" i="10" a="1"/>
  <c r="AD835" i="10" a="1"/>
  <c r="AD299" i="10" a="1"/>
  <c r="AD8" i="10" a="1"/>
  <c r="AD656" i="10" a="1"/>
  <c r="AD602" i="10" a="1"/>
  <c r="AD417" i="10" a="1"/>
  <c r="AD314" i="10" a="1"/>
  <c r="AD238" i="10" a="1"/>
  <c r="AD809" i="10" a="1"/>
  <c r="AD777" i="10" a="1"/>
  <c r="AD697" i="10" a="1"/>
  <c r="AD402" i="10" a="1"/>
  <c r="AD22" i="10" a="1"/>
  <c r="AD612" i="10" a="1"/>
  <c r="AD574" i="10" a="1"/>
  <c r="AD817" i="10" a="1"/>
  <c r="AD765" i="10" a="1"/>
  <c r="AD352" i="10" a="1"/>
  <c r="AD370" i="10" a="1"/>
  <c r="AD227" i="10" a="1"/>
  <c r="AD594" i="10" a="1"/>
  <c r="AD626" i="10" a="1"/>
  <c r="AD328" i="10" a="1"/>
  <c r="AD307" i="10" a="1"/>
  <c r="AD821" i="10" a="1"/>
  <c r="AD584" i="10" a="1"/>
  <c r="AD513" i="10" a="1"/>
  <c r="AD187" i="10" a="1"/>
  <c r="AD329" i="10" a="1"/>
  <c r="AD6" i="10" a="1"/>
  <c r="AD341" i="10" a="1"/>
  <c r="AD147" i="10" a="1"/>
  <c r="AD250" i="10" a="1"/>
  <c r="AD193" i="10" a="1"/>
  <c r="AD143" i="10" a="1"/>
  <c r="AD10" i="10" a="1"/>
  <c r="AD461" i="10" a="1"/>
  <c r="AD435" i="10" a="1"/>
  <c r="AD654" i="10" a="1"/>
  <c r="AD527" i="10" a="1"/>
  <c r="AD598" i="10" a="1"/>
  <c r="AD533" i="10" a="1"/>
  <c r="AD549" i="10" a="1"/>
  <c r="AD712" i="10" a="1"/>
  <c r="AD333" i="10" a="1"/>
  <c r="AD221" i="10" a="1"/>
  <c r="AD554" i="10" a="1"/>
  <c r="AD503" i="10" a="1"/>
  <c r="AD182" i="10" a="1"/>
  <c r="AD235" i="10" a="1"/>
  <c r="AD29" i="10" a="1"/>
  <c r="AD682" i="10" a="1"/>
  <c r="AD158" i="10" a="1"/>
  <c r="AD36" i="10" a="1"/>
  <c r="AD837" i="10" a="1"/>
  <c r="AD18" i="10" a="1"/>
  <c r="AD446" i="10" a="1"/>
  <c r="AD155" i="10" a="1"/>
  <c r="AD205" i="10" a="1"/>
  <c r="AD27" i="10" a="1"/>
  <c r="AD494" i="10" a="1"/>
  <c r="AD49" i="10" a="1"/>
  <c r="AD629" i="10" a="1"/>
  <c r="AD220" i="10" a="1"/>
  <c r="AD23" i="10" a="1"/>
  <c r="AD151" i="10" a="1"/>
  <c r="AD331" i="10" a="1"/>
  <c r="AD313" i="10" a="1"/>
  <c r="AD76" i="10" a="1"/>
  <c r="AD791" i="10" a="1"/>
  <c r="AD614" i="10" a="1"/>
  <c r="AD224" i="10" a="1"/>
  <c r="AD185" i="10" a="1"/>
  <c r="AD275" i="10" a="1"/>
  <c r="AD330" i="10" a="1"/>
  <c r="AD109" i="10" a="1"/>
  <c r="AD619" i="10" a="1"/>
  <c r="AD678" i="10" a="1"/>
  <c r="AD565" i="10" a="1"/>
  <c r="AD544" i="10" a="1"/>
  <c r="AD726" i="10" a="1"/>
  <c r="AD253" i="10" a="1"/>
  <c r="AD222" i="10" a="1"/>
  <c r="AD367" i="10" a="1"/>
  <c r="AD773" i="10" a="1"/>
  <c r="AD803" i="10" a="1"/>
  <c r="AD776" i="10" a="1"/>
  <c r="AD56" i="10" a="1"/>
  <c r="AD217" i="10" a="1"/>
  <c r="AD807" i="10" a="1"/>
  <c r="AD780" i="10" a="1"/>
  <c r="AD786" i="10" a="1"/>
  <c r="AD624" i="10" a="1"/>
  <c r="AD223" i="10" a="1"/>
  <c r="AD80" i="10" a="1"/>
  <c r="AD425" i="10" a="1"/>
  <c r="AD14" i="10" a="1"/>
  <c r="AD621" i="10" a="1"/>
  <c r="AD438" i="10" a="1"/>
  <c r="AD568" i="10" a="1"/>
  <c r="AD674" i="10" a="1"/>
  <c r="AD730" i="10" a="1"/>
  <c r="AD360" i="10" a="1"/>
  <c r="AD732" i="10" a="1"/>
  <c r="AD369" i="10" a="1"/>
  <c r="AD252" i="10" a="1"/>
  <c r="AD608" i="10" a="1"/>
  <c r="AD211" i="10" a="1"/>
  <c r="AD401" i="10" a="1"/>
  <c r="AD813" i="10" a="1"/>
  <c r="AD337" i="10" a="1"/>
  <c r="AD832" i="10" a="1"/>
  <c r="AD590" i="10" a="1"/>
  <c r="AD212" i="10" a="1"/>
  <c r="AD595" i="10" a="1"/>
  <c r="AD25" i="10" a="1"/>
  <c r="AD787" i="10" a="1"/>
  <c r="AD664" i="10" a="1"/>
  <c r="AD119" i="10" a="1"/>
  <c r="AD512" i="10" a="1"/>
  <c r="AD575" i="10" a="1"/>
  <c r="AD294" i="10" a="1"/>
  <c r="AD386" i="10" a="1"/>
  <c r="AD805" i="10" a="1"/>
  <c r="AD815" i="10" a="1"/>
  <c r="AD21" i="10" a="1"/>
  <c r="AD15" i="10" a="1"/>
  <c r="AD338" i="10" a="1"/>
  <c r="AD344" i="10" a="1"/>
  <c r="AD496" i="10" a="1"/>
  <c r="AD454" i="10" a="1"/>
  <c r="AD309" i="10" a="1"/>
  <c r="AD725" i="10" a="1"/>
  <c r="AD430" i="10" a="1"/>
  <c r="AD484" i="10" a="1"/>
  <c r="AD424" i="10" a="1"/>
  <c r="AD491" i="10" a="1"/>
  <c r="AD555" i="10" a="1"/>
  <c r="AD343" i="10" a="1"/>
  <c r="AD627" i="10" a="1"/>
  <c r="AD477" i="10" a="1"/>
  <c r="AD387" i="10" a="1"/>
  <c r="AD819" i="10" a="1"/>
  <c r="AD677" i="10" a="1"/>
  <c r="AD536" i="10" a="1"/>
  <c r="AD11" i="10" a="1"/>
  <c r="AD681" i="10" a="1"/>
  <c r="AD202" i="10" a="1"/>
  <c r="AD232" i="10" a="1"/>
  <c r="AD772" i="10" a="1"/>
  <c r="AD355" i="10" a="1"/>
  <c r="AD295" i="10" a="1"/>
  <c r="AD699" i="10" a="1"/>
  <c r="AD332" i="10" a="1"/>
  <c r="AD276" i="10" a="1"/>
  <c r="AD482" i="10" a="1"/>
  <c r="AD358" i="10" a="1"/>
  <c r="AD796" i="10" a="1"/>
  <c r="AD228" i="10" a="1"/>
  <c r="AD464" i="10" a="1"/>
  <c r="AD85" i="10" a="1"/>
  <c r="AD312" i="10" a="1"/>
  <c r="AD113" i="10" a="1"/>
  <c r="AD790" i="10" a="1"/>
  <c r="AD293" i="10" a="1"/>
  <c r="AD374" i="10" a="1"/>
  <c r="AD393" i="10" a="1"/>
  <c r="AD165" i="10" a="1"/>
  <c r="AD488" i="10" a="1"/>
  <c r="AD422" i="10" a="1"/>
  <c r="AD274" i="10" a="1"/>
  <c r="AD479" i="10" a="1"/>
  <c r="AD39" i="10" a="1"/>
  <c r="AD558" i="10" a="1"/>
  <c r="AD563" i="10" a="1"/>
  <c r="AD410" i="10" a="1"/>
  <c r="AD502" i="10" a="1"/>
  <c r="AD439" i="10" a="1"/>
  <c r="AD30" i="10" a="1"/>
  <c r="AD9" i="10" a="1"/>
  <c r="AD156" i="10" a="1"/>
  <c r="AD836" i="10" a="1"/>
  <c r="AD145" i="10" a="1"/>
  <c r="AD516" i="10" a="1"/>
  <c r="AD808" i="10" a="1"/>
  <c r="AD826" i="10" a="1"/>
  <c r="AD423" i="10" a="1"/>
  <c r="AD65" i="10" a="1"/>
  <c r="AD412" i="10" a="1"/>
  <c r="AD226" i="10" a="1"/>
  <c r="AD601" i="10" a="1"/>
  <c r="AD599" i="10" a="1"/>
  <c r="AD406" i="10" a="1"/>
  <c r="AD64" i="10" a="1"/>
  <c r="AD620" i="10" a="1"/>
  <c r="AD350" i="10" a="1"/>
  <c r="AD834" i="10" a="1"/>
  <c r="AD739" i="10" a="1"/>
  <c r="AD73" i="10" a="1"/>
  <c r="AD281" i="10" a="1"/>
  <c r="AD499" i="10" a="1"/>
  <c r="AD55" i="10" a="1"/>
  <c r="AD17" i="10" a="1"/>
  <c r="AD702" i="10" a="1"/>
  <c r="AD611" i="10" a="1"/>
  <c r="AD52" i="10" a="1"/>
  <c r="AD463" i="10" a="1"/>
  <c r="AD779" i="10" a="1"/>
  <c r="AD148" i="10" a="1"/>
  <c r="AD535" i="10" a="1"/>
  <c r="AD126" i="10" a="1"/>
  <c r="AD768" i="10" a="1"/>
  <c r="AD489" i="10" a="1"/>
  <c r="AD7" i="10" a="1"/>
  <c r="AD775" i="10" a="1"/>
  <c r="AD703" i="10" a="1"/>
  <c r="AD176" i="10" a="1"/>
  <c r="AD385" i="10" a="1"/>
  <c r="AD308" i="10" a="1"/>
  <c r="AD530" i="10" a="1"/>
  <c r="AD234" i="10" a="1"/>
  <c r="AD19" i="10" a="1"/>
  <c r="AD169" i="10" a="1"/>
  <c r="AD607" i="10" a="1"/>
  <c r="AD820" i="10" a="1"/>
  <c r="AD448" i="10" a="1"/>
  <c r="AD345" i="10" a="1"/>
  <c r="AD447" i="10" a="1"/>
  <c r="AD797" i="10" a="1"/>
  <c r="AD548" i="10" a="1"/>
  <c r="AD663" i="10" a="1"/>
  <c r="AD277" i="10" a="1"/>
  <c r="AD603" i="10" a="1"/>
  <c r="AD296" i="10" a="1"/>
  <c r="AD622" i="10" a="1"/>
  <c r="AD673" i="10" a="1"/>
  <c r="AD600" i="10" a="1"/>
  <c r="AD672" i="10" a="1"/>
  <c r="AD346" i="10" a="1"/>
  <c r="AD466" i="10" a="1"/>
  <c r="AD84" i="10" a="1"/>
  <c r="AD66" i="10" a="1"/>
  <c r="AD478" i="10" a="1"/>
  <c r="AD625" i="10" a="1"/>
  <c r="AD514" i="10" a="1"/>
  <c r="AD99" i="10" a="1"/>
  <c r="AD704" i="10" a="1"/>
  <c r="AD661" i="10" a="1"/>
  <c r="AD114" i="10" a="1"/>
  <c r="AD550" i="10" a="1"/>
  <c r="AD618" i="10" a="1"/>
  <c r="AD131" i="10" a="1"/>
  <c r="AD668" i="10" a="1"/>
  <c r="AD676" i="10" a="1"/>
  <c r="AD342" i="10" a="1"/>
  <c r="AD827" i="10" a="1"/>
  <c r="AD596" i="10" a="1"/>
  <c r="AD641" i="10" a="1"/>
  <c r="AD648" i="10" a="1"/>
  <c r="AD687" i="10" a="1"/>
  <c r="AD44" i="10" a="1"/>
  <c r="AD225" i="10" a="1"/>
  <c r="AD521" i="10" a="1"/>
  <c r="AD251" i="10" a="1"/>
  <c r="AD763" i="10" a="1"/>
  <c r="AD816" i="10" a="1"/>
  <c r="AD326" i="10" a="1"/>
  <c r="AD771" i="10" a="1"/>
  <c r="AD37" i="10" a="1"/>
  <c r="AD96" i="10" a="1"/>
  <c r="AD586" i="10" a="1"/>
  <c r="AD711" i="10" a="1"/>
  <c r="AD92" i="10" a="1"/>
  <c r="AD782" i="10" a="1"/>
  <c r="AD216" i="10" a="1"/>
  <c r="AD571" i="10" a="1"/>
  <c r="AD57" i="10" a="1"/>
  <c r="AD679" i="10" a="1"/>
  <c r="AD589" i="10" a="1"/>
  <c r="AD520" i="10" a="1"/>
  <c r="AD742" i="10" a="1"/>
  <c r="AD469" i="10" a="1"/>
  <c r="AD300" i="10" a="1"/>
  <c r="AD746" i="10" a="1"/>
  <c r="AD297" i="10" a="1"/>
  <c r="AD107" i="10" a="1"/>
  <c r="AD556" i="10" a="1"/>
  <c r="AD175" i="10" a="1"/>
  <c r="AD617" i="10" a="1"/>
  <c r="AD280" i="10" a="1"/>
  <c r="AD121" i="10" a="1"/>
  <c r="AD597" i="10" a="1"/>
  <c r="AD301" i="10" a="1"/>
  <c r="AD157" i="10" a="1"/>
  <c r="AD123" i="10" a="1"/>
  <c r="AD347" i="10" a="1"/>
  <c r="AD630" i="10" a="1"/>
  <c r="AD379" i="10" a="1"/>
  <c r="AD351" i="10" a="1"/>
  <c r="AD453" i="10" a="1"/>
  <c r="AD810" i="10" a="1"/>
  <c r="AD256" i="10" a="1"/>
  <c r="AD713" i="10" a="1"/>
  <c r="AD806" i="10" a="1"/>
  <c r="AD455" i="10" a="1"/>
  <c r="AD434" i="10" a="1"/>
  <c r="AD101" i="10" a="1"/>
  <c r="AD61" i="10" a="1"/>
  <c r="AD745" i="10" a="1"/>
  <c r="AD534" i="10" a="1"/>
  <c r="AD160" i="10" a="1"/>
  <c r="AD110" i="10" a="1"/>
  <c r="AD490" i="10" a="1"/>
  <c r="AD553" i="10" a="1"/>
  <c r="AD267" i="10" a="1"/>
  <c r="AD298" i="10" a="1"/>
  <c r="AD13" i="10" a="1"/>
  <c r="AD662" i="10" a="1"/>
  <c r="AD564" i="10" a="1"/>
  <c r="AD62" i="10" a="1"/>
  <c r="AD394" i="10" a="1"/>
  <c r="AD26" i="10" a="1"/>
  <c r="AD53" i="10" a="1"/>
  <c r="AD701" i="10" a="1"/>
  <c r="AD741" i="10" a="1"/>
  <c r="AD144" i="10" a="1"/>
  <c r="AD567" i="10" a="1"/>
  <c r="AD557" i="10" a="1"/>
  <c r="AD547" i="10" a="1"/>
  <c r="AD825" i="10" a="1"/>
  <c r="AD74" i="10" a="1"/>
  <c r="AD824" i="10" a="1"/>
  <c r="AD81" i="10" a="1"/>
  <c r="AD35" i="10" a="1"/>
  <c r="AD327" i="10" a="1"/>
  <c r="AD495" i="10" a="1"/>
  <c r="AD545" i="10" a="1"/>
  <c r="AD120" i="10" a="1"/>
  <c r="AD247" i="10" a="1"/>
  <c r="AD733" i="10" a="1"/>
  <c r="AD476" i="10" a="1"/>
  <c r="AD377" i="10" a="1"/>
  <c r="AD260" i="10" a="1"/>
  <c r="AD644" i="10" a="1"/>
  <c r="AD504" i="10" a="1"/>
  <c r="AD259" i="10" a="1"/>
  <c r="AD407" i="10" a="1"/>
  <c r="AD16" i="10" a="1"/>
  <c r="AD371" i="10" a="1"/>
  <c r="AD483" i="10" a="1"/>
  <c r="AD382" i="10" a="1"/>
  <c r="AD444" i="10" a="1"/>
  <c r="AD731" i="10" a="1"/>
  <c r="AD475" i="10" a="1"/>
  <c r="AD146" i="10" a="1"/>
  <c r="AD40" i="10" a="1"/>
  <c r="AD255" i="10" a="1"/>
  <c r="AD152" i="10" a="1"/>
  <c r="AD613" i="10" a="1"/>
  <c r="AD592" i="10" a="1"/>
  <c r="AD744" i="10" a="1"/>
  <c r="AD351" i="10" l="1"/>
  <c r="AF351" i="10" s="1"/>
  <c r="AD84" i="10"/>
  <c r="AE84" i="10" s="1"/>
  <c r="AD777" i="10"/>
  <c r="AE777" i="10" s="1"/>
  <c r="AD662" i="10"/>
  <c r="AF662" i="10" s="1"/>
  <c r="AD256" i="10"/>
  <c r="AE256" i="10" s="1"/>
  <c r="AD648" i="10"/>
  <c r="AE648" i="10" s="1"/>
  <c r="AD146" i="10"/>
  <c r="AE146" i="10" s="1"/>
  <c r="AD297" i="10"/>
  <c r="AE297" i="10" s="1"/>
  <c r="AD565" i="10"/>
  <c r="AE565" i="10" s="1"/>
  <c r="AD520" i="10"/>
  <c r="AE520" i="10" s="1"/>
  <c r="AD712" i="10"/>
  <c r="AE712" i="10" s="1"/>
  <c r="AD836" i="10"/>
  <c r="AE836" i="10" s="1"/>
  <c r="AD535" i="10"/>
  <c r="AF535" i="10" s="1"/>
  <c r="AD260" i="10"/>
  <c r="AF260" i="10" s="1"/>
  <c r="AD35" i="10"/>
  <c r="AF35" i="10" s="1"/>
  <c r="AD563" i="10"/>
  <c r="AF563" i="10" s="1"/>
  <c r="AD109" i="10"/>
  <c r="AF109" i="10" s="1"/>
  <c r="AD387" i="10"/>
  <c r="AE387" i="10" s="1"/>
  <c r="AD477" i="10"/>
  <c r="AE477" i="10" s="1"/>
  <c r="AD148" i="10"/>
  <c r="AE148" i="10" s="1"/>
  <c r="AD711" i="10"/>
  <c r="AF711" i="10" s="1"/>
  <c r="AD232" i="10"/>
  <c r="AE232" i="10" s="1"/>
  <c r="AD677" i="10"/>
  <c r="AE677" i="10" s="1"/>
  <c r="AD603" i="10"/>
  <c r="AE603" i="10" s="1"/>
  <c r="AD571" i="10"/>
  <c r="AF571" i="10" s="1"/>
  <c r="AD702" i="10"/>
  <c r="AF702" i="10" s="1"/>
  <c r="AD476" i="10"/>
  <c r="AF476" i="10" s="1"/>
  <c r="AF728" i="10"/>
  <c r="AD475" i="10"/>
  <c r="AF475" i="10" s="1"/>
  <c r="AD464" i="10"/>
  <c r="AE464" i="10" s="1"/>
  <c r="AD597" i="10"/>
  <c r="AF597" i="10" s="1"/>
  <c r="AD341" i="10"/>
  <c r="AE341" i="10" s="1"/>
  <c r="AD367" i="10"/>
  <c r="AF367" i="10" s="1"/>
  <c r="AD275" i="10"/>
  <c r="AF275" i="10" s="1"/>
  <c r="AD797" i="10"/>
  <c r="AE797" i="10" s="1"/>
  <c r="AD602" i="10"/>
  <c r="AE602" i="10" s="1"/>
  <c r="AD61" i="10"/>
  <c r="AF61" i="10" s="1"/>
  <c r="AD834" i="10"/>
  <c r="AF834" i="10" s="1"/>
  <c r="AD182" i="10"/>
  <c r="AE182" i="10" s="1"/>
  <c r="AD277" i="10"/>
  <c r="AE277" i="10" s="1"/>
  <c r="AD338" i="10"/>
  <c r="AE338" i="10" s="1"/>
  <c r="AD313" i="10"/>
  <c r="AF313" i="10" s="1"/>
  <c r="AE153" i="10"/>
  <c r="AD783" i="10"/>
  <c r="AE783" i="10" s="1"/>
  <c r="AD44" i="10"/>
  <c r="AF44" i="10" s="1"/>
  <c r="AD820" i="10"/>
  <c r="AF820" i="10" s="1"/>
  <c r="AD57" i="10"/>
  <c r="AE57" i="10" s="1"/>
  <c r="AD547" i="10"/>
  <c r="AF547" i="10" s="1"/>
  <c r="AD778" i="10"/>
  <c r="AF778" i="10" s="1"/>
  <c r="AD212" i="10"/>
  <c r="AE212" i="10" s="1"/>
  <c r="AD252" i="10"/>
  <c r="AF252" i="10" s="1"/>
  <c r="AD226" i="10"/>
  <c r="AE226" i="10" s="1"/>
  <c r="AF390" i="10"/>
  <c r="AD101" i="10"/>
  <c r="AF101" i="10" s="1"/>
  <c r="AD259" i="10"/>
  <c r="AE259" i="10" s="1"/>
  <c r="AD406" i="10"/>
  <c r="AE406" i="10" s="1"/>
  <c r="AD333" i="10"/>
  <c r="AE333" i="10" s="1"/>
  <c r="AD352" i="10"/>
  <c r="AE352" i="10" s="1"/>
  <c r="AD555" i="10"/>
  <c r="AF555" i="10" s="1"/>
  <c r="AD114" i="10"/>
  <c r="AF114" i="10" s="1"/>
  <c r="AD499" i="10"/>
  <c r="AF499" i="10" s="1"/>
  <c r="AD64" i="10"/>
  <c r="AF64" i="10" s="1"/>
  <c r="AD393" i="10"/>
  <c r="AE393" i="10" s="1"/>
  <c r="AD225" i="10"/>
  <c r="AE225" i="10" s="1"/>
  <c r="AD447" i="10"/>
  <c r="AF447" i="10" s="1"/>
  <c r="AD220" i="10"/>
  <c r="AE220" i="10" s="1"/>
  <c r="AD344" i="10"/>
  <c r="AF344" i="10" s="1"/>
  <c r="AD574" i="10"/>
  <c r="AE574" i="10" s="1"/>
  <c r="AD558" i="10"/>
  <c r="AE558" i="10" s="1"/>
  <c r="AD554" i="10"/>
  <c r="AE554" i="10" s="1"/>
  <c r="AD66" i="10"/>
  <c r="AE66" i="10" s="1"/>
  <c r="AD453" i="10"/>
  <c r="AE453" i="10" s="1"/>
  <c r="AD119" i="10"/>
  <c r="AE119" i="10" s="1"/>
  <c r="AD516" i="10"/>
  <c r="AE516" i="10" s="1"/>
  <c r="AD557" i="10"/>
  <c r="AE557" i="10" s="1"/>
  <c r="AD613" i="10"/>
  <c r="AE613" i="10" s="1"/>
  <c r="AD656" i="10"/>
  <c r="AF656" i="10" s="1"/>
  <c r="AD434" i="10"/>
  <c r="AF434" i="10" s="1"/>
  <c r="AD807" i="10"/>
  <c r="AF807" i="10" s="1"/>
  <c r="AD589" i="10"/>
  <c r="AE589" i="10" s="1"/>
  <c r="AD446" i="10"/>
  <c r="AE446" i="10" s="1"/>
  <c r="AD549" i="10"/>
  <c r="AE549" i="10" s="1"/>
  <c r="AD250" i="10"/>
  <c r="AE250" i="10" s="1"/>
  <c r="AD617" i="10"/>
  <c r="AE617" i="10" s="1"/>
  <c r="AD73" i="10"/>
  <c r="AF73" i="10" s="1"/>
  <c r="AD74" i="10"/>
  <c r="AF74" i="10" s="1"/>
  <c r="AD255" i="10"/>
  <c r="AF255" i="10" s="1"/>
  <c r="AD438" i="10"/>
  <c r="AF438" i="10" s="1"/>
  <c r="AE391" i="10"/>
  <c r="AD425" i="10"/>
  <c r="AF425" i="10" s="1"/>
  <c r="AD331" i="10"/>
  <c r="AF331" i="10" s="1"/>
  <c r="AD674" i="10"/>
  <c r="AF674" i="10" s="1"/>
  <c r="AD222" i="10"/>
  <c r="AE222" i="10" s="1"/>
  <c r="AD567" i="10"/>
  <c r="AE567" i="10" s="1"/>
  <c r="AD407" i="10"/>
  <c r="AE407" i="10" s="1"/>
  <c r="AD424" i="10"/>
  <c r="AE424" i="10" s="1"/>
  <c r="AD358" i="10"/>
  <c r="AE358" i="10" s="1"/>
  <c r="AD779" i="10"/>
  <c r="AF779" i="10" s="1"/>
  <c r="AD504" i="10"/>
  <c r="AE504" i="10" s="1"/>
  <c r="AD299" i="10"/>
  <c r="AE299" i="10" s="1"/>
  <c r="AD584" i="10"/>
  <c r="AF584" i="10" s="1"/>
  <c r="AD448" i="10"/>
  <c r="AE448" i="10" s="1"/>
  <c r="AD223" i="10"/>
  <c r="AE223" i="10" s="1"/>
  <c r="AD687" i="10"/>
  <c r="AE687" i="10" s="1"/>
  <c r="AD514" i="10"/>
  <c r="AE514" i="10" s="1"/>
  <c r="AD410" i="10"/>
  <c r="AF410" i="10" s="1"/>
  <c r="AD621" i="10"/>
  <c r="AE621" i="10" s="1"/>
  <c r="AD608" i="10"/>
  <c r="AE608" i="10" s="1"/>
  <c r="AD228" i="10"/>
  <c r="AE228" i="10" s="1"/>
  <c r="AD742" i="10"/>
  <c r="AF742" i="10" s="1"/>
  <c r="AD512" i="10"/>
  <c r="AF512" i="10" s="1"/>
  <c r="AD300" i="10"/>
  <c r="AF300" i="10" s="1"/>
  <c r="AD274" i="10"/>
  <c r="AE274" i="10" s="1"/>
  <c r="AD600" i="10"/>
  <c r="AF600" i="10" s="1"/>
  <c r="AD824" i="10"/>
  <c r="AE824" i="10" s="1"/>
  <c r="AD347" i="10"/>
  <c r="AE347" i="10" s="1"/>
  <c r="AD439" i="10"/>
  <c r="AE439" i="10" s="1"/>
  <c r="AD805" i="10"/>
  <c r="AF805" i="10" s="1"/>
  <c r="AD466" i="10"/>
  <c r="AE466" i="10" s="1"/>
  <c r="AD374" i="10"/>
  <c r="AE374" i="10" s="1"/>
  <c r="AD332" i="10"/>
  <c r="AE332" i="10" s="1"/>
  <c r="AD533" i="10"/>
  <c r="AF533" i="10" s="1"/>
  <c r="AD622" i="10"/>
  <c r="AE622" i="10" s="1"/>
  <c r="AD703" i="10"/>
  <c r="AF703" i="10" s="1"/>
  <c r="AD661" i="10"/>
  <c r="AE661" i="10" s="1"/>
  <c r="AD281" i="10"/>
  <c r="AF281" i="10" s="1"/>
  <c r="AD483" i="10"/>
  <c r="AE483" i="10" s="1"/>
  <c r="AD607" i="10"/>
  <c r="AF607" i="10" s="1"/>
  <c r="AD564" i="10"/>
  <c r="AE564" i="10" s="1"/>
  <c r="AD618" i="10"/>
  <c r="AE618" i="10" s="1"/>
  <c r="AD827" i="10"/>
  <c r="AF827" i="10" s="1"/>
  <c r="AD175" i="10"/>
  <c r="AE175" i="10" s="1"/>
  <c r="AD808" i="10"/>
  <c r="AE808" i="10" s="1"/>
  <c r="AD308" i="10"/>
  <c r="AF308" i="10" s="1"/>
  <c r="AD726" i="10"/>
  <c r="AE726" i="10" s="1"/>
  <c r="AD386" i="10"/>
  <c r="AE386" i="10" s="1"/>
  <c r="AD30" i="10"/>
  <c r="AE30" i="10" s="1"/>
  <c r="AD296" i="10"/>
  <c r="AE296" i="10" s="1"/>
  <c r="AD732" i="10"/>
  <c r="AF732" i="10" s="1"/>
  <c r="AD385" i="10"/>
  <c r="AF385" i="10" s="1"/>
  <c r="AD280" i="10"/>
  <c r="AF280" i="10" s="1"/>
  <c r="AD548" i="10"/>
  <c r="AE548" i="10" s="1"/>
  <c r="AD626" i="10"/>
  <c r="AF626" i="10" s="1"/>
  <c r="AD663" i="10"/>
  <c r="AF663" i="10" s="1"/>
  <c r="AD521" i="10"/>
  <c r="AE521" i="10" s="1"/>
  <c r="AD676" i="10"/>
  <c r="AE676" i="10" s="1"/>
  <c r="AD314" i="10"/>
  <c r="AE314" i="10" s="1"/>
  <c r="AD294" i="10"/>
  <c r="AE294" i="10" s="1"/>
  <c r="AD113" i="10"/>
  <c r="AF113" i="10" s="1"/>
  <c r="AD821" i="10"/>
  <c r="AF821" i="10" s="1"/>
  <c r="AD160" i="10"/>
  <c r="AE160" i="10" s="1"/>
  <c r="AF650" i="10"/>
  <c r="AD787" i="10"/>
  <c r="AF787" i="10" s="1"/>
  <c r="AD803" i="10"/>
  <c r="AF803" i="10" s="1"/>
  <c r="AD594" i="10"/>
  <c r="AF594" i="10" s="1"/>
  <c r="AD527" i="10"/>
  <c r="AF527" i="10" s="1"/>
  <c r="AD40" i="10"/>
  <c r="AE40" i="10" s="1"/>
  <c r="AD402" i="10"/>
  <c r="AF402" i="10" s="1"/>
  <c r="AD819" i="10"/>
  <c r="AF819" i="10" s="1"/>
  <c r="AD355" i="10"/>
  <c r="AE355" i="10" s="1"/>
  <c r="AD144" i="10"/>
  <c r="AF144" i="10" s="1"/>
  <c r="AD349" i="10"/>
  <c r="AF349" i="10" s="1"/>
  <c r="AD494" i="10"/>
  <c r="AF494" i="10" s="1"/>
  <c r="AF359" i="10"/>
  <c r="AD52" i="10"/>
  <c r="AF52" i="10" s="1"/>
  <c r="AD482" i="10"/>
  <c r="AF482" i="10" s="1"/>
  <c r="AD345" i="10"/>
  <c r="AF345" i="10" s="1"/>
  <c r="AD29" i="10"/>
  <c r="AF29" i="10" s="1"/>
  <c r="AD776" i="10"/>
  <c r="AE776" i="10" s="1"/>
  <c r="AD126" i="10"/>
  <c r="AE126" i="10" s="1"/>
  <c r="AD211" i="10"/>
  <c r="AE211" i="10" s="1"/>
  <c r="AD267" i="10"/>
  <c r="AF267" i="10" s="1"/>
  <c r="AD513" i="10"/>
  <c r="AF513" i="10" s="1"/>
  <c r="AD550" i="10"/>
  <c r="AF550" i="10" s="1"/>
  <c r="AD39" i="10"/>
  <c r="AF39" i="10" s="1"/>
  <c r="AD412" i="10"/>
  <c r="AE412" i="10" s="1"/>
  <c r="AD37" i="10"/>
  <c r="AF37" i="10" s="1"/>
  <c r="AD679" i="10"/>
  <c r="AF679" i="10" s="1"/>
  <c r="AD739" i="10"/>
  <c r="AE739" i="10" s="1"/>
  <c r="AD221" i="10"/>
  <c r="AE221" i="10" s="1"/>
  <c r="AD725" i="10"/>
  <c r="AE725" i="10" s="1"/>
  <c r="AD731" i="10"/>
  <c r="AE731" i="10" s="1"/>
  <c r="AD120" i="10"/>
  <c r="AF120" i="10" s="1"/>
  <c r="AD612" i="10"/>
  <c r="AF612" i="10" s="1"/>
  <c r="AD430" i="10"/>
  <c r="AF430" i="10" s="1"/>
  <c r="AD251" i="10"/>
  <c r="AE251" i="10" s="1"/>
  <c r="AD598" i="10"/>
  <c r="AE598" i="10" s="1"/>
  <c r="AD503" i="10"/>
  <c r="AE503" i="10" s="1"/>
  <c r="AD369" i="10"/>
  <c r="AF369" i="10" s="1"/>
  <c r="AD65" i="10"/>
  <c r="AE65" i="10" s="1"/>
  <c r="AD556" i="10"/>
  <c r="AF556" i="10" s="1"/>
  <c r="AD730" i="10"/>
  <c r="AF730" i="10" s="1"/>
  <c r="AD202" i="10"/>
  <c r="AE202" i="10" s="1"/>
  <c r="AD238" i="10"/>
  <c r="AE238" i="10" s="1"/>
  <c r="AD301" i="10"/>
  <c r="AF301" i="10" s="1"/>
  <c r="AD96" i="10"/>
  <c r="AE96" i="10" s="1"/>
  <c r="AD817" i="10"/>
  <c r="AF817" i="10" s="1"/>
  <c r="AD491" i="10"/>
  <c r="AF491" i="10" s="1"/>
  <c r="AD85" i="10"/>
  <c r="AE85" i="10" s="1"/>
  <c r="AE501" i="10"/>
  <c r="AD370" i="10"/>
  <c r="AE370" i="10" s="1"/>
  <c r="AD107" i="10"/>
  <c r="AE107" i="10" s="1"/>
  <c r="AD713" i="10"/>
  <c r="AE713" i="10" s="1"/>
  <c r="AD131" i="10"/>
  <c r="AF131" i="10" s="1"/>
  <c r="AD461" i="10"/>
  <c r="AE461" i="10" s="1"/>
  <c r="AE38" i="10"/>
  <c r="AD110" i="10"/>
  <c r="AF110" i="10" s="1"/>
  <c r="AD765" i="10"/>
  <c r="AF765" i="10" s="1"/>
  <c r="AD502" i="10"/>
  <c r="AE502" i="10" s="1"/>
  <c r="AD680" i="10"/>
  <c r="AE680" i="10" s="1"/>
  <c r="AD152" i="10"/>
  <c r="AF152" i="10" s="1"/>
  <c r="AD806" i="10"/>
  <c r="AF806" i="10" s="1"/>
  <c r="AD682" i="10"/>
  <c r="AE682" i="10" s="1"/>
  <c r="AD342" i="10"/>
  <c r="AE342" i="10" s="1"/>
  <c r="AD53" i="10"/>
  <c r="AF53" i="10" s="1"/>
  <c r="AD371" i="10"/>
  <c r="AE371" i="10" s="1"/>
  <c r="AD327" i="10"/>
  <c r="AE327" i="10" s="1"/>
  <c r="AD382" i="10"/>
  <c r="AF382" i="10" s="1"/>
  <c r="AD673" i="10"/>
  <c r="AE673" i="10" s="1"/>
  <c r="AD496" i="10"/>
  <c r="AF496" i="10" s="1"/>
  <c r="AD654" i="10"/>
  <c r="AE654" i="10" s="1"/>
  <c r="AD530" i="10"/>
  <c r="AF530" i="10" s="1"/>
  <c r="AD699" i="10"/>
  <c r="AF699" i="10" s="1"/>
  <c r="AD328" i="10"/>
  <c r="AF328" i="10" s="1"/>
  <c r="AD620" i="10"/>
  <c r="AE620" i="10" s="1"/>
  <c r="AD826" i="10"/>
  <c r="AF826" i="10" s="1"/>
  <c r="AD423" i="10"/>
  <c r="AF423" i="10" s="1"/>
  <c r="AD741" i="10"/>
  <c r="AE741" i="10" s="1"/>
  <c r="AD36" i="10"/>
  <c r="AE36" i="10" s="1"/>
  <c r="AD595" i="10"/>
  <c r="AE595" i="10" s="1"/>
  <c r="AD745" i="10"/>
  <c r="AE745" i="10" s="1"/>
  <c r="AD147" i="10"/>
  <c r="AE147" i="10" s="1"/>
  <c r="AD329" i="10"/>
  <c r="AE329" i="10" s="1"/>
  <c r="AD169" i="10"/>
  <c r="AF169" i="10" s="1"/>
  <c r="AD235" i="10"/>
  <c r="AF235" i="10" s="1"/>
  <c r="AD586" i="10"/>
  <c r="AE586" i="10" s="1"/>
  <c r="AD158" i="10"/>
  <c r="AF158" i="10" s="1"/>
  <c r="AD625" i="10"/>
  <c r="AF625" i="10" s="1"/>
  <c r="AD157" i="10"/>
  <c r="AE157" i="10" s="1"/>
  <c r="AD143" i="10"/>
  <c r="AF143" i="10" s="1"/>
  <c r="AD796" i="10"/>
  <c r="AE796" i="10" s="1"/>
  <c r="AD627" i="10"/>
  <c r="AE627" i="10" s="1"/>
  <c r="AD337" i="10"/>
  <c r="AF337" i="10" s="1"/>
  <c r="AD771" i="10"/>
  <c r="AF771" i="10" s="1"/>
  <c r="AD733" i="10"/>
  <c r="AE733" i="10" s="1"/>
  <c r="AD309" i="10"/>
  <c r="AF309" i="10" s="1"/>
  <c r="AD81" i="10"/>
  <c r="AE81" i="10" s="1"/>
  <c r="AD55" i="10"/>
  <c r="AE55" i="10" s="1"/>
  <c r="AD307" i="10"/>
  <c r="AF307" i="10" s="1"/>
  <c r="AD701" i="10"/>
  <c r="AE701" i="10" s="1"/>
  <c r="AD217" i="10"/>
  <c r="AF217" i="10" s="1"/>
  <c r="AD534" i="10"/>
  <c r="AF534" i="10" s="1"/>
  <c r="AD495" i="10"/>
  <c r="AF495" i="10" s="1"/>
  <c r="AD763" i="10"/>
  <c r="AF763" i="10" s="1"/>
  <c r="AD401" i="10"/>
  <c r="AF401" i="10" s="1"/>
  <c r="AD599" i="10"/>
  <c r="AE599" i="10" s="1"/>
  <c r="AD360" i="10"/>
  <c r="AE360" i="10" s="1"/>
  <c r="AD672" i="10"/>
  <c r="AE672" i="10" s="1"/>
  <c r="AD544" i="10"/>
  <c r="AF544" i="10" s="1"/>
  <c r="AD484" i="10"/>
  <c r="AE484" i="10" s="1"/>
  <c r="AD837" i="10"/>
  <c r="AE837" i="10" s="1"/>
  <c r="AD343" i="10"/>
  <c r="AE343" i="10" s="1"/>
  <c r="AD330" i="10"/>
  <c r="AF330" i="10" s="1"/>
  <c r="AD422" i="10"/>
  <c r="AE422" i="10" s="1"/>
  <c r="AD156" i="10"/>
  <c r="AE156" i="10" s="1"/>
  <c r="AD76" i="10"/>
  <c r="AE76" i="10" s="1"/>
  <c r="AD478" i="10"/>
  <c r="AE478" i="10" s="1"/>
  <c r="AD815" i="10"/>
  <c r="AF815" i="10" s="1"/>
  <c r="AD744" i="10"/>
  <c r="AF744" i="10" s="1"/>
  <c r="AD596" i="10"/>
  <c r="AF596" i="10" s="1"/>
  <c r="AD746" i="10"/>
  <c r="AF746" i="10" s="1"/>
  <c r="AD187" i="10"/>
  <c r="AF187" i="10" s="1"/>
  <c r="AD346" i="10"/>
  <c r="AF346" i="10" s="1"/>
  <c r="AD455" i="10"/>
  <c r="AF455" i="10" s="1"/>
  <c r="AD454" i="10"/>
  <c r="AE454" i="10" s="1"/>
  <c r="AD224" i="10"/>
  <c r="AE224" i="10" s="1"/>
  <c r="AD681" i="10"/>
  <c r="AE681" i="10" s="1"/>
  <c r="AD247" i="10"/>
  <c r="AE247" i="10" s="1"/>
  <c r="AD123" i="10"/>
  <c r="AF123" i="10" s="1"/>
  <c r="AD298" i="10"/>
  <c r="AF298" i="10" s="1"/>
  <c r="AD435" i="10"/>
  <c r="AF435" i="10" s="1"/>
  <c r="AD697" i="10"/>
  <c r="AF697" i="10" s="1"/>
  <c r="AD121" i="10"/>
  <c r="AE121" i="10" s="1"/>
  <c r="AD165" i="10"/>
  <c r="AE165" i="10" s="1"/>
  <c r="AD227" i="10"/>
  <c r="AE227" i="10" s="1"/>
  <c r="AD151" i="10"/>
  <c r="AE151" i="10" s="1"/>
  <c r="AD56" i="10"/>
  <c r="AF56" i="10" s="1"/>
  <c r="AD678" i="10"/>
  <c r="AF678" i="10" s="1"/>
  <c r="AD630" i="10"/>
  <c r="AF630" i="10" s="1"/>
  <c r="AD295" i="10"/>
  <c r="AF295" i="10" s="1"/>
  <c r="AD816" i="10"/>
  <c r="AE816" i="10" s="1"/>
  <c r="AD234" i="10"/>
  <c r="AE234" i="10" s="1"/>
  <c r="AD417" i="10"/>
  <c r="AE417" i="10" s="1"/>
  <c r="AD644" i="10"/>
  <c r="AF644" i="10" s="1"/>
  <c r="AD185" i="10"/>
  <c r="AE185" i="10" s="1"/>
  <c r="AD825" i="10"/>
  <c r="AE825" i="10" s="1"/>
  <c r="AD641" i="10"/>
  <c r="AF641" i="10" s="1"/>
  <c r="AD155" i="10"/>
  <c r="AE155" i="10" s="1"/>
  <c r="AD145" i="10"/>
  <c r="AF145" i="10" s="1"/>
  <c r="AE570" i="10"/>
  <c r="AF570" i="10"/>
  <c r="AD791" i="10"/>
  <c r="AD216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35" i="10"/>
  <c r="AD813" i="10"/>
  <c r="AD14" i="10"/>
  <c r="AD176" i="10"/>
  <c r="AD21" i="10"/>
  <c r="AD394" i="10"/>
  <c r="AD704" i="10"/>
  <c r="AD488" i="10"/>
  <c r="AD92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AD5" i="10" a="1"/>
  <c r="AE351" i="10" l="1"/>
  <c r="AF808" i="10"/>
  <c r="AE64" i="10"/>
  <c r="AE260" i="10"/>
  <c r="AF84" i="10"/>
  <c r="AE834" i="10"/>
  <c r="AE61" i="10"/>
  <c r="AF327" i="10"/>
  <c r="AF796" i="10"/>
  <c r="AE571" i="10"/>
  <c r="AF461" i="10"/>
  <c r="AE778" i="10"/>
  <c r="AE495" i="10"/>
  <c r="AE535" i="10"/>
  <c r="AF358" i="10"/>
  <c r="AF156" i="10"/>
  <c r="AF228" i="10"/>
  <c r="AE73" i="10"/>
  <c r="AF119" i="10"/>
  <c r="AF521" i="10"/>
  <c r="AF332" i="10"/>
  <c r="AF776" i="10"/>
  <c r="AF36" i="10"/>
  <c r="AF725" i="10"/>
  <c r="AF202" i="10"/>
  <c r="AE499" i="10"/>
  <c r="AF681" i="10"/>
  <c r="AF40" i="10"/>
  <c r="AF777" i="10"/>
  <c r="AE35" i="10"/>
  <c r="AF182" i="10"/>
  <c r="AF557" i="10"/>
  <c r="AE512" i="10"/>
  <c r="AF146" i="10"/>
  <c r="AE255" i="10"/>
  <c r="AF622" i="10"/>
  <c r="AE252" i="10"/>
  <c r="AF393" i="10"/>
  <c r="AE301" i="10"/>
  <c r="AF726" i="10"/>
  <c r="AE476" i="10"/>
  <c r="AE630" i="10"/>
  <c r="AF211" i="10"/>
  <c r="AE337" i="10"/>
  <c r="AE807" i="10"/>
  <c r="AE765" i="10"/>
  <c r="AF504" i="10"/>
  <c r="AE120" i="10"/>
  <c r="AE702" i="10"/>
  <c r="AF478" i="10"/>
  <c r="AE110" i="10"/>
  <c r="AF816" i="10"/>
  <c r="AF153" i="10"/>
  <c r="AE401" i="10"/>
  <c r="AF314" i="10"/>
  <c r="AF745" i="10"/>
  <c r="AE344" i="10"/>
  <c r="AF277" i="10"/>
  <c r="AF387" i="10"/>
  <c r="AF595" i="10"/>
  <c r="AE367" i="10"/>
  <c r="AF338" i="10"/>
  <c r="AE447" i="10"/>
  <c r="AE475" i="10"/>
  <c r="AF256" i="10"/>
  <c r="AE390" i="10"/>
  <c r="AE656" i="10"/>
  <c r="AE584" i="10"/>
  <c r="AE109" i="10"/>
  <c r="AF360" i="10"/>
  <c r="AE513" i="10"/>
  <c r="AF733" i="10"/>
  <c r="AF274" i="10"/>
  <c r="AE123" i="10"/>
  <c r="AF783" i="10"/>
  <c r="AE742" i="10"/>
  <c r="AE817" i="10"/>
  <c r="AF464" i="10"/>
  <c r="AF824" i="10"/>
  <c r="AF329" i="10"/>
  <c r="AE430" i="10"/>
  <c r="AE402" i="10"/>
  <c r="AF160" i="10"/>
  <c r="AF483" i="10"/>
  <c r="AE435" i="10"/>
  <c r="AE39" i="10"/>
  <c r="AF446" i="10"/>
  <c r="AE152" i="10"/>
  <c r="AF673" i="10"/>
  <c r="AF502" i="10"/>
  <c r="AF57" i="10"/>
  <c r="AF676" i="10"/>
  <c r="AE144" i="10"/>
  <c r="AF222" i="10"/>
  <c r="AE494" i="10"/>
  <c r="AF417" i="10"/>
  <c r="AE597" i="10"/>
  <c r="AF333" i="10"/>
  <c r="AE746" i="10"/>
  <c r="AE308" i="10"/>
  <c r="AE101" i="10"/>
  <c r="AE600" i="10"/>
  <c r="AE550" i="10"/>
  <c r="AF621" i="10"/>
  <c r="AF648" i="10"/>
  <c r="AE434" i="10"/>
  <c r="AE313" i="10"/>
  <c r="AF220" i="10"/>
  <c r="AF223" i="10"/>
  <c r="AF654" i="10"/>
  <c r="AE732" i="10"/>
  <c r="AF30" i="10"/>
  <c r="AE113" i="10"/>
  <c r="AE555" i="10"/>
  <c r="AF251" i="10"/>
  <c r="AE744" i="10"/>
  <c r="AE819" i="10"/>
  <c r="AF466" i="10"/>
  <c r="AE235" i="10"/>
  <c r="AE544" i="10"/>
  <c r="AF598" i="10"/>
  <c r="AE827" i="10"/>
  <c r="AF121" i="10"/>
  <c r="AF589" i="10"/>
  <c r="AE331" i="10"/>
  <c r="AE556" i="10"/>
  <c r="AE369" i="10"/>
  <c r="AE491" i="10"/>
  <c r="AE641" i="10"/>
  <c r="AE330" i="10"/>
  <c r="AF713" i="10"/>
  <c r="AF739" i="10"/>
  <c r="AE644" i="10"/>
  <c r="AF677" i="10"/>
  <c r="AF565" i="10"/>
  <c r="AF477" i="10"/>
  <c r="AE345" i="10"/>
  <c r="AE699" i="10"/>
  <c r="AE158" i="10"/>
  <c r="AE346" i="10"/>
  <c r="AF439" i="10"/>
  <c r="AE711" i="10"/>
  <c r="AF837" i="10"/>
  <c r="AE37" i="10"/>
  <c r="AF682" i="10"/>
  <c r="AF259" i="10"/>
  <c r="AF797" i="10"/>
  <c r="AE423" i="10"/>
  <c r="AE280" i="10"/>
  <c r="AF185" i="10"/>
  <c r="AE787" i="10"/>
  <c r="AE44" i="10"/>
  <c r="AE594" i="10"/>
  <c r="AF407" i="10"/>
  <c r="AF370" i="10"/>
  <c r="AF227" i="10"/>
  <c r="AE52" i="10"/>
  <c r="AE679" i="10"/>
  <c r="AF514" i="10"/>
  <c r="AE217" i="10"/>
  <c r="AF66" i="10"/>
  <c r="AF85" i="10"/>
  <c r="AF391" i="10"/>
  <c r="AF516" i="10"/>
  <c r="AE307" i="10"/>
  <c r="AF558" i="10"/>
  <c r="AF76" i="10"/>
  <c r="AF620" i="10"/>
  <c r="AE53" i="10"/>
  <c r="AF731" i="10"/>
  <c r="AF157" i="10"/>
  <c r="AE275" i="10"/>
  <c r="AF520" i="10"/>
  <c r="AE482" i="10"/>
  <c r="AF554" i="10"/>
  <c r="AE820" i="10"/>
  <c r="AE728" i="10"/>
  <c r="AF603" i="10"/>
  <c r="AF454" i="10"/>
  <c r="AF250" i="10"/>
  <c r="AF618" i="10"/>
  <c r="AF564" i="10"/>
  <c r="AE56" i="10"/>
  <c r="AE626" i="10"/>
  <c r="AE145" i="10"/>
  <c r="AF712" i="10"/>
  <c r="AF81" i="10"/>
  <c r="AF661" i="10"/>
  <c r="AE625" i="10"/>
  <c r="AF343" i="10"/>
  <c r="AE530" i="10"/>
  <c r="AF238" i="10"/>
  <c r="AE309" i="10"/>
  <c r="AF672" i="10"/>
  <c r="AF151" i="10"/>
  <c r="AE455" i="10"/>
  <c r="AE533" i="10"/>
  <c r="AE826" i="10"/>
  <c r="AE425" i="10"/>
  <c r="AF627" i="10"/>
  <c r="AE596" i="10"/>
  <c r="AE803" i="10"/>
  <c r="AF567" i="10"/>
  <c r="AE763" i="10"/>
  <c r="AE74" i="10"/>
  <c r="AE349" i="10"/>
  <c r="AE805" i="10"/>
  <c r="AF126" i="10"/>
  <c r="AE410" i="10"/>
  <c r="AF680" i="10"/>
  <c r="AE281" i="10"/>
  <c r="AF232" i="10"/>
  <c r="AF107" i="10"/>
  <c r="AF247" i="10"/>
  <c r="AF212" i="10"/>
  <c r="AF548" i="10"/>
  <c r="AF296" i="10"/>
  <c r="AF65" i="10"/>
  <c r="AF448" i="10"/>
  <c r="AF342" i="10"/>
  <c r="AF155" i="10"/>
  <c r="AF549" i="10"/>
  <c r="AE779" i="10"/>
  <c r="AE821" i="10"/>
  <c r="AE295" i="10"/>
  <c r="AE169" i="10"/>
  <c r="AE382" i="10"/>
  <c r="AF701" i="10"/>
  <c r="AF38" i="10"/>
  <c r="AF352" i="10"/>
  <c r="AF165" i="10"/>
  <c r="AF503" i="10"/>
  <c r="AF297" i="10"/>
  <c r="AE187" i="10"/>
  <c r="AE607" i="10"/>
  <c r="AF406" i="10"/>
  <c r="AE385" i="10"/>
  <c r="AE359" i="10"/>
  <c r="AE114" i="10"/>
  <c r="AF225" i="10"/>
  <c r="AF386" i="10"/>
  <c r="AF374" i="10"/>
  <c r="AE298" i="10"/>
  <c r="AE806" i="10"/>
  <c r="AE131" i="10"/>
  <c r="AF341" i="10"/>
  <c r="AE815" i="10"/>
  <c r="AE143" i="10"/>
  <c r="AE496" i="10"/>
  <c r="AE300" i="10"/>
  <c r="AF599" i="10"/>
  <c r="AE328" i="10"/>
  <c r="AE697" i="10"/>
  <c r="AE612" i="10"/>
  <c r="AF422" i="10"/>
  <c r="AE534" i="10"/>
  <c r="AF221" i="10"/>
  <c r="AE267" i="10"/>
  <c r="AE771" i="10"/>
  <c r="AF608" i="10"/>
  <c r="AF825" i="10"/>
  <c r="AF96" i="10"/>
  <c r="AE29" i="10"/>
  <c r="AF224" i="10"/>
  <c r="AE678" i="10"/>
  <c r="AF226" i="10"/>
  <c r="AF424" i="10"/>
  <c r="AF741" i="10"/>
  <c r="AF294" i="10"/>
  <c r="AE547" i="10"/>
  <c r="AE650" i="10"/>
  <c r="AF55" i="10"/>
  <c r="AF453" i="10"/>
  <c r="AF484" i="10"/>
  <c r="AE674" i="10"/>
  <c r="AF412" i="10"/>
  <c r="AE663" i="10"/>
  <c r="AE730" i="10"/>
  <c r="AF355" i="10"/>
  <c r="AF347" i="10"/>
  <c r="AE563" i="10"/>
  <c r="AF687" i="10"/>
  <c r="AF617" i="10"/>
  <c r="AF602" i="10"/>
  <c r="AF175" i="10"/>
  <c r="AE438" i="10"/>
  <c r="AE527" i="10"/>
  <c r="AE662" i="10"/>
  <c r="AF613" i="10"/>
  <c r="AF836" i="10"/>
  <c r="AF586" i="10"/>
  <c r="AE703" i="10"/>
  <c r="AF234" i="10"/>
  <c r="AF147" i="10"/>
  <c r="AF501" i="10"/>
  <c r="AF574" i="10"/>
  <c r="AF299" i="10"/>
  <c r="AF371" i="10"/>
  <c r="AF148" i="10"/>
  <c r="AE80" i="10"/>
  <c r="AF80" i="10"/>
  <c r="AF49" i="10"/>
  <c r="AE49" i="10"/>
  <c r="AF575" i="10"/>
  <c r="AE575" i="10"/>
  <c r="AE16" i="10"/>
  <c r="AF16" i="10"/>
  <c r="AE490" i="10"/>
  <c r="AF490" i="10"/>
  <c r="AF394" i="10"/>
  <c r="AE394" i="10"/>
  <c r="AE7" i="10"/>
  <c r="AF7" i="10"/>
  <c r="AE19" i="10"/>
  <c r="AF19" i="10"/>
  <c r="AE553" i="10"/>
  <c r="AF553" i="10"/>
  <c r="AE22" i="10"/>
  <c r="AF22" i="10"/>
  <c r="AE62" i="10"/>
  <c r="AF62" i="10"/>
  <c r="AF17" i="10"/>
  <c r="AE17" i="10"/>
  <c r="AE176" i="10"/>
  <c r="AF176" i="10"/>
  <c r="AE601" i="10"/>
  <c r="AF601" i="10"/>
  <c r="AE444" i="10"/>
  <c r="AF444" i="10"/>
  <c r="AE790" i="10"/>
  <c r="AF790" i="10"/>
  <c r="AF775" i="10"/>
  <c r="AE775" i="10"/>
  <c r="AF205" i="10"/>
  <c r="AE205" i="10"/>
  <c r="AE786" i="10"/>
  <c r="AF786" i="10"/>
  <c r="AF25" i="10"/>
  <c r="AE25" i="10"/>
  <c r="AF9" i="10"/>
  <c r="AE9" i="10"/>
  <c r="AE469" i="10"/>
  <c r="AF469" i="10"/>
  <c r="AF832" i="10"/>
  <c r="AE832" i="10"/>
  <c r="AE809" i="10"/>
  <c r="AF809" i="10"/>
  <c r="AE312" i="10"/>
  <c r="AF312" i="10"/>
  <c r="AE14" i="10"/>
  <c r="AF14" i="10"/>
  <c r="AE773" i="10"/>
  <c r="AF773" i="10"/>
  <c r="AE772" i="10"/>
  <c r="AF772" i="10"/>
  <c r="AE377" i="10"/>
  <c r="AF377" i="10"/>
  <c r="AF463" i="10"/>
  <c r="AE463" i="10"/>
  <c r="AF479" i="10"/>
  <c r="AE479" i="10"/>
  <c r="AE6" i="10"/>
  <c r="AF6" i="10"/>
  <c r="AF782" i="10"/>
  <c r="AE782" i="10"/>
  <c r="AE592" i="10"/>
  <c r="AF592" i="10"/>
  <c r="AF293" i="10"/>
  <c r="AE293" i="10"/>
  <c r="AE26" i="10"/>
  <c r="AF26" i="10"/>
  <c r="AE23" i="10"/>
  <c r="AF23" i="10"/>
  <c r="AE276" i="10"/>
  <c r="AF276" i="10"/>
  <c r="AF810" i="10"/>
  <c r="AE810" i="10"/>
  <c r="AE813" i="10"/>
  <c r="AF813" i="10"/>
  <c r="AF768" i="10"/>
  <c r="AE768" i="10"/>
  <c r="AF350" i="10"/>
  <c r="AE350" i="10"/>
  <c r="AE835" i="10"/>
  <c r="AF835" i="10"/>
  <c r="AE8" i="10"/>
  <c r="AF8" i="10"/>
  <c r="AE326" i="10"/>
  <c r="AF326" i="10"/>
  <c r="AE624" i="10"/>
  <c r="AF624" i="10"/>
  <c r="AE18" i="10"/>
  <c r="AF18" i="10"/>
  <c r="AF21" i="10"/>
  <c r="AE21" i="10"/>
  <c r="AF614" i="10"/>
  <c r="AE614" i="10"/>
  <c r="AF13" i="10"/>
  <c r="AE13" i="10"/>
  <c r="AE488" i="10"/>
  <c r="AF488" i="10"/>
  <c r="AF619" i="10"/>
  <c r="AE619" i="10"/>
  <c r="AE590" i="10"/>
  <c r="AF590" i="10"/>
  <c r="AF611" i="10"/>
  <c r="AE611" i="10"/>
  <c r="AE216" i="10"/>
  <c r="AF216" i="10"/>
  <c r="AE379" i="10"/>
  <c r="AF379" i="10"/>
  <c r="AE664" i="10"/>
  <c r="AF664" i="10"/>
  <c r="AE489" i="10"/>
  <c r="AF489" i="10"/>
  <c r="AE628" i="10"/>
  <c r="AF628" i="10"/>
  <c r="AE536" i="10"/>
  <c r="AF536" i="10"/>
  <c r="AE92" i="10"/>
  <c r="AF92" i="10"/>
  <c r="AF193" i="10"/>
  <c r="AE193" i="10"/>
  <c r="AE27" i="10"/>
  <c r="AF27" i="10"/>
  <c r="AE568" i="10"/>
  <c r="AF568" i="10"/>
  <c r="AE99" i="10"/>
  <c r="AF99" i="10"/>
  <c r="AF818" i="10"/>
  <c r="AE818" i="10"/>
  <c r="AE629" i="10"/>
  <c r="AF629" i="10"/>
  <c r="AE668" i="10"/>
  <c r="AF668" i="10"/>
  <c r="AF253" i="10"/>
  <c r="AE253" i="10"/>
  <c r="AE15" i="10"/>
  <c r="AF15" i="10"/>
  <c r="AE704" i="10"/>
  <c r="AF704" i="10"/>
  <c r="AE545" i="10"/>
  <c r="AF545" i="10"/>
  <c r="AE10" i="10"/>
  <c r="AF10" i="10"/>
  <c r="AF780" i="10"/>
  <c r="AE780" i="10"/>
  <c r="AE11" i="10"/>
  <c r="AF11" i="10"/>
  <c r="AF791" i="10"/>
  <c r="AE791" i="10"/>
  <c r="AD5" i="10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N292" i="14" s="1"/>
  <c r="L386" i="14"/>
  <c r="L129" i="14"/>
  <c r="L258" i="14"/>
  <c r="L222" i="14"/>
  <c r="L135" i="14"/>
  <c r="L126" i="14"/>
  <c r="L437" i="14"/>
  <c r="L18" i="14"/>
  <c r="K5" i="14"/>
  <c r="N5" i="14" s="1"/>
  <c r="K9" i="14"/>
  <c r="K21" i="14"/>
  <c r="K298" i="14"/>
  <c r="K118" i="14"/>
  <c r="K312" i="14"/>
  <c r="K120" i="14"/>
  <c r="K471" i="14"/>
  <c r="K289" i="14"/>
  <c r="K48" i="14"/>
  <c r="K130" i="14"/>
  <c r="K429" i="14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K199" i="14"/>
  <c r="K406" i="14"/>
  <c r="K408" i="14"/>
  <c r="K104" i="14"/>
  <c r="K374" i="14"/>
  <c r="K455" i="14"/>
  <c r="K152" i="14"/>
  <c r="K319" i="14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K237" i="14"/>
  <c r="K342" i="14"/>
  <c r="K219" i="14"/>
  <c r="K490" i="14"/>
  <c r="K451" i="14"/>
  <c r="K410" i="14"/>
  <c r="K51" i="14"/>
  <c r="K10" i="14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K420" i="14"/>
  <c r="K42" i="14"/>
  <c r="K251" i="14"/>
  <c r="K350" i="14"/>
  <c r="K302" i="14"/>
  <c r="K193" i="14"/>
  <c r="K377" i="14"/>
  <c r="K146" i="14"/>
  <c r="K28" i="14"/>
  <c r="K16" i="14"/>
  <c r="K283" i="14"/>
  <c r="K351" i="14"/>
  <c r="K79" i="14"/>
  <c r="K92" i="14"/>
  <c r="K106" i="14"/>
  <c r="K61" i="14"/>
  <c r="K57" i="14"/>
  <c r="K271" i="14"/>
  <c r="K248" i="14"/>
  <c r="K310" i="14"/>
  <c r="K257" i="14"/>
  <c r="K203" i="14"/>
  <c r="K64" i="14"/>
  <c r="K499" i="14"/>
  <c r="K90" i="14"/>
  <c r="K27" i="14"/>
  <c r="K320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K336" i="14"/>
  <c r="K503" i="14"/>
  <c r="K246" i="14"/>
  <c r="K343" i="14"/>
  <c r="K215" i="14"/>
  <c r="K242" i="14"/>
  <c r="K405" i="14"/>
  <c r="K363" i="14"/>
  <c r="K6" i="14"/>
  <c r="K210" i="14"/>
  <c r="K84" i="14"/>
  <c r="K396" i="14"/>
  <c r="K266" i="14"/>
  <c r="K285" i="14"/>
  <c r="K348" i="14"/>
  <c r="K7" i="14"/>
  <c r="K467" i="14"/>
  <c r="K198" i="14"/>
  <c r="K195" i="14"/>
  <c r="K472" i="14"/>
  <c r="K183" i="14"/>
  <c r="K358" i="14"/>
  <c r="K31" i="14"/>
  <c r="K369" i="14"/>
  <c r="K297" i="14"/>
  <c r="K110" i="14"/>
  <c r="K280" i="14"/>
  <c r="K226" i="14"/>
  <c r="K70" i="14"/>
  <c r="K153" i="14"/>
  <c r="K217" i="14"/>
  <c r="K17" i="14"/>
  <c r="K167" i="14"/>
  <c r="K188" i="14"/>
  <c r="K393" i="14"/>
  <c r="K486" i="14"/>
  <c r="K52" i="14"/>
  <c r="K47" i="14"/>
  <c r="K315" i="14"/>
  <c r="K159" i="14"/>
  <c r="K228" i="14"/>
  <c r="K330" i="14"/>
  <c r="K424" i="14"/>
  <c r="K465" i="14"/>
  <c r="K466" i="14"/>
  <c r="K38" i="14"/>
  <c r="K29" i="14"/>
  <c r="K25" i="14"/>
  <c r="K492" i="14"/>
  <c r="K162" i="14"/>
  <c r="K439" i="14"/>
  <c r="K379" i="14"/>
  <c r="K413" i="14"/>
  <c r="K136" i="14"/>
  <c r="K423" i="14"/>
  <c r="K54" i="14"/>
  <c r="K103" i="14"/>
  <c r="K133" i="14"/>
  <c r="K74" i="14"/>
  <c r="K398" i="14"/>
  <c r="K116" i="14"/>
  <c r="K89" i="14"/>
  <c r="K381" i="14"/>
  <c r="K288" i="14"/>
  <c r="K176" i="14"/>
  <c r="K197" i="14"/>
  <c r="K475" i="14"/>
  <c r="K339" i="14"/>
  <c r="K303" i="14"/>
  <c r="K238" i="14"/>
  <c r="K14" i="14"/>
  <c r="N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K485" i="14"/>
  <c r="K416" i="14"/>
  <c r="K417" i="14"/>
  <c r="K415" i="14"/>
  <c r="K41" i="14"/>
  <c r="K402" i="14"/>
  <c r="K160" i="14"/>
  <c r="K76" i="14"/>
  <c r="K282" i="14"/>
  <c r="K294" i="14"/>
  <c r="K178" i="14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K489" i="14"/>
  <c r="K447" i="14"/>
  <c r="K208" i="14"/>
  <c r="K390" i="14"/>
  <c r="K422" i="14"/>
  <c r="K73" i="14"/>
  <c r="K49" i="14"/>
  <c r="K359" i="14"/>
  <c r="K207" i="14"/>
  <c r="K68" i="14"/>
  <c r="K277" i="14"/>
  <c r="K127" i="14"/>
  <c r="K403" i="14"/>
  <c r="K273" i="14"/>
  <c r="K143" i="14"/>
  <c r="K335" i="14"/>
  <c r="K168" i="14"/>
  <c r="K158" i="14"/>
  <c r="K181" i="14"/>
  <c r="K388" i="14"/>
  <c r="K123" i="14"/>
  <c r="K354" i="14"/>
  <c r="K12" i="14"/>
  <c r="K129" i="14"/>
  <c r="K258" i="14"/>
  <c r="K222" i="14"/>
  <c r="K135" i="14"/>
  <c r="K126" i="14"/>
  <c r="K437" i="14"/>
  <c r="K18" i="14"/>
  <c r="K290" i="14"/>
  <c r="K151" i="14"/>
  <c r="K458" i="14"/>
  <c r="K260" i="14"/>
  <c r="K304" i="14"/>
  <c r="K380" i="14"/>
  <c r="K367" i="14"/>
  <c r="K157" i="14"/>
  <c r="K400" i="14"/>
  <c r="K156" i="14"/>
  <c r="K250" i="14"/>
  <c r="K78" i="14"/>
  <c r="K115" i="14"/>
  <c r="K383" i="14"/>
  <c r="K395" i="14"/>
  <c r="K85" i="14"/>
  <c r="K392" i="14"/>
  <c r="K462" i="14"/>
  <c r="K147" i="14"/>
  <c r="K37" i="14"/>
  <c r="K428" i="14"/>
  <c r="K154" i="14"/>
  <c r="K65" i="14"/>
  <c r="K194" i="14"/>
  <c r="K44" i="14"/>
  <c r="K189" i="14"/>
  <c r="K473" i="14"/>
  <c r="K323" i="14"/>
  <c r="K314" i="14"/>
  <c r="K272" i="14"/>
  <c r="K313" i="14"/>
  <c r="K421" i="14"/>
  <c r="K478" i="14"/>
  <c r="K376" i="14"/>
  <c r="K296" i="14"/>
  <c r="K356" i="14"/>
  <c r="K170" i="14"/>
  <c r="K407" i="14"/>
  <c r="K443" i="14"/>
  <c r="K141" i="14"/>
  <c r="K87" i="14"/>
  <c r="K487" i="14"/>
  <c r="K86" i="14"/>
  <c r="K202" i="14"/>
  <c r="K15" i="14"/>
  <c r="K500" i="14"/>
  <c r="K346" i="14"/>
  <c r="K149" i="14"/>
  <c r="K142" i="14"/>
  <c r="K411" i="14"/>
  <c r="N411" i="14" s="1"/>
  <c r="K91" i="14"/>
  <c r="K433" i="14"/>
  <c r="K187" i="14"/>
  <c r="K307" i="14"/>
  <c r="K190" i="14"/>
  <c r="K32" i="14"/>
  <c r="K279" i="14"/>
  <c r="K53" i="14"/>
  <c r="K119" i="14"/>
  <c r="K239" i="14"/>
  <c r="K362" i="14"/>
  <c r="K235" i="14"/>
  <c r="K164" i="14"/>
  <c r="K36" i="14"/>
  <c r="K409" i="14"/>
  <c r="K327" i="14"/>
  <c r="K268" i="14"/>
  <c r="K24" i="14"/>
  <c r="K96" i="14"/>
  <c r="K179" i="14"/>
  <c r="K63" i="14"/>
  <c r="K204" i="14"/>
  <c r="K496" i="14"/>
  <c r="K209" i="14"/>
  <c r="K145" i="14"/>
  <c r="K391" i="14"/>
  <c r="K436" i="14"/>
  <c r="K253" i="14"/>
  <c r="N253" i="14" s="1"/>
  <c r="K329" i="14"/>
  <c r="N329" i="14" s="1"/>
  <c r="K427" i="14"/>
  <c r="K169" i="14"/>
  <c r="K399" i="14"/>
  <c r="K474" i="14"/>
  <c r="K345" i="14"/>
  <c r="K108" i="14"/>
  <c r="K243" i="14"/>
  <c r="K426" i="14"/>
  <c r="K259" i="14"/>
  <c r="K460" i="14"/>
  <c r="K218" i="14"/>
  <c r="K232" i="14"/>
  <c r="K72" i="14"/>
  <c r="K138" i="14"/>
  <c r="K493" i="14"/>
  <c r="K353" i="14"/>
  <c r="K230" i="14"/>
  <c r="K62" i="14"/>
  <c r="K50" i="14"/>
  <c r="K352" i="14"/>
  <c r="K252" i="14"/>
  <c r="K233" i="14"/>
  <c r="K144" i="14"/>
  <c r="K224" i="14"/>
  <c r="K454" i="14"/>
  <c r="K155" i="14"/>
  <c r="K122" i="14"/>
  <c r="K434" i="14"/>
  <c r="K502" i="14"/>
  <c r="K311" i="14"/>
  <c r="K431" i="14"/>
  <c r="K182" i="14"/>
  <c r="K269" i="14"/>
  <c r="K56" i="14"/>
  <c r="K497" i="14"/>
  <c r="K375" i="14"/>
  <c r="K148" i="14"/>
  <c r="K372" i="14"/>
  <c r="K442" i="14"/>
  <c r="K347" i="14"/>
  <c r="K124" i="14"/>
  <c r="K316" i="14"/>
  <c r="K453" i="14"/>
  <c r="K401" i="14"/>
  <c r="K470" i="14"/>
  <c r="K385" i="14"/>
  <c r="K137" i="14"/>
  <c r="K23" i="14"/>
  <c r="K284" i="14"/>
  <c r="K386" i="14"/>
  <c r="K308" i="14"/>
  <c r="K212" i="14"/>
  <c r="K43" i="14"/>
  <c r="K477" i="14"/>
  <c r="K450" i="14"/>
  <c r="K444" i="14"/>
  <c r="K418" i="14"/>
  <c r="K99" i="14"/>
  <c r="K139" i="14"/>
  <c r="K255" i="14"/>
  <c r="K281" i="14"/>
  <c r="K412" i="14"/>
  <c r="K364" i="14"/>
  <c r="K318" i="14"/>
  <c r="K227" i="14"/>
  <c r="K150" i="14"/>
  <c r="K132" i="14"/>
  <c r="K504" i="14"/>
  <c r="K452" i="14"/>
  <c r="K300" i="14"/>
  <c r="K337" i="14"/>
  <c r="K357" i="14"/>
  <c r="K186" i="14"/>
  <c r="K441" i="14"/>
  <c r="K321" i="14"/>
  <c r="K95" i="14"/>
  <c r="K495" i="14"/>
  <c r="K80" i="14"/>
  <c r="K483" i="14"/>
  <c r="K438" i="14"/>
  <c r="K249" i="14"/>
  <c r="K241" i="14"/>
  <c r="K121" i="14"/>
  <c r="K223" i="14"/>
  <c r="K213" i="14"/>
  <c r="K214" i="14"/>
  <c r="K191" i="14"/>
  <c r="K94" i="14"/>
  <c r="K140" i="14"/>
  <c r="K384" i="14"/>
  <c r="K355" i="14"/>
  <c r="K59" i="14"/>
  <c r="K174" i="14"/>
  <c r="K97" i="14"/>
  <c r="K340" i="14"/>
  <c r="K107" i="14"/>
  <c r="K394" i="14"/>
  <c r="K371" i="14"/>
  <c r="K35" i="14"/>
  <c r="K265" i="14"/>
  <c r="K165" i="14"/>
  <c r="K301" i="14"/>
  <c r="K101" i="14"/>
  <c r="K166" i="14"/>
  <c r="K205" i="14"/>
  <c r="K291" i="14"/>
  <c r="K332" i="14"/>
  <c r="K299" i="14"/>
  <c r="K192" i="14"/>
  <c r="K26" i="14"/>
  <c r="K425" i="14"/>
  <c r="K457" i="14"/>
  <c r="K480" i="14"/>
  <c r="K113" i="14"/>
  <c r="K479" i="14"/>
  <c r="K19" i="14"/>
  <c r="K66" i="14"/>
  <c r="K184" i="14"/>
  <c r="K211" i="14"/>
  <c r="K60" i="14"/>
  <c r="K88" i="14"/>
  <c r="K171" i="14"/>
  <c r="K39" i="14"/>
  <c r="K196" i="14"/>
  <c r="AD82" i="10" a="1"/>
  <c r="N492" i="14" l="1"/>
  <c r="N467" i="14"/>
  <c r="N281" i="14"/>
  <c r="N359" i="14"/>
  <c r="N237" i="14"/>
  <c r="N408" i="14"/>
  <c r="N56" i="14"/>
  <c r="N87" i="14"/>
  <c r="N42" i="14"/>
  <c r="N439" i="14"/>
  <c r="N367" i="14"/>
  <c r="N123" i="14"/>
  <c r="N39" i="14"/>
  <c r="N502" i="14"/>
  <c r="N213" i="14"/>
  <c r="N249" i="14"/>
  <c r="N124" i="14"/>
  <c r="N311" i="14"/>
  <c r="N288" i="14"/>
  <c r="N414" i="14"/>
  <c r="N19" i="14"/>
  <c r="N438" i="14"/>
  <c r="N255" i="14"/>
  <c r="N415" i="14"/>
  <c r="N91" i="14"/>
  <c r="N346" i="14"/>
  <c r="N235" i="14"/>
  <c r="N417" i="14"/>
  <c r="N401" i="14"/>
  <c r="N340" i="14"/>
  <c r="N18" i="14"/>
  <c r="N354" i="14"/>
  <c r="N386" i="14"/>
  <c r="N381" i="14"/>
  <c r="N269" i="14"/>
  <c r="N246" i="14"/>
  <c r="N490" i="14"/>
  <c r="N455" i="14"/>
  <c r="N88" i="14"/>
  <c r="N378" i="14"/>
  <c r="N44" i="14"/>
  <c r="N466" i="14"/>
  <c r="N78" i="14"/>
  <c r="N242" i="14"/>
  <c r="N51" i="14"/>
  <c r="N335" i="14"/>
  <c r="N197" i="14"/>
  <c r="N32" i="14"/>
  <c r="N500" i="14"/>
  <c r="N476" i="14"/>
  <c r="N145" i="14"/>
  <c r="N173" i="14"/>
  <c r="N149" i="14"/>
  <c r="N181" i="14"/>
  <c r="N303" i="14"/>
  <c r="N6" i="14"/>
  <c r="N488" i="14"/>
  <c r="N121" i="14"/>
  <c r="N257" i="14"/>
  <c r="N280" i="14"/>
  <c r="N503" i="14"/>
  <c r="N219" i="14"/>
  <c r="N374" i="14"/>
  <c r="N187" i="14"/>
  <c r="N89" i="14"/>
  <c r="N479" i="14"/>
  <c r="N182" i="14"/>
  <c r="N436" i="14"/>
  <c r="N265" i="14"/>
  <c r="N195" i="14"/>
  <c r="N469" i="14"/>
  <c r="N451" i="14"/>
  <c r="N152" i="14"/>
  <c r="N350" i="14"/>
  <c r="N420" i="14"/>
  <c r="N259" i="14"/>
  <c r="N111" i="14"/>
  <c r="N434" i="14"/>
  <c r="N142" i="14"/>
  <c r="N388" i="14"/>
  <c r="N238" i="14"/>
  <c r="N199" i="14"/>
  <c r="N493" i="14"/>
  <c r="N73" i="14"/>
  <c r="N336" i="14"/>
  <c r="N342" i="14"/>
  <c r="N104" i="14"/>
  <c r="N433" i="14"/>
  <c r="N12" i="14"/>
  <c r="N431" i="14"/>
  <c r="N262" i="14"/>
  <c r="N168" i="14"/>
  <c r="N475" i="14"/>
  <c r="N405" i="14"/>
  <c r="N10" i="14"/>
  <c r="N21" i="14"/>
  <c r="N143" i="14"/>
  <c r="N176" i="14"/>
  <c r="N215" i="14"/>
  <c r="N410" i="14"/>
  <c r="N319" i="14"/>
  <c r="N158" i="14"/>
  <c r="N339" i="14"/>
  <c r="N363" i="14"/>
  <c r="N298" i="14"/>
  <c r="N122" i="14"/>
  <c r="N224" i="14"/>
  <c r="N390" i="14"/>
  <c r="N343" i="14"/>
  <c r="N357" i="14"/>
  <c r="N447" i="14"/>
  <c r="N31" i="14"/>
  <c r="AE5" i="10"/>
  <c r="AF5" i="10"/>
  <c r="N60" i="14"/>
  <c r="N141" i="14"/>
  <c r="N49" i="14"/>
  <c r="N208" i="14"/>
  <c r="N114" i="14"/>
  <c r="N48" i="14"/>
  <c r="N204" i="14"/>
  <c r="N57" i="14"/>
  <c r="N392" i="14"/>
  <c r="N52" i="14"/>
  <c r="N79" i="14"/>
  <c r="N170" i="14"/>
  <c r="N97" i="14"/>
  <c r="N385" i="14"/>
  <c r="N230" i="14"/>
  <c r="N36" i="14"/>
  <c r="N478" i="14"/>
  <c r="N413" i="14"/>
  <c r="N400" i="14"/>
  <c r="N290" i="14"/>
  <c r="N416" i="14"/>
  <c r="N183" i="14"/>
  <c r="N278" i="14"/>
  <c r="N80" i="14"/>
  <c r="N412" i="14"/>
  <c r="N427" i="14"/>
  <c r="N331" i="14"/>
  <c r="N266" i="14"/>
  <c r="N365" i="14"/>
  <c r="N284" i="14"/>
  <c r="N300" i="14"/>
  <c r="N214" i="14"/>
  <c r="N334" i="14"/>
  <c r="N299" i="14"/>
  <c r="N470" i="14"/>
  <c r="N353" i="14"/>
  <c r="N421" i="14"/>
  <c r="N205" i="14"/>
  <c r="N406" i="14"/>
  <c r="N50" i="14"/>
  <c r="N418" i="14"/>
  <c r="N337" i="14"/>
  <c r="N442" i="14"/>
  <c r="N485" i="14"/>
  <c r="N379" i="14"/>
  <c r="N279" i="14"/>
  <c r="N472" i="14"/>
  <c r="N501" i="14"/>
  <c r="N355" i="14"/>
  <c r="N441" i="14"/>
  <c r="N391" i="14"/>
  <c r="N115" i="14"/>
  <c r="N202" i="14"/>
  <c r="N277" i="14"/>
  <c r="N425" i="14"/>
  <c r="N399" i="14"/>
  <c r="N156" i="14"/>
  <c r="N203" i="14"/>
  <c r="N85" i="14"/>
  <c r="N16" i="14"/>
  <c r="N164" i="14"/>
  <c r="N200" i="14"/>
  <c r="N498" i="14"/>
  <c r="N8" i="14"/>
  <c r="N312" i="14"/>
  <c r="N157" i="14"/>
  <c r="N245" i="14"/>
  <c r="N192" i="14"/>
  <c r="N43" i="14"/>
  <c r="N63" i="14"/>
  <c r="N307" i="14"/>
  <c r="N443" i="14"/>
  <c r="N403" i="14"/>
  <c r="N113" i="14"/>
  <c r="N139" i="14"/>
  <c r="N110" i="14"/>
  <c r="N9" i="14"/>
  <c r="N289" i="14"/>
  <c r="N302" i="14"/>
  <c r="N239" i="14"/>
  <c r="N75" i="14"/>
  <c r="N267" i="14"/>
  <c r="N165" i="14"/>
  <c r="N372" i="14"/>
  <c r="N100" i="14"/>
  <c r="N185" i="14"/>
  <c r="N326" i="14"/>
  <c r="N244" i="14"/>
  <c r="N131" i="14"/>
  <c r="N396" i="14"/>
  <c r="N256" i="14"/>
  <c r="N93" i="14"/>
  <c r="N316" i="14"/>
  <c r="N24" i="14"/>
  <c r="N304" i="14"/>
  <c r="N236" i="14"/>
  <c r="N344" i="14"/>
  <c r="N293" i="14"/>
  <c r="N150" i="14"/>
  <c r="N99" i="14"/>
  <c r="N402" i="14"/>
  <c r="N103" i="14"/>
  <c r="N297" i="14"/>
  <c r="N77" i="14"/>
  <c r="N28" i="14"/>
  <c r="N394" i="14"/>
  <c r="N227" i="14"/>
  <c r="N61" i="14"/>
  <c r="N295" i="14"/>
  <c r="N382" i="14"/>
  <c r="N166" i="14"/>
  <c r="N119" i="14"/>
  <c r="N37" i="14"/>
  <c r="N105" i="14"/>
  <c r="N54" i="14"/>
  <c r="N101" i="14"/>
  <c r="N155" i="14"/>
  <c r="N86" i="14"/>
  <c r="N147" i="14"/>
  <c r="N258" i="14"/>
  <c r="N68" i="14"/>
  <c r="N491" i="14"/>
  <c r="N348" i="14"/>
  <c r="N106" i="14"/>
  <c r="N69" i="14"/>
  <c r="N324" i="14"/>
  <c r="N160" i="14"/>
  <c r="N364" i="14"/>
  <c r="N460" i="14"/>
  <c r="N169" i="14"/>
  <c r="N189" i="14"/>
  <c r="N129" i="14"/>
  <c r="N125" i="14"/>
  <c r="N22" i="14"/>
  <c r="N38" i="14"/>
  <c r="N285" i="14"/>
  <c r="N254" i="14"/>
  <c r="N172" i="14"/>
  <c r="N360" i="14"/>
  <c r="N480" i="14"/>
  <c r="N241" i="14"/>
  <c r="N352" i="14"/>
  <c r="N15" i="14"/>
  <c r="N175" i="14"/>
  <c r="N474" i="14"/>
  <c r="N457" i="14"/>
  <c r="N41" i="14"/>
  <c r="N384" i="14"/>
  <c r="N135" i="14"/>
  <c r="N468" i="14"/>
  <c r="N220" i="14"/>
  <c r="N301" i="14"/>
  <c r="N477" i="14"/>
  <c r="N116" i="14"/>
  <c r="N463" i="14"/>
  <c r="N481" i="14"/>
  <c r="N231" i="14"/>
  <c r="N118" i="14"/>
  <c r="N66" i="14"/>
  <c r="N144" i="14"/>
  <c r="N437" i="14"/>
  <c r="N464" i="14"/>
  <c r="N84" i="14"/>
  <c r="N286" i="14"/>
  <c r="N495" i="14"/>
  <c r="N273" i="14"/>
  <c r="N484" i="14"/>
  <c r="N486" i="14"/>
  <c r="N351" i="14"/>
  <c r="N59" i="14"/>
  <c r="N308" i="14"/>
  <c r="N497" i="14"/>
  <c r="N108" i="14"/>
  <c r="N96" i="14"/>
  <c r="N272" i="14"/>
  <c r="N432" i="14"/>
  <c r="N330" i="14"/>
  <c r="N27" i="14"/>
  <c r="N271" i="14"/>
  <c r="N112" i="14"/>
  <c r="N448" i="14"/>
  <c r="N459" i="14"/>
  <c r="N186" i="14"/>
  <c r="N268" i="14"/>
  <c r="N356" i="14"/>
  <c r="N260" i="14"/>
  <c r="N274" i="14"/>
  <c r="N134" i="14"/>
  <c r="N153" i="14"/>
  <c r="N193" i="14"/>
  <c r="N161" i="14"/>
  <c r="N294" i="14"/>
  <c r="N70" i="14"/>
  <c r="N452" i="14"/>
  <c r="N223" i="14"/>
  <c r="N233" i="14"/>
  <c r="N275" i="14"/>
  <c r="N393" i="14"/>
  <c r="N283" i="14"/>
  <c r="N251" i="14"/>
  <c r="N109" i="14"/>
  <c r="N128" i="14"/>
  <c r="N126" i="14"/>
  <c r="N322" i="14"/>
  <c r="N210" i="14"/>
  <c r="N264" i="14"/>
  <c r="N247" i="14"/>
  <c r="N72" i="14"/>
  <c r="N345" i="14"/>
  <c r="N314" i="14"/>
  <c r="N201" i="14"/>
  <c r="N228" i="14"/>
  <c r="N167" i="14"/>
  <c r="N90" i="14"/>
  <c r="N370" i="14"/>
  <c r="N34" i="14"/>
  <c r="N45" i="14"/>
  <c r="N366" i="14"/>
  <c r="N83" i="14"/>
  <c r="N461" i="14"/>
  <c r="N216" i="14"/>
  <c r="N398" i="14"/>
  <c r="N240" i="14"/>
  <c r="N222" i="14"/>
  <c r="N440" i="14"/>
  <c r="N369" i="14"/>
  <c r="N7" i="14"/>
  <c r="N23" i="14"/>
  <c r="N71" i="14"/>
  <c r="N327" i="14"/>
  <c r="N296" i="14"/>
  <c r="N458" i="14"/>
  <c r="N361" i="14"/>
  <c r="N140" i="14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82" i="10"/>
  <c r="AD192" i="10" a="1"/>
  <c r="AD159" i="10" a="1"/>
  <c r="AD497" i="10" a="1"/>
  <c r="AD254" i="10" a="1"/>
  <c r="AD134" i="10" a="1"/>
  <c r="AD183" i="10" a="1"/>
  <c r="AD562" i="10" a="1"/>
  <c r="AD508" i="10" a="1"/>
  <c r="AD348" i="10" a="1"/>
  <c r="AD213" i="10" a="1"/>
  <c r="AD31" i="10" a="1"/>
  <c r="AD320" i="10" a="1"/>
  <c r="AD657" i="10" a="1"/>
  <c r="AD198" i="10" a="1"/>
  <c r="AD474" i="10" a="1"/>
  <c r="AD383" i="10" a="1"/>
  <c r="AD480" i="10" a="1"/>
  <c r="AD95" i="10" a="1"/>
  <c r="AD737" i="10" a="1"/>
  <c r="AD180" i="10" a="1"/>
  <c r="AD315" i="10" a="1"/>
  <c r="AD125" i="10" a="1"/>
  <c r="AD310" i="10" a="1"/>
  <c r="AD127" i="10" a="1"/>
  <c r="AD566" i="10" a="1"/>
  <c r="AD90" i="10" a="1"/>
  <c r="AD361" i="10" a="1"/>
  <c r="AD284" i="10" a="1"/>
  <c r="AD685" i="10" a="1"/>
  <c r="AD365" i="10" a="1"/>
  <c r="AD373" i="10" a="1"/>
  <c r="AD79" i="10" a="1"/>
  <c r="AD181" i="10" a="1"/>
  <c r="AD363" i="10" a="1"/>
  <c r="AD692" i="10" a="1"/>
  <c r="AD196" i="10" a="1"/>
  <c r="AD761" i="10" a="1"/>
  <c r="AD457" i="10" a="1"/>
  <c r="AD537" i="10" a="1"/>
  <c r="AD588" i="10" a="1"/>
  <c r="AD698" i="10" a="1"/>
  <c r="AD118" i="10" a="1"/>
  <c r="AD640" i="10" a="1"/>
  <c r="AD60" i="10" a="1"/>
  <c r="AD492" i="10" a="1"/>
  <c r="AD709" i="10" a="1"/>
  <c r="AD585" i="10" a="1"/>
  <c r="AD700" i="10" a="1"/>
  <c r="AD634" i="10" a="1"/>
  <c r="AD403" i="10" a="1"/>
  <c r="AD690" i="10" a="1"/>
  <c r="AD239" i="10" a="1"/>
  <c r="AD784" i="10" a="1"/>
  <c r="AD268" i="10" a="1"/>
  <c r="AD93" i="10" a="1"/>
  <c r="AD42" i="10" a="1"/>
  <c r="AD528" i="10" a="1"/>
  <c r="AD714" i="10" a="1"/>
  <c r="AD178" i="10" a="1"/>
  <c r="AD577" i="10" a="1"/>
  <c r="AD388" i="10" a="1"/>
  <c r="AD378" i="10" a="1"/>
  <c r="AD707" i="10" a="1"/>
  <c r="AD115" i="10" a="1"/>
  <c r="AD166" i="10" a="1"/>
  <c r="AD459" i="10" a="1"/>
  <c r="AD421" i="10" a="1"/>
  <c r="AD531" i="10" a="1"/>
  <c r="AD505" i="10" a="1"/>
  <c r="AD210" i="10" a="1"/>
  <c r="AD636" i="10" a="1"/>
  <c r="AD405" i="10" a="1"/>
  <c r="AD306" i="10" a="1"/>
  <c r="AD542" i="10" a="1"/>
  <c r="AD129" i="10" a="1"/>
  <c r="AD190" i="10" a="1"/>
  <c r="AD572" i="10" a="1"/>
  <c r="AD551" i="10" a="1"/>
  <c r="AD753" i="10" a="1"/>
  <c r="AD609" i="10" a="1"/>
  <c r="AD138" i="10" a="1"/>
  <c r="AD769" i="10" a="1"/>
  <c r="AD735" i="10" a="1"/>
  <c r="AD408" i="10" a="1"/>
  <c r="AD604" i="10" a="1"/>
  <c r="AD243" i="10" a="1"/>
  <c r="AD445" i="10" a="1"/>
  <c r="AD429" i="10" a="1"/>
  <c r="AD524" i="10" a="1"/>
  <c r="AD669" i="10" a="1"/>
  <c r="AD427" i="10" a="1"/>
  <c r="AD353" i="10" a="1"/>
  <c r="AD449" i="10" a="1"/>
  <c r="AD336" i="10" a="1"/>
  <c r="AD788" i="10" a="1"/>
  <c r="AD814" i="10" a="1"/>
  <c r="AD140" i="10" a="1"/>
  <c r="AD792" i="10" a="1"/>
  <c r="AD716" i="10" a="1"/>
  <c r="AD264" i="10" a="1"/>
  <c r="AD498" i="10" a="1"/>
  <c r="AD208" i="10" a="1"/>
  <c r="AD605" i="10" a="1"/>
  <c r="AD47" i="10" a="1"/>
  <c r="AD282" i="10" a="1"/>
  <c r="AD649" i="10" a="1"/>
  <c r="AD561" i="10" a="1"/>
  <c r="AD486" i="10" a="1"/>
  <c r="AD764" i="10" a="1"/>
  <c r="AD117" i="10" a="1"/>
  <c r="AD465" i="10" a="1"/>
  <c r="AD437" i="10" a="1"/>
  <c r="AD50" i="10" a="1"/>
  <c r="AD248" i="10" a="1"/>
  <c r="AD724" i="10" a="1"/>
  <c r="AD177" i="10" a="1"/>
  <c r="AD416" i="10" a="1"/>
  <c r="AD642" i="10" a="1"/>
  <c r="AD105" i="10" a="1"/>
  <c r="AD240" i="10" a="1"/>
  <c r="AD804" i="10" a="1"/>
  <c r="AD218" i="10" a="1"/>
  <c r="AD411" i="10" a="1"/>
  <c r="AD375" i="10" a="1"/>
  <c r="AD372" i="10" a="1"/>
  <c r="AD665" i="10" a="1"/>
  <c r="AD683" i="10" a="1"/>
  <c r="AD231" i="10" a="1"/>
  <c r="AD798" i="10" a="1"/>
  <c r="AD569" i="10" a="1"/>
  <c r="AD828" i="10" a="1"/>
  <c r="AD304" i="10" a="1"/>
  <c r="AD72" i="10" a="1"/>
  <c r="AD830" i="10" a="1"/>
  <c r="AD587" i="10" a="1"/>
  <c r="AD581" i="10" a="1"/>
  <c r="AD94" i="10" a="1"/>
  <c r="AD450" i="10" a="1"/>
  <c r="AD272" i="10" a="1"/>
  <c r="AD207" i="10" a="1"/>
  <c r="AD800" i="10" a="1"/>
  <c r="AD518" i="10" a="1"/>
  <c r="AD102" i="10" a="1"/>
  <c r="AD774" i="10" a="1"/>
  <c r="AD759" i="10" a="1"/>
  <c r="AD743" i="10" a="1"/>
  <c r="AD456" i="10" a="1"/>
  <c r="AD302" i="10" a="1"/>
  <c r="AD583" i="10" a="1"/>
  <c r="AD380" i="10" a="1"/>
  <c r="AD467" i="10" a="1"/>
  <c r="AD270" i="10" a="1"/>
  <c r="AD643" i="10" a="1"/>
  <c r="AD539" i="10" a="1"/>
  <c r="AD249" i="10" a="1"/>
  <c r="AD188" i="10" a="1"/>
  <c r="AD639" i="10" a="1"/>
  <c r="AD525" i="10" a="1"/>
  <c r="AD63" i="10" a="1"/>
  <c r="AD292" i="10" a="1"/>
  <c r="AD136" i="10" a="1"/>
  <c r="AD606" i="10" a="1"/>
  <c r="AD415" i="10" a="1"/>
  <c r="AD694" i="10" a="1"/>
  <c r="AD718" i="10" a="1"/>
  <c r="AD395" i="10" a="1"/>
  <c r="AD723" i="10" a="1"/>
  <c r="AD436" i="10" a="1"/>
  <c r="AD579" i="10" a="1"/>
  <c r="AD652" i="10" a="1"/>
  <c r="AD257" i="10" a="1"/>
  <c r="AD78" i="10" a="1"/>
  <c r="AD86" i="10" a="1"/>
  <c r="AD141" i="10" a="1"/>
  <c r="AD122" i="10" a="1"/>
  <c r="AD322" i="10" a="1"/>
  <c r="AD655" i="10" a="1"/>
  <c r="AD645" i="10" a="1"/>
  <c r="AD172" i="10" a="1"/>
  <c r="AD319" i="10" a="1"/>
  <c r="AD170" i="10" a="1"/>
  <c r="AD794" i="10" a="1"/>
  <c r="AD751" i="10" a="1"/>
  <c r="AD68" i="10" a="1"/>
  <c r="AD462" i="10" a="1"/>
  <c r="AD500" i="10" a="1"/>
  <c r="AD404" i="10" a="1"/>
  <c r="AD740" i="10" a="1"/>
  <c r="AD420" i="10" a="1"/>
  <c r="AD522" i="10" a="1"/>
  <c r="AD538" i="10" a="1"/>
  <c r="AD20" i="10" a="1"/>
  <c r="AD357" i="10" a="1"/>
  <c r="AD470" i="10" a="1"/>
  <c r="AD802" i="10" a="1"/>
  <c r="AD288" i="10" a="1"/>
  <c r="AD632" i="10" a="1"/>
  <c r="AD431" i="10" a="1"/>
  <c r="AD354" i="10" a="1"/>
  <c r="AD688" i="10" a="1"/>
  <c r="AD334" i="10" a="1"/>
  <c r="AD799" i="10" a="1"/>
  <c r="AD194" i="10" a="1"/>
  <c r="AD440" i="10" a="1"/>
  <c r="AD273" i="10" a="1"/>
  <c r="AD441" i="10" a="1"/>
  <c r="AD670" i="10" a="1"/>
  <c r="AD174" i="10" a="1"/>
  <c r="AD290" i="10" a="1"/>
  <c r="AD472" i="10" a="1"/>
  <c r="AD755" i="10" a="1"/>
  <c r="AD28" i="10" a="1"/>
  <c r="AD200" i="10" a="1"/>
  <c r="AD132" i="10" a="1"/>
  <c r="AD397" i="10" a="1"/>
  <c r="AD266" i="10" a="1"/>
  <c r="AD246" i="10" a="1"/>
  <c r="AD149" i="10" a="1"/>
  <c r="AD324" i="10" a="1"/>
  <c r="AD757" i="10" a="1"/>
  <c r="AD317" i="10" a="1"/>
  <c r="AD559" i="10" a="1"/>
  <c r="AD426" i="10" a="1"/>
  <c r="AD112" i="10" a="1"/>
  <c r="AD111" i="10" a="1"/>
  <c r="AD705" i="10" a="1"/>
  <c r="AD631" i="10" a="1"/>
  <c r="AD356" i="10" a="1"/>
  <c r="AD646" i="10" a="1"/>
  <c r="AD433" i="10" a="1"/>
  <c r="AD163" i="10" a="1"/>
  <c r="AD279" i="10" a="1"/>
  <c r="AD161" i="10" a="1"/>
  <c r="AD471" i="10" a="1"/>
  <c r="AD543" i="10" a="1"/>
  <c r="AD399" i="10" a="1"/>
  <c r="AD283" i="10" a="1"/>
  <c r="AD316" i="10" a="1"/>
  <c r="AD173" i="10" a="1"/>
  <c r="AD139" i="10" a="1"/>
  <c r="AD206" i="10" a="1"/>
  <c r="AD720" i="10" a="1"/>
  <c r="AD615" i="10" a="1"/>
  <c r="AD69" i="10" a="1"/>
  <c r="AD339" i="10" a="1"/>
  <c r="AD729" i="10" a="1"/>
  <c r="AD659" i="10" a="1"/>
  <c r="AD150" i="10" a="1"/>
  <c r="AD576" i="10" a="1"/>
  <c r="AD209" i="10" a="1"/>
  <c r="AD766" i="10" a="1"/>
  <c r="AD59" i="10" a="1"/>
  <c r="AD418" i="10" a="1"/>
  <c r="AD532" i="10" a="1"/>
  <c r="AD203" i="10" a="1"/>
  <c r="AD88" i="10" a="1"/>
  <c r="AD214" i="10" a="1"/>
  <c r="AD443" i="10" a="1"/>
  <c r="AD271" i="10" a="1"/>
  <c r="AD258" i="10" a="1"/>
  <c r="AD263" i="10" a="1"/>
  <c r="AD229" i="10" a="1"/>
  <c r="AD675" i="10" a="1"/>
  <c r="AD591" i="10" a="1"/>
  <c r="AD616" i="10" a="1"/>
  <c r="AD432" i="10" a="1"/>
  <c r="AD265" i="10" a="1"/>
  <c r="AD41" i="10" a="1"/>
  <c r="AD460" i="10" a="1"/>
  <c r="AD727" i="10" a="1"/>
  <c r="AD651" i="10" a="1"/>
  <c r="AD192" i="10" l="1"/>
  <c r="AE192" i="10" s="1"/>
  <c r="AD411" i="10"/>
  <c r="AE411" i="10" s="1"/>
  <c r="AD159" i="10"/>
  <c r="AF159" i="10" s="1"/>
  <c r="AD651" i="10"/>
  <c r="AF651" i="10" s="1"/>
  <c r="AD243" i="10"/>
  <c r="AF243" i="10" s="1"/>
  <c r="AD72" i="10"/>
  <c r="AE750" i="10"/>
  <c r="AE747" i="10"/>
  <c r="AD798" i="10"/>
  <c r="AF798" i="10" s="1"/>
  <c r="AD28" i="10"/>
  <c r="AE28" i="10" s="1"/>
  <c r="AD604" i="10"/>
  <c r="AE604" i="10" s="1"/>
  <c r="AD348" i="10"/>
  <c r="AF348" i="10" s="1"/>
  <c r="AD94" i="10"/>
  <c r="AF94" i="10" s="1"/>
  <c r="AD95" i="10"/>
  <c r="AF95" i="10" s="1"/>
  <c r="AE706" i="10"/>
  <c r="AF133" i="10"/>
  <c r="AE82" i="10"/>
  <c r="AF82" i="10"/>
  <c r="AE710" i="10"/>
  <c r="AF710" i="10"/>
  <c r="AE691" i="10"/>
  <c r="AF691" i="10"/>
  <c r="AF197" i="10"/>
  <c r="AE197" i="10"/>
  <c r="AD180" i="10"/>
  <c r="AD138" i="10"/>
  <c r="AD324" i="10"/>
  <c r="AD675" i="10"/>
  <c r="AD149" i="10"/>
  <c r="AD177" i="10"/>
  <c r="AD572" i="10"/>
  <c r="AD112" i="10"/>
  <c r="AD616" i="10"/>
  <c r="AD105" i="10"/>
  <c r="AD206" i="10"/>
  <c r="AD50" i="10"/>
  <c r="AD698" i="10"/>
  <c r="AD669" i="10"/>
  <c r="AD445" i="10"/>
  <c r="AD111" i="10"/>
  <c r="AD440" i="10"/>
  <c r="AD585" i="10"/>
  <c r="AD441" i="10"/>
  <c r="AD334" i="10"/>
  <c r="AD615" i="10"/>
  <c r="AD378" i="10"/>
  <c r="AD433" i="10"/>
  <c r="AD383" i="10"/>
  <c r="AD31" i="10"/>
  <c r="AD692" i="10"/>
  <c r="AD709" i="10"/>
  <c r="AD542" i="10"/>
  <c r="AD375" i="10"/>
  <c r="AD508" i="10"/>
  <c r="AD132" i="10"/>
  <c r="AD240" i="10"/>
  <c r="AD518" i="10"/>
  <c r="AD79" i="10"/>
  <c r="AD69" i="10"/>
  <c r="AD47" i="10"/>
  <c r="AD437" i="10"/>
  <c r="AD814" i="10"/>
  <c r="AD397" i="10"/>
  <c r="AD670" i="10"/>
  <c r="AD68" i="10"/>
  <c r="AD127" i="10"/>
  <c r="AD707" i="10"/>
  <c r="AD456" i="10"/>
  <c r="AD716" i="10"/>
  <c r="AD163" i="10"/>
  <c r="AD229" i="10"/>
  <c r="AD735" i="10"/>
  <c r="AD60" i="10"/>
  <c r="AD525" i="10"/>
  <c r="AD357" i="10"/>
  <c r="AD498" i="10"/>
  <c r="AD86" i="10"/>
  <c r="AD443" i="10"/>
  <c r="AD415" i="10"/>
  <c r="AD403" i="10"/>
  <c r="AD268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00" i="10"/>
  <c r="AD665" i="10"/>
  <c r="AD480" i="10"/>
  <c r="AD339" i="10"/>
  <c r="AD150" i="10"/>
  <c r="AD743" i="10"/>
  <c r="AD322" i="10"/>
  <c r="AD421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264" i="10"/>
  <c r="AD524" i="10"/>
  <c r="AD302" i="10"/>
  <c r="AD90" i="10"/>
  <c r="AD122" i="10"/>
  <c r="AD249" i="10"/>
  <c r="AD465" i="10"/>
  <c r="AD78" i="10"/>
  <c r="AD788" i="10"/>
  <c r="AD538" i="10"/>
  <c r="AD273" i="10"/>
  <c r="AD118" i="10"/>
  <c r="AD365" i="10"/>
  <c r="AD139" i="10"/>
  <c r="AD194" i="10"/>
  <c r="AD652" i="10"/>
  <c r="AD792" i="10"/>
  <c r="AD646" i="10"/>
  <c r="AD181" i="10"/>
  <c r="AD459" i="10"/>
  <c r="AD450" i="10"/>
  <c r="AD472" i="10"/>
  <c r="AD737" i="10"/>
  <c r="AD408" i="10"/>
  <c r="AD304" i="10"/>
  <c r="AD588" i="10"/>
  <c r="AD399" i="10"/>
  <c r="AD659" i="10"/>
  <c r="AD642" i="10"/>
  <c r="AD271" i="10"/>
  <c r="AD266" i="10"/>
  <c r="AD161" i="10"/>
  <c r="AD802" i="10"/>
  <c r="AD769" i="10"/>
  <c r="AD270" i="10"/>
  <c r="AD246" i="10"/>
  <c r="AD649" i="10"/>
  <c r="AD59" i="10"/>
  <c r="AD457" i="10"/>
  <c r="AD581" i="10"/>
  <c r="AD125" i="10"/>
  <c r="AD213" i="10"/>
  <c r="AD577" i="10"/>
  <c r="AD462" i="10"/>
  <c r="AD336" i="10"/>
  <c r="AD804" i="10"/>
  <c r="AD140" i="10"/>
  <c r="AD196" i="10"/>
  <c r="AD576" i="10"/>
  <c r="AD283" i="10"/>
  <c r="AD729" i="10"/>
  <c r="AD497" i="10"/>
  <c r="AD500" i="10"/>
  <c r="AD645" i="10"/>
  <c r="AD427" i="10"/>
  <c r="AD587" i="10"/>
  <c r="AD310" i="10"/>
  <c r="AD559" i="10"/>
  <c r="AD685" i="10"/>
  <c r="AD757" i="10"/>
  <c r="AD354" i="10"/>
  <c r="AD471" i="10"/>
  <c r="AD317" i="10"/>
  <c r="AD724" i="10"/>
  <c r="AD178" i="10"/>
  <c r="AD102" i="10"/>
  <c r="AD426" i="10"/>
  <c r="AD210" i="10"/>
  <c r="AD690" i="10"/>
  <c r="AD714" i="10"/>
  <c r="AD214" i="10"/>
  <c r="AD522" i="10"/>
  <c r="AD657" i="10"/>
  <c r="AD188" i="10"/>
  <c r="AD537" i="10"/>
  <c r="AD828" i="10"/>
  <c r="AD561" i="10"/>
  <c r="AD282" i="10"/>
  <c r="AD694" i="10"/>
  <c r="AD203" i="10"/>
  <c r="AD566" i="10"/>
  <c r="AD539" i="10"/>
  <c r="AD288" i="10"/>
  <c r="AD320" i="10"/>
  <c r="AD209" i="10"/>
  <c r="AD583" i="10"/>
  <c r="AD363" i="10"/>
  <c r="AD315" i="10"/>
  <c r="AD764" i="10"/>
  <c r="AD631" i="10"/>
  <c r="AD115" i="10"/>
  <c r="AD460" i="10"/>
  <c r="AD395" i="10"/>
  <c r="AD380" i="10"/>
  <c r="AD93" i="10"/>
  <c r="AD632" i="10"/>
  <c r="AD420" i="10"/>
  <c r="AD170" i="10"/>
  <c r="AD799" i="10"/>
  <c r="AD543" i="10"/>
  <c r="AD431" i="10"/>
  <c r="AD141" i="10"/>
  <c r="AD532" i="10"/>
  <c r="AD284" i="10"/>
  <c r="AD759" i="10"/>
  <c r="AD129" i="10"/>
  <c r="AD239" i="10"/>
  <c r="AD405" i="10"/>
  <c r="AD531" i="10"/>
  <c r="AD265" i="10"/>
  <c r="AD830" i="10"/>
  <c r="AD353" i="10"/>
  <c r="AD258" i="10"/>
  <c r="AD609" i="10"/>
  <c r="AD467" i="10"/>
  <c r="AD634" i="10"/>
  <c r="AD470" i="10"/>
  <c r="AD134" i="10"/>
  <c r="AD740" i="10"/>
  <c r="AD784" i="10"/>
  <c r="AD429" i="10"/>
  <c r="AD636" i="10"/>
  <c r="AD231" i="10"/>
  <c r="AD388" i="10"/>
  <c r="AD316" i="10"/>
  <c r="AD254" i="10"/>
  <c r="AD683" i="10"/>
  <c r="AD257" i="10"/>
  <c r="AD643" i="10"/>
  <c r="AD486" i="10"/>
  <c r="AD700" i="10"/>
  <c r="AD263" i="10"/>
  <c r="AD319" i="10"/>
  <c r="AD800" i="10"/>
  <c r="AD418" i="10"/>
  <c r="AD172" i="10"/>
  <c r="AD688" i="10"/>
  <c r="AD449" i="10"/>
  <c r="AD361" i="10"/>
  <c r="AD705" i="10"/>
  <c r="AD551" i="10"/>
  <c r="AD774" i="10"/>
  <c r="AD474" i="10"/>
  <c r="AD655" i="10"/>
  <c r="AD42" i="10"/>
  <c r="AD718" i="10"/>
  <c r="AD373" i="10"/>
  <c r="AD174" i="10"/>
  <c r="AD272" i="10"/>
  <c r="AD372" i="10"/>
  <c r="AD766" i="10"/>
  <c r="AD591" i="10"/>
  <c r="AD198" i="10"/>
  <c r="AD136" i="10"/>
  <c r="AD727" i="10"/>
  <c r="AD492" i="10"/>
  <c r="AD794" i="10"/>
  <c r="AD63" i="10"/>
  <c r="AD248" i="10"/>
  <c r="AD41" i="10"/>
  <c r="AD723" i="10"/>
  <c r="AD755" i="10"/>
  <c r="AD432" i="10"/>
  <c r="AD208" i="10"/>
  <c r="AD88" i="10"/>
  <c r="AD356" i="10"/>
  <c r="AD605" i="10"/>
  <c r="AD761" i="10"/>
  <c r="AD290" i="10"/>
  <c r="AD753" i="10"/>
  <c r="AD569" i="10"/>
  <c r="AD20" i="10"/>
  <c r="AE159" i="10" l="1"/>
  <c r="AF411" i="10"/>
  <c r="AF192" i="10"/>
  <c r="AE243" i="10"/>
  <c r="AE651" i="10"/>
  <c r="AE798" i="10"/>
  <c r="AF750" i="10"/>
  <c r="AF747" i="10"/>
  <c r="AE348" i="10"/>
  <c r="AF28" i="10"/>
  <c r="AF604" i="10"/>
  <c r="AE95" i="10"/>
  <c r="AE94" i="10"/>
  <c r="AF706" i="10"/>
  <c r="AE133" i="10"/>
  <c r="AE717" i="10"/>
  <c r="AF717" i="10"/>
  <c r="AE208" i="10"/>
  <c r="AF208" i="10"/>
  <c r="AE63" i="10"/>
  <c r="AF63" i="10"/>
  <c r="AF591" i="10"/>
  <c r="AE591" i="10"/>
  <c r="AF695" i="10"/>
  <c r="AE695" i="10"/>
  <c r="AE655" i="10"/>
  <c r="AF655" i="10"/>
  <c r="AE361" i="10"/>
  <c r="AF361" i="10"/>
  <c r="AE389" i="10"/>
  <c r="AF389" i="10"/>
  <c r="AE653" i="10"/>
  <c r="AF653" i="10"/>
  <c r="AE396" i="10"/>
  <c r="AF396" i="10"/>
  <c r="AE721" i="10"/>
  <c r="AF721" i="10"/>
  <c r="AF470" i="10"/>
  <c r="AE470" i="10"/>
  <c r="AE199" i="10"/>
  <c r="AF199" i="10"/>
  <c r="AE405" i="10"/>
  <c r="AF405" i="10"/>
  <c r="AF141" i="10"/>
  <c r="AE141" i="10"/>
  <c r="AF93" i="10"/>
  <c r="AE93" i="10"/>
  <c r="AE764" i="10"/>
  <c r="AF764" i="10"/>
  <c r="AF269" i="10"/>
  <c r="AE269" i="10"/>
  <c r="AF694" i="10"/>
  <c r="AE694" i="10"/>
  <c r="AE552" i="10"/>
  <c r="AF552" i="10"/>
  <c r="AF426" i="10"/>
  <c r="AE426" i="10"/>
  <c r="AE757" i="10"/>
  <c r="AF757" i="10"/>
  <c r="AE645" i="10"/>
  <c r="AF645" i="10"/>
  <c r="AE283" i="10"/>
  <c r="AF283" i="10"/>
  <c r="AF201" i="10"/>
  <c r="AE201" i="10"/>
  <c r="AF462" i="10"/>
  <c r="AE462" i="10"/>
  <c r="AE649" i="10"/>
  <c r="AF649" i="10"/>
  <c r="AF161" i="10"/>
  <c r="AE161" i="10"/>
  <c r="AE304" i="10"/>
  <c r="AF304" i="10"/>
  <c r="AF646" i="10"/>
  <c r="AE646" i="10"/>
  <c r="AE194" i="10"/>
  <c r="AF194" i="10"/>
  <c r="AE538" i="10"/>
  <c r="AF538" i="10"/>
  <c r="AE90" i="10"/>
  <c r="AF90" i="10"/>
  <c r="AE416" i="10"/>
  <c r="AF416" i="10"/>
  <c r="AE720" i="10"/>
  <c r="AF720" i="10"/>
  <c r="AE480" i="10"/>
  <c r="AF480" i="10"/>
  <c r="AE242" i="10"/>
  <c r="AF242" i="10"/>
  <c r="AE528" i="10"/>
  <c r="AF528" i="10"/>
  <c r="AE468" i="10"/>
  <c r="AF468" i="10"/>
  <c r="AF229" i="10"/>
  <c r="AE229" i="10"/>
  <c r="AE670" i="10"/>
  <c r="AF670" i="10"/>
  <c r="AE518" i="10"/>
  <c r="AF518" i="10"/>
  <c r="AE709" i="10"/>
  <c r="AF709" i="10"/>
  <c r="AF378" i="10"/>
  <c r="AE378" i="10"/>
  <c r="AE762" i="10"/>
  <c r="AF762" i="10"/>
  <c r="AE616" i="10"/>
  <c r="AF616" i="10"/>
  <c r="AE138" i="10"/>
  <c r="AF138" i="10"/>
  <c r="AE753" i="10"/>
  <c r="AF753" i="10"/>
  <c r="AE432" i="10"/>
  <c r="AF432" i="10"/>
  <c r="AE794" i="10"/>
  <c r="AF794" i="10"/>
  <c r="AF766" i="10"/>
  <c r="AE766" i="10"/>
  <c r="AE373" i="10"/>
  <c r="AF373" i="10"/>
  <c r="AE474" i="10"/>
  <c r="AF474" i="10"/>
  <c r="AE449" i="10"/>
  <c r="AF449" i="10"/>
  <c r="AE311" i="10"/>
  <c r="AF311" i="10"/>
  <c r="AE582" i="10"/>
  <c r="AF582" i="10"/>
  <c r="AE636" i="10"/>
  <c r="AF636" i="10"/>
  <c r="AE785" i="10"/>
  <c r="AF785" i="10"/>
  <c r="AF487" i="10"/>
  <c r="AE487" i="10"/>
  <c r="AE340" i="10"/>
  <c r="AF340" i="10"/>
  <c r="AE239" i="10"/>
  <c r="AF239" i="10"/>
  <c r="AE431" i="10"/>
  <c r="AF431" i="10"/>
  <c r="AE380" i="10"/>
  <c r="AF380" i="10"/>
  <c r="AE315" i="10"/>
  <c r="AF315" i="10"/>
  <c r="AE320" i="10"/>
  <c r="AF320" i="10"/>
  <c r="AE282" i="10"/>
  <c r="AF282" i="10"/>
  <c r="AE522" i="10"/>
  <c r="AF522" i="10"/>
  <c r="AE102" i="10"/>
  <c r="AF102" i="10"/>
  <c r="AE685" i="10"/>
  <c r="AF685" i="10"/>
  <c r="AE500" i="10"/>
  <c r="AF500" i="10"/>
  <c r="AF519" i="10"/>
  <c r="AE519" i="10"/>
  <c r="AE804" i="10"/>
  <c r="AF804" i="10"/>
  <c r="AE130" i="10"/>
  <c r="AF130" i="10"/>
  <c r="AE789" i="10"/>
  <c r="AF789" i="10"/>
  <c r="AE266" i="10"/>
  <c r="AF266" i="10"/>
  <c r="AE408" i="10"/>
  <c r="AF408" i="10"/>
  <c r="AF754" i="10"/>
  <c r="AE754" i="10"/>
  <c r="AE139" i="10"/>
  <c r="AF139" i="10"/>
  <c r="AE689" i="10"/>
  <c r="AF689" i="10"/>
  <c r="AE302" i="10"/>
  <c r="AF302" i="10"/>
  <c r="AE190" i="10"/>
  <c r="AF190" i="10"/>
  <c r="AF667" i="10"/>
  <c r="AE667" i="10"/>
  <c r="AE752" i="10"/>
  <c r="AF752" i="10"/>
  <c r="AE292" i="10"/>
  <c r="AF292" i="10"/>
  <c r="AE606" i="10"/>
  <c r="AF606" i="10"/>
  <c r="AE443" i="10"/>
  <c r="AF443" i="10"/>
  <c r="AE163" i="10"/>
  <c r="AF163" i="10"/>
  <c r="AE397" i="10"/>
  <c r="AF397" i="10"/>
  <c r="AE240" i="10"/>
  <c r="AF240" i="10"/>
  <c r="AF635" i="10"/>
  <c r="AE635" i="10"/>
  <c r="AF615" i="10"/>
  <c r="AE615" i="10"/>
  <c r="AE506" i="10"/>
  <c r="AF506" i="10"/>
  <c r="AE112" i="10"/>
  <c r="AF112" i="10"/>
  <c r="AE180" i="10"/>
  <c r="AF180" i="10"/>
  <c r="AE290" i="10"/>
  <c r="AF290" i="10"/>
  <c r="AF767" i="10"/>
  <c r="AE767" i="10"/>
  <c r="AE492" i="10"/>
  <c r="AF492" i="10"/>
  <c r="AE831" i="10"/>
  <c r="AF831" i="10"/>
  <c r="AF718" i="10"/>
  <c r="AE718" i="10"/>
  <c r="AE560" i="10"/>
  <c r="AF560" i="10"/>
  <c r="AE688" i="10"/>
  <c r="AF688" i="10"/>
  <c r="AE700" i="10"/>
  <c r="AF700" i="10"/>
  <c r="AF683" i="10"/>
  <c r="AE683" i="10"/>
  <c r="AF137" i="10"/>
  <c r="AE137" i="10"/>
  <c r="AE376" i="10"/>
  <c r="AF376" i="10"/>
  <c r="AF634" i="10"/>
  <c r="AE634" i="10"/>
  <c r="AE353" i="10"/>
  <c r="AF353" i="10"/>
  <c r="AF129" i="10"/>
  <c r="AE129" i="10"/>
  <c r="AF543" i="10"/>
  <c r="AE543" i="10"/>
  <c r="AE395" i="10"/>
  <c r="AF395" i="10"/>
  <c r="AE363" i="10"/>
  <c r="AF363" i="10"/>
  <c r="AE171" i="10"/>
  <c r="AF171" i="10"/>
  <c r="AE561" i="10"/>
  <c r="AF561" i="10"/>
  <c r="AE214" i="10"/>
  <c r="AF214" i="10"/>
  <c r="AE178" i="10"/>
  <c r="AF178" i="10"/>
  <c r="AF559" i="10"/>
  <c r="AE559" i="10"/>
  <c r="AE736" i="10"/>
  <c r="AF736" i="10"/>
  <c r="AE576" i="10"/>
  <c r="AF576" i="10"/>
  <c r="AF738" i="10"/>
  <c r="AE738" i="10"/>
  <c r="AE577" i="10"/>
  <c r="AF577" i="10"/>
  <c r="AE246" i="10"/>
  <c r="AF246" i="10"/>
  <c r="AE271" i="10"/>
  <c r="AF271" i="10"/>
  <c r="AE737" i="10"/>
  <c r="AF737" i="10"/>
  <c r="AF523" i="10"/>
  <c r="AE523" i="10"/>
  <c r="AE43" i="10"/>
  <c r="AF43" i="10"/>
  <c r="AE788" i="10"/>
  <c r="AF788" i="10"/>
  <c r="AE524" i="10"/>
  <c r="AF524" i="10"/>
  <c r="AE279" i="10"/>
  <c r="AF279" i="10"/>
  <c r="AE421" i="10"/>
  <c r="AF421" i="10"/>
  <c r="AE665" i="10"/>
  <c r="AF665" i="10"/>
  <c r="AF639" i="10"/>
  <c r="AE639" i="10"/>
  <c r="AE751" i="10"/>
  <c r="AF751" i="10"/>
  <c r="AE86" i="10"/>
  <c r="AF86" i="10"/>
  <c r="AE716" i="10"/>
  <c r="AF716" i="10"/>
  <c r="AE814" i="10"/>
  <c r="AF814" i="10"/>
  <c r="AE83" i="10"/>
  <c r="AF83" i="10"/>
  <c r="AE473" i="10"/>
  <c r="AF473" i="10"/>
  <c r="AE334" i="10"/>
  <c r="AF334" i="10"/>
  <c r="AE669" i="10"/>
  <c r="AF669" i="10"/>
  <c r="AE572" i="10"/>
  <c r="AF572" i="10"/>
  <c r="AE184" i="10"/>
  <c r="AF184" i="10"/>
  <c r="AE755" i="10"/>
  <c r="AF755" i="10"/>
  <c r="AF727" i="10"/>
  <c r="AE727" i="10"/>
  <c r="AE372" i="10"/>
  <c r="AF372" i="10"/>
  <c r="AE748" i="10"/>
  <c r="AF748" i="10"/>
  <c r="AE774" i="10"/>
  <c r="AF774" i="10"/>
  <c r="AE172" i="10"/>
  <c r="AF172" i="10"/>
  <c r="AE749" i="10"/>
  <c r="AF749" i="10"/>
  <c r="AE254" i="10"/>
  <c r="AF254" i="10"/>
  <c r="AF362" i="10"/>
  <c r="AE362" i="10"/>
  <c r="AE244" i="10"/>
  <c r="AF244" i="10"/>
  <c r="AF467" i="10"/>
  <c r="AE467" i="10"/>
  <c r="AE830" i="10"/>
  <c r="AF830" i="10"/>
  <c r="AF759" i="10"/>
  <c r="AE759" i="10"/>
  <c r="AE509" i="10"/>
  <c r="AF509" i="10"/>
  <c r="AE526" i="10"/>
  <c r="AF526" i="10"/>
  <c r="AF583" i="10"/>
  <c r="AE583" i="10"/>
  <c r="AE288" i="10"/>
  <c r="AF288" i="10"/>
  <c r="AE828" i="10"/>
  <c r="AF828" i="10"/>
  <c r="AE658" i="10"/>
  <c r="AF658" i="10"/>
  <c r="AE724" i="10"/>
  <c r="AF724" i="10"/>
  <c r="AE381" i="10"/>
  <c r="AF381" i="10"/>
  <c r="AF305" i="10"/>
  <c r="AE305" i="10"/>
  <c r="AF189" i="10"/>
  <c r="AE189" i="10"/>
  <c r="AE578" i="10"/>
  <c r="AF578" i="10"/>
  <c r="AF213" i="10"/>
  <c r="AE213" i="10"/>
  <c r="AE829" i="10"/>
  <c r="AF829" i="10"/>
  <c r="AE642" i="10"/>
  <c r="AF642" i="10"/>
  <c r="AE472" i="10"/>
  <c r="AF472" i="10"/>
  <c r="AE573" i="10"/>
  <c r="AF573" i="10"/>
  <c r="AE365" i="10"/>
  <c r="AF365" i="10"/>
  <c r="AF325" i="10"/>
  <c r="AE325" i="10"/>
  <c r="AE264" i="10"/>
  <c r="AF264" i="10"/>
  <c r="AE183" i="10"/>
  <c r="AF183" i="10"/>
  <c r="AE322" i="10"/>
  <c r="AF322" i="10"/>
  <c r="AE200" i="10"/>
  <c r="AF200" i="10"/>
  <c r="AF117" i="10"/>
  <c r="AE117" i="10"/>
  <c r="AF579" i="10"/>
  <c r="AE579" i="10"/>
  <c r="AE498" i="10"/>
  <c r="AF498" i="10"/>
  <c r="AE456" i="10"/>
  <c r="AF456" i="10"/>
  <c r="AE437" i="10"/>
  <c r="AF437" i="10"/>
  <c r="AE132" i="10"/>
  <c r="AF132" i="10"/>
  <c r="AF758" i="10"/>
  <c r="AE758" i="10"/>
  <c r="AE441" i="10"/>
  <c r="AF441" i="10"/>
  <c r="AE698" i="10"/>
  <c r="AF698" i="10"/>
  <c r="AF177" i="10"/>
  <c r="AE177" i="10"/>
  <c r="AE761" i="10"/>
  <c r="AF761" i="10"/>
  <c r="AE723" i="10"/>
  <c r="AF723" i="10"/>
  <c r="AE610" i="10"/>
  <c r="AF610" i="10"/>
  <c r="AE179" i="10"/>
  <c r="AF179" i="10"/>
  <c r="AE409" i="10"/>
  <c r="AF409" i="10"/>
  <c r="AE708" i="10"/>
  <c r="AF708" i="10"/>
  <c r="AF418" i="10"/>
  <c r="AE418" i="10"/>
  <c r="AE486" i="10"/>
  <c r="AF486" i="10"/>
  <c r="AE316" i="10"/>
  <c r="AF316" i="10"/>
  <c r="AE429" i="10"/>
  <c r="AF429" i="10"/>
  <c r="AE784" i="10"/>
  <c r="AF784" i="10"/>
  <c r="AE318" i="10"/>
  <c r="AF318" i="10"/>
  <c r="AE801" i="10"/>
  <c r="AF801" i="10"/>
  <c r="AE419" i="10"/>
  <c r="AF419" i="10"/>
  <c r="AF799" i="10"/>
  <c r="AE799" i="10"/>
  <c r="AE460" i="10"/>
  <c r="AF460" i="10"/>
  <c r="AF209" i="10"/>
  <c r="AE209" i="10"/>
  <c r="AE693" i="10"/>
  <c r="AF693" i="10"/>
  <c r="AE91" i="10"/>
  <c r="AF91" i="10"/>
  <c r="AF714" i="10"/>
  <c r="AE714" i="10"/>
  <c r="AE219" i="10"/>
  <c r="AF219" i="10"/>
  <c r="AE310" i="10"/>
  <c r="AF310" i="10"/>
  <c r="AE128" i="10"/>
  <c r="AF128" i="10"/>
  <c r="AE684" i="10"/>
  <c r="AF684" i="10"/>
  <c r="AE793" i="10"/>
  <c r="AF793" i="10"/>
  <c r="AF125" i="10"/>
  <c r="AE125" i="10"/>
  <c r="AE270" i="10"/>
  <c r="AF270" i="10"/>
  <c r="AF659" i="10"/>
  <c r="AE659" i="10"/>
  <c r="AF450" i="10"/>
  <c r="AE450" i="10"/>
  <c r="AF792" i="10"/>
  <c r="AE792" i="10"/>
  <c r="AE118" i="10"/>
  <c r="AF118" i="10"/>
  <c r="AE78" i="10"/>
  <c r="AF78" i="10"/>
  <c r="AE103" i="10"/>
  <c r="AF103" i="10"/>
  <c r="AE404" i="10"/>
  <c r="AF404" i="10"/>
  <c r="AE743" i="10"/>
  <c r="AF743" i="10"/>
  <c r="AF261" i="10"/>
  <c r="AE261" i="10"/>
  <c r="AE505" i="10"/>
  <c r="AF505" i="10"/>
  <c r="AE364" i="10"/>
  <c r="AF364" i="10"/>
  <c r="AE357" i="10"/>
  <c r="AF357" i="10"/>
  <c r="AF89" i="10"/>
  <c r="AE89" i="10"/>
  <c r="AE47" i="10"/>
  <c r="AF47" i="10"/>
  <c r="AE508" i="10"/>
  <c r="AF508" i="10"/>
  <c r="AE692" i="10"/>
  <c r="AF692" i="10"/>
  <c r="AE585" i="10"/>
  <c r="AF585" i="10"/>
  <c r="AE50" i="10"/>
  <c r="AF50" i="10"/>
  <c r="AE384" i="10"/>
  <c r="AF384" i="10"/>
  <c r="AF605" i="10"/>
  <c r="AE605" i="10"/>
  <c r="AF41" i="10"/>
  <c r="AE41" i="10"/>
  <c r="AE136" i="10"/>
  <c r="AF136" i="10"/>
  <c r="AE660" i="10"/>
  <c r="AF660" i="10"/>
  <c r="AE42" i="10"/>
  <c r="AF42" i="10"/>
  <c r="AF551" i="10"/>
  <c r="AE551" i="10"/>
  <c r="AF800" i="10"/>
  <c r="AE800" i="10"/>
  <c r="AF643" i="10"/>
  <c r="AE643" i="10"/>
  <c r="AF647" i="10"/>
  <c r="AE647" i="10"/>
  <c r="AE195" i="10"/>
  <c r="AF195" i="10"/>
  <c r="AE740" i="10"/>
  <c r="AF740" i="10"/>
  <c r="AE609" i="10"/>
  <c r="AF609" i="10"/>
  <c r="AF265" i="10"/>
  <c r="AE265" i="10"/>
  <c r="AE284" i="10"/>
  <c r="AF284" i="10"/>
  <c r="AE170" i="10"/>
  <c r="AF170" i="10"/>
  <c r="AE135" i="10"/>
  <c r="AF135" i="10"/>
  <c r="AE164" i="10"/>
  <c r="AF164" i="10"/>
  <c r="AF539" i="10"/>
  <c r="AE539" i="10"/>
  <c r="AE537" i="10"/>
  <c r="AF537" i="10"/>
  <c r="AF398" i="10"/>
  <c r="AE398" i="10"/>
  <c r="AF317" i="10"/>
  <c r="AE317" i="10"/>
  <c r="AF587" i="10"/>
  <c r="AE587" i="10"/>
  <c r="AE497" i="10"/>
  <c r="AF497" i="10"/>
  <c r="AE196" i="10"/>
  <c r="AF196" i="10"/>
  <c r="AE167" i="10"/>
  <c r="AF167" i="10"/>
  <c r="AF581" i="10"/>
  <c r="AE581" i="10"/>
  <c r="AE769" i="10"/>
  <c r="AF769" i="10"/>
  <c r="AE399" i="10"/>
  <c r="AF399" i="10"/>
  <c r="AE48" i="10"/>
  <c r="AF48" i="10"/>
  <c r="AE540" i="10"/>
  <c r="AF540" i="10"/>
  <c r="AF285" i="10"/>
  <c r="AE285" i="10"/>
  <c r="AE465" i="10"/>
  <c r="AF465" i="10"/>
  <c r="AE323" i="10"/>
  <c r="AF323" i="10"/>
  <c r="AE306" i="10"/>
  <c r="AF306" i="10"/>
  <c r="AE150" i="10"/>
  <c r="AF150" i="10"/>
  <c r="AE795" i="10"/>
  <c r="AF795" i="10"/>
  <c r="AE166" i="10"/>
  <c r="AF166" i="10"/>
  <c r="AE268" i="10"/>
  <c r="AF268" i="10"/>
  <c r="AE525" i="10"/>
  <c r="AF525" i="10"/>
  <c r="AE707" i="10"/>
  <c r="AF707" i="10"/>
  <c r="AF69" i="10"/>
  <c r="AE69" i="10"/>
  <c r="AE580" i="10"/>
  <c r="AF580" i="10"/>
  <c r="AE31" i="10"/>
  <c r="AF31" i="10"/>
  <c r="AE440" i="10"/>
  <c r="AF440" i="10"/>
  <c r="AE756" i="10"/>
  <c r="AF756" i="10"/>
  <c r="AF149" i="10"/>
  <c r="AE149" i="10"/>
  <c r="AE20" i="10"/>
  <c r="AF20" i="10"/>
  <c r="AE356" i="10"/>
  <c r="AF356" i="10"/>
  <c r="AE248" i="10"/>
  <c r="AF248" i="10"/>
  <c r="AE198" i="10"/>
  <c r="AF198" i="10"/>
  <c r="AE272" i="10"/>
  <c r="AF272" i="10"/>
  <c r="AE71" i="10"/>
  <c r="AF71" i="10"/>
  <c r="AE637" i="10"/>
  <c r="AF637" i="10"/>
  <c r="AE319" i="10"/>
  <c r="AF319" i="10"/>
  <c r="AF257" i="10"/>
  <c r="AE257" i="10"/>
  <c r="AE388" i="10"/>
  <c r="AF388" i="10"/>
  <c r="AF241" i="10"/>
  <c r="AE241" i="10"/>
  <c r="AE162" i="10"/>
  <c r="AF162" i="10"/>
  <c r="AE51" i="10"/>
  <c r="AF51" i="10"/>
  <c r="AF531" i="10"/>
  <c r="AE531" i="10"/>
  <c r="AF458" i="10"/>
  <c r="AE458" i="10"/>
  <c r="AE420" i="10"/>
  <c r="AF420" i="10"/>
  <c r="AE115" i="10"/>
  <c r="AF115" i="10"/>
  <c r="AE633" i="10"/>
  <c r="AF633" i="10"/>
  <c r="AE566" i="10"/>
  <c r="AF566" i="10"/>
  <c r="AE188" i="10"/>
  <c r="AF188" i="10"/>
  <c r="AF690" i="10"/>
  <c r="AE690" i="10"/>
  <c r="AF471" i="10"/>
  <c r="AE471" i="10"/>
  <c r="AF666" i="10"/>
  <c r="AE666" i="10"/>
  <c r="AE72" i="10"/>
  <c r="AF72" i="10"/>
  <c r="AE140" i="10"/>
  <c r="AF140" i="10"/>
  <c r="AE336" i="10"/>
  <c r="AF336" i="10"/>
  <c r="AE457" i="10"/>
  <c r="AF457" i="10"/>
  <c r="AF802" i="10"/>
  <c r="AE802" i="10"/>
  <c r="AE87" i="10"/>
  <c r="AF87" i="10"/>
  <c r="AF459" i="10"/>
  <c r="AE459" i="10"/>
  <c r="AE652" i="10"/>
  <c r="AF652" i="10"/>
  <c r="AF273" i="10"/>
  <c r="AE273" i="10"/>
  <c r="AF249" i="10"/>
  <c r="AE249" i="10"/>
  <c r="AE218" i="10"/>
  <c r="AF218" i="10"/>
  <c r="AE207" i="10"/>
  <c r="AF207" i="10"/>
  <c r="AE339" i="10"/>
  <c r="AF339" i="10"/>
  <c r="AF289" i="10"/>
  <c r="AE289" i="10"/>
  <c r="AE562" i="10"/>
  <c r="AF562" i="10"/>
  <c r="AE403" i="10"/>
  <c r="AF403" i="10"/>
  <c r="AE60" i="10"/>
  <c r="AF60" i="10"/>
  <c r="AE127" i="10"/>
  <c r="AF127" i="10"/>
  <c r="AE79" i="10"/>
  <c r="AF79" i="10"/>
  <c r="AE375" i="10"/>
  <c r="AF375" i="10"/>
  <c r="AE383" i="10"/>
  <c r="AF383" i="10"/>
  <c r="AE111" i="10"/>
  <c r="AF111" i="10"/>
  <c r="AE206" i="10"/>
  <c r="AF206" i="10"/>
  <c r="AF675" i="10"/>
  <c r="AE675" i="10"/>
  <c r="AE569" i="10"/>
  <c r="AF569" i="10"/>
  <c r="AE88" i="10"/>
  <c r="AF88" i="10"/>
  <c r="AE481" i="10"/>
  <c r="AF481" i="10"/>
  <c r="AF686" i="10"/>
  <c r="AE686" i="10"/>
  <c r="AE174" i="10"/>
  <c r="AF174" i="10"/>
  <c r="AE291" i="10"/>
  <c r="AF291" i="10"/>
  <c r="AE705" i="10"/>
  <c r="AF705" i="10"/>
  <c r="AE263" i="10"/>
  <c r="AF263" i="10"/>
  <c r="AE303" i="10"/>
  <c r="AF303" i="10"/>
  <c r="AE231" i="10"/>
  <c r="AF231" i="10"/>
  <c r="AF719" i="10"/>
  <c r="AE719" i="10"/>
  <c r="AE134" i="10"/>
  <c r="AF134" i="10"/>
  <c r="AE258" i="10"/>
  <c r="AF258" i="10"/>
  <c r="AE451" i="10"/>
  <c r="AF451" i="10"/>
  <c r="AE532" i="10"/>
  <c r="AF532" i="10"/>
  <c r="AE632" i="10"/>
  <c r="AF632" i="10"/>
  <c r="AF631" i="10"/>
  <c r="AE631" i="10"/>
  <c r="AE400" i="10"/>
  <c r="AF400" i="10"/>
  <c r="AE203" i="10"/>
  <c r="AF203" i="10"/>
  <c r="AE657" i="10"/>
  <c r="AF657" i="10"/>
  <c r="AE210" i="10"/>
  <c r="AF210" i="10"/>
  <c r="AF354" i="10"/>
  <c r="AE354" i="10"/>
  <c r="AE427" i="10"/>
  <c r="AF427" i="10"/>
  <c r="AE729" i="10"/>
  <c r="AF729" i="10"/>
  <c r="AE335" i="10"/>
  <c r="AF335" i="10"/>
  <c r="AE760" i="10"/>
  <c r="AF760" i="10"/>
  <c r="AE59" i="10"/>
  <c r="AF59" i="10"/>
  <c r="AE116" i="10"/>
  <c r="AF116" i="10"/>
  <c r="AE588" i="10"/>
  <c r="AF588" i="10"/>
  <c r="AF181" i="10"/>
  <c r="AE181" i="10"/>
  <c r="AF321" i="10"/>
  <c r="AE321" i="10"/>
  <c r="AE715" i="10"/>
  <c r="AF715" i="10"/>
  <c r="AE122" i="10"/>
  <c r="AF122" i="10"/>
  <c r="AE436" i="10"/>
  <c r="AF436" i="10"/>
  <c r="AF173" i="10"/>
  <c r="AE173" i="10"/>
  <c r="AE770" i="10"/>
  <c r="AF770" i="10"/>
  <c r="AE493" i="10"/>
  <c r="AF493" i="10"/>
  <c r="AE640" i="10"/>
  <c r="AF640" i="10"/>
  <c r="AE415" i="10"/>
  <c r="AF415" i="10"/>
  <c r="AF735" i="10"/>
  <c r="AE735" i="10"/>
  <c r="AE68" i="10"/>
  <c r="AF68" i="10"/>
  <c r="AE529" i="10"/>
  <c r="AF529" i="10"/>
  <c r="AE542" i="10"/>
  <c r="AF542" i="10"/>
  <c r="AE433" i="10"/>
  <c r="AF433" i="10"/>
  <c r="AE445" i="10"/>
  <c r="AF445" i="10"/>
  <c r="AF105" i="10"/>
  <c r="AE105" i="10"/>
  <c r="AE324" i="10"/>
  <c r="AF324" i="10"/>
  <c r="AE3" i="10" l="1"/>
  <c r="AF3" i="10"/>
  <c r="AG3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坂下 健郎</author>
  </authors>
  <commentList>
    <comment ref="T1" authorId="0" shapeId="0" xr:uid="{00000000-0006-0000-0A00-000001000000}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<sst xmlns="http://schemas.openxmlformats.org/spreadsheetml/2006/main" count="35254" uniqueCount="5841">
  <si>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</si>
  <si>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</si>
  <si>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</si>
  <si>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</si>
  <si>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</si>
  <si>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</si>
  <si>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</si>
  <si>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</si>
  <si>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</si>
  <si>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</si>
  <si>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</si>
  <si>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</si>
  <si>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</si>
  <si>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</si>
  <si>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</si>
  <si>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</si>
  <si>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</si>
  <si>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</si>
  <si>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</si>
  <si>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</si>
  <si>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</si>
  <si>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</si>
  <si>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</si>
  <si>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</si>
  <si>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</si>
  <si>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</si>
  <si>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</si>
  <si>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</si>
  <si>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</si>
  <si>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</si>
  <si>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</si>
  <si>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</si>
  <si>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</si>
  <si>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</si>
  <si>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</si>
  <si>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</si>
  <si>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</si>
  <si>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</si>
  <si>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</si>
  <si>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</si>
  <si>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</si>
  <si>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</si>
  <si>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</si>
  <si>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</si>
  <si>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</si>
  <si>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</si>
  <si>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</si>
  <si>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</si>
  <si>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</si>
  <si>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</si>
  <si>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</si>
  <si>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</si>
  <si>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</si>
  <si>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</si>
  <si>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</si>
  <si>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</si>
  <si>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</si>
  <si>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</si>
  <si>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</si>
  <si>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</si>
  <si>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</si>
  <si>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</si>
  <si>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</si>
  <si>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</si>
  <si>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</si>
  <si>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</si>
  <si>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</si>
  <si>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</si>
  <si>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</si>
  <si>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</si>
  <si>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</si>
  <si>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</si>
  <si>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</si>
  <si>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</si>
  <si>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</si>
  <si>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</si>
  <si>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</si>
  <si>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</si>
  <si>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</si>
  <si>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</si>
  <si>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</si>
  <si>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</si>
  <si>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</si>
  <si>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</si>
  <si>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</si>
  <si>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</si>
  <si>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</si>
  <si>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</si>
  <si>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</si>
  <si>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</si>
  <si>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</si>
  <si>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</si>
  <si>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</si>
  <si>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</si>
  <si>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</si>
  <si>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</si>
  <si>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</si>
  <si>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</si>
  <si>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</si>
  <si>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</si>
  <si>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</si>
  <si>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</si>
  <si>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</si>
  <si>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</si>
  <si>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</si>
  <si>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</si>
  <si>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</si>
  <si>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</si>
  <si>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</si>
  <si>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</si>
  <si>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</si>
  <si>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</si>
  <si>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</si>
  <si>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</si>
  <si>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</si>
  <si>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</si>
  <si>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</si>
  <si>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</si>
  <si>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</si>
  <si>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</si>
  <si>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</si>
  <si>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</si>
  <si>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</si>
  <si>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</si>
  <si>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</si>
  <si>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</si>
  <si>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</si>
  <si>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</si>
  <si>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</si>
  <si>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</si>
  <si>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</si>
  <si>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</si>
  <si>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</si>
  <si>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</si>
  <si>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</si>
  <si>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</si>
  <si>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</si>
  <si>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</si>
  <si>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</si>
  <si>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</si>
  <si>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</si>
  <si>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</si>
  <si>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</si>
  <si>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</si>
  <si>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</si>
  <si>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</si>
  <si>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</si>
  <si>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</si>
  <si>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</si>
  <si>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</si>
  <si>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</si>
  <si>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</si>
  <si>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</si>
  <si>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</si>
  <si>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</si>
  <si>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</si>
  <si>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</si>
  <si>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</si>
  <si>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</si>
  <si>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</si>
  <si>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</si>
  <si>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</si>
  <si>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</si>
  <si>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</si>
  <si>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</si>
  <si>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</si>
  <si>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</si>
  <si>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</si>
  <si>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</si>
  <si>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</si>
  <si>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</si>
  <si>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</si>
  <si>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</si>
  <si>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</si>
  <si>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</si>
  <si>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</si>
  <si>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</si>
  <si>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</si>
  <si>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</si>
  <si>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</si>
  <si>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</si>
  <si>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</si>
  <si>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</si>
  <si>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</si>
  <si>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</si>
  <si>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</si>
  <si>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</si>
  <si>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</si>
  <si>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</si>
  <si>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</si>
  <si>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</si>
  <si>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</si>
  <si>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</si>
  <si>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</si>
  <si>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</si>
  <si>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</si>
  <si>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</si>
  <si>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</si>
  <si>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</si>
  <si>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</si>
  <si>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</si>
  <si>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</si>
  <si>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</si>
  <si>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</si>
  <si>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</si>
  <si>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</si>
  <si>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</si>
  <si>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</si>
  <si>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</si>
  <si>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</si>
  <si>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</si>
  <si>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</si>
  <si>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</si>
  <si>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</si>
  <si>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</si>
  <si>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</si>
  <si>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</si>
  <si>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</si>
  <si>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</si>
  <si>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</si>
  <si>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</si>
  <si>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</si>
  <si>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</si>
  <si>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</si>
  <si>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</si>
  <si>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</si>
  <si>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</si>
  <si>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</si>
  <si>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</si>
  <si>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</si>
  <si>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</si>
  <si>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</si>
  <si>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</si>
  <si>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</si>
  <si>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</si>
  <si>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</si>
  <si>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</si>
  <si>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</si>
  <si>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</si>
  <si>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</si>
  <si>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</si>
  <si>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</si>
  <si>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</si>
  <si>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</si>
  <si>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</si>
  <si>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</si>
  <si>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</si>
  <si>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</si>
  <si>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</si>
  <si>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</si>
  <si>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</si>
  <si>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</si>
  <si>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</si>
  <si>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</si>
  <si>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</si>
  <si>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</si>
  <si>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</si>
  <si>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</si>
  <si>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</si>
  <si>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</si>
  <si>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</si>
  <si>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</si>
  <si>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</si>
  <si>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</si>
  <si>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</si>
  <si>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</si>
  <si>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</si>
  <si>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</si>
  <si>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</si>
  <si>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</si>
  <si>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</si>
  <si>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</si>
  <si>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</si>
  <si>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</si>
  <si>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</si>
  <si>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</si>
  <si>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</si>
  <si>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</si>
  <si>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</si>
  <si>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</si>
  <si>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</si>
  <si>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</si>
  <si>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</si>
  <si>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</si>
  <si>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</si>
  <si>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</si>
  <si>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</si>
  <si>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</si>
  <si>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</si>
  <si>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</si>
  <si>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</si>
  <si>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</si>
  <si>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</si>
  <si>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</si>
  <si>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</si>
  <si>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</si>
  <si>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</si>
  <si>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</si>
  <si>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</si>
  <si>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</si>
  <si>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</si>
  <si>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</si>
  <si>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</si>
  <si>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</si>
  <si>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</si>
  <si>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</si>
  <si>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</si>
  <si>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</si>
  <si>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</si>
  <si>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</si>
  <si>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</si>
  <si>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</si>
  <si>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</si>
  <si>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</si>
  <si>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</si>
  <si>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</si>
  <si>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</si>
  <si>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</si>
  <si>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</si>
  <si>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</si>
  <si>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</si>
  <si>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</si>
  <si>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</si>
  <si>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</si>
  <si>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</si>
  <si>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</si>
  <si>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</si>
  <si>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</si>
  <si>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</si>
  <si>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</si>
  <si>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</si>
  <si>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</si>
  <si>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</si>
  <si>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</si>
  <si>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</si>
  <si>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</si>
  <si>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</si>
  <si>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</si>
  <si>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</si>
  <si>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</si>
  <si>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</si>
  <si>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</si>
  <si>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</si>
  <si>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</si>
  <si>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</si>
  <si>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</si>
  <si>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</si>
  <si>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</si>
  <si>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</si>
  <si>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</si>
  <si>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</si>
  <si>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</si>
  <si>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</si>
  <si>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</si>
  <si>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</si>
  <si>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</si>
  <si>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</si>
  <si>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</si>
  <si>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</si>
  <si>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</si>
  <si>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</si>
  <si>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</si>
  <si>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</si>
  <si>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</si>
  <si>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</si>
  <si>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</si>
  <si>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</si>
  <si>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</si>
  <si>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</si>
  <si>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</si>
  <si>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</si>
  <si>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</si>
  <si>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</si>
  <si>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</si>
  <si>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</si>
  <si>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</si>
  <si>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</si>
  <si>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</si>
  <si>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</si>
  <si>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</si>
  <si>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</si>
  <si>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</si>
  <si>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</si>
  <si>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</si>
  <si>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</si>
  <si>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</si>
  <si>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</si>
  <si>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</si>
  <si>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</si>
  <si>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</si>
  <si>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</si>
  <si>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</si>
  <si>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</si>
  <si>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</si>
  <si>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</si>
  <si>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</si>
  <si>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</si>
  <si>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</si>
  <si>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</si>
  <si>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</si>
  <si>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</si>
  <si>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</si>
  <si>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</si>
  <si>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</si>
  <si>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</si>
  <si>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</si>
  <si>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</si>
  <si>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</si>
  <si>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</si>
  <si>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</si>
  <si>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</si>
  <si>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</si>
  <si>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</si>
  <si>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</si>
  <si>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</si>
  <si>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</si>
  <si>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</si>
  <si>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</si>
  <si>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</si>
  <si>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</si>
  <si>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</si>
  <si>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</si>
  <si>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</si>
  <si>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</si>
  <si>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</si>
  <si>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</si>
  <si>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</si>
  <si>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</si>
  <si>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</si>
  <si>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</si>
  <si>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</si>
  <si>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</si>
  <si>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</si>
  <si>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</si>
  <si>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</si>
  <si>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</si>
  <si>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</si>
  <si>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</si>
  <si>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</si>
  <si>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</si>
  <si>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</si>
  <si>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</si>
  <si>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</si>
  <si>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</si>
  <si>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</si>
  <si>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</si>
  <si>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</si>
  <si>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</si>
  <si>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</si>
  <si>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</si>
  <si>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</si>
  <si>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</si>
  <si>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</si>
  <si>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</si>
  <si>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</si>
  <si>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</si>
  <si>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</si>
  <si>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</si>
  <si>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</si>
  <si>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</si>
  <si>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</si>
  <si>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</si>
  <si>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</si>
  <si>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</si>
  <si>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</si>
  <si>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</si>
  <si>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</si>
  <si>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</si>
  <si>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</si>
  <si>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</si>
  <si>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</si>
  <si>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</si>
  <si>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</si>
  <si>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</si>
  <si>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</si>
  <si>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</si>
  <si>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</si>
  <si>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</si>
  <si>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</si>
  <si>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</si>
  <si>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</si>
  <si>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</si>
  <si>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</si>
  <si>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</si>
  <si>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</si>
  <si>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</si>
  <si>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</si>
  <si>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</si>
  <si>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</si>
  <si>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</si>
  <si>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</si>
  <si>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</si>
  <si>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</si>
  <si>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</si>
  <si>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</si>
  <si>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</si>
  <si>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</si>
  <si>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</si>
  <si>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</si>
  <si>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</si>
  <si>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</si>
  <si>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</si>
  <si>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</si>
  <si>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</si>
  <si>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</si>
  <si>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</si>
  <si>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</si>
  <si>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</si>
  <si>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</si>
  <si>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</si>
  <si>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</si>
  <si>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</si>
  <si>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</si>
  <si>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</si>
  <si>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</si>
  <si>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</si>
  <si>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</si>
  <si>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</si>
  <si>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</si>
  <si>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</si>
  <si>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</si>
  <si>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</si>
  <si>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</si>
  <si>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</si>
  <si>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</si>
  <si>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</si>
  <si>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</si>
  <si>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</si>
  <si>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</si>
  <si>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</si>
  <si>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</si>
  <si>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</si>
  <si>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</si>
  <si>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</si>
  <si>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</si>
  <si>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</si>
  <si>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</si>
  <si>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</si>
  <si>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</si>
  <si>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</si>
  <si>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</si>
  <si>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</si>
  <si>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</si>
  <si>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</si>
  <si>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</si>
  <si>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</si>
  <si>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</si>
  <si>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</si>
  <si>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</si>
  <si>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</si>
  <si>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</si>
  <si>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</si>
  <si>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</si>
  <si>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</si>
  <si>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</si>
  <si>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</si>
  <si>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</si>
  <si>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</si>
  <si>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</si>
  <si>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</si>
  <si>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</si>
  <si>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</si>
  <si>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</si>
  <si>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</si>
  <si>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</si>
  <si>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</si>
  <si>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</si>
  <si>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</si>
  <si>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</si>
  <si>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</si>
  <si>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</si>
  <si>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</si>
  <si>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</si>
  <si>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</si>
  <si>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</si>
  <si>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</si>
  <si>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</si>
  <si>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</si>
  <si>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</si>
  <si>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</si>
  <si>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</si>
  <si>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</si>
  <si>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</si>
  <si>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</si>
  <si>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</si>
  <si>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</si>
  <si>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</si>
  <si>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</si>
  <si>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</si>
  <si>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</si>
  <si>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</si>
  <si>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</si>
  <si>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</si>
  <si>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</si>
  <si>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</si>
  <si>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</si>
  <si>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</si>
  <si>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</si>
  <si>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</si>
  <si>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</si>
  <si>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</si>
  <si>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</si>
  <si>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</si>
  <si>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</si>
  <si>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</si>
  <si>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</si>
  <si>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</si>
  <si>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</si>
  <si>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</si>
  <si>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</si>
  <si>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</si>
  <si>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</si>
  <si>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</si>
  <si>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</si>
  <si>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</si>
  <si>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</si>
  <si>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</si>
  <si>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</si>
  <si>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</si>
  <si>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</si>
  <si>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</si>
  <si>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</si>
  <si>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</si>
  <si>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</si>
  <si>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</si>
  <si>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</si>
  <si>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</si>
  <si>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</si>
  <si>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</si>
  <si>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</si>
  <si>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</si>
  <si>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</si>
  <si>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</si>
  <si>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</si>
  <si>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</si>
  <si>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</si>
  <si>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</si>
  <si>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</si>
  <si>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</si>
  <si>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</si>
  <si>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</si>
  <si>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</si>
  <si>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</si>
  <si>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</si>
  <si>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</si>
  <si>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</si>
  <si>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</si>
  <si>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</si>
  <si>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</si>
  <si>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</si>
  <si>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</si>
  <si>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</si>
  <si>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</si>
  <si>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</si>
  <si>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</si>
  <si>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</si>
  <si>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</si>
  <si>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</si>
  <si>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</si>
  <si>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</si>
  <si>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</si>
  <si>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</si>
  <si>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</si>
  <si>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</si>
  <si>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</si>
  <si>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</si>
  <si>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</si>
  <si>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</si>
  <si>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</si>
  <si>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</si>
  <si>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</si>
  <si>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</si>
  <si>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</si>
  <si>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</si>
  <si>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</si>
  <si>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</si>
  <si>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</si>
  <si>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</si>
  <si>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</si>
  <si>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</si>
  <si>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</si>
  <si>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</si>
  <si>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</si>
  <si>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</si>
  <si>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</si>
  <si>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</si>
  <si>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</si>
  <si>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</si>
  <si>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</si>
  <si>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</si>
  <si>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</si>
  <si>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</si>
  <si>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</si>
  <si>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</si>
  <si>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</si>
  <si>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</si>
  <si>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</si>
  <si>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</si>
  <si>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</si>
  <si>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</si>
  <si>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</si>
  <si>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</si>
  <si>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</si>
  <si>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</si>
  <si>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</si>
  <si>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</si>
  <si>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</si>
  <si>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</si>
  <si>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</si>
  <si>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</si>
  <si>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</si>
  <si>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</si>
  <si>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</si>
  <si>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</si>
  <si>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</si>
  <si>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</si>
  <si>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</si>
  <si>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</si>
  <si>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</si>
  <si>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</si>
  <si>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</si>
  <si>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</si>
  <si>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</si>
  <si>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</si>
  <si>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</si>
  <si>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</si>
  <si>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</si>
  <si>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</si>
  <si>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</si>
  <si>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</si>
  <si>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</si>
  <si>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</si>
  <si>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</si>
  <si>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</si>
  <si>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</si>
  <si>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</si>
  <si>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</si>
  <si>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</si>
  <si>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</si>
  <si>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</si>
  <si>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</si>
  <si>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</si>
  <si>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</si>
  <si>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</si>
  <si>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</si>
  <si>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</si>
  <si>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</si>
  <si>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</si>
  <si>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</si>
  <si>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</si>
  <si>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</si>
  <si>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</si>
  <si>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</si>
  <si>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</si>
  <si>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</si>
  <si>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</si>
  <si>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</si>
  <si>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</si>
  <si>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</si>
  <si>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</si>
  <si>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</si>
  <si>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</si>
  <si>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</si>
  <si>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</si>
  <si>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</si>
  <si>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</si>
  <si>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</si>
  <si>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</si>
  <si>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</si>
  <si>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</si>
  <si>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</si>
  <si>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</si>
  <si>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</si>
  <si>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</si>
  <si>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</si>
  <si>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</si>
  <si>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</si>
  <si>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</si>
  <si>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</si>
  <si>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</si>
  <si>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</si>
  <si>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</si>
  <si>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</si>
  <si>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</si>
  <si>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</si>
  <si>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</si>
  <si>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</si>
  <si>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</si>
  <si>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</si>
  <si>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</si>
  <si>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</si>
  <si>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</si>
  <si>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</si>
  <si>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</si>
  <si>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</si>
  <si>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</si>
  <si>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</si>
  <si>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</si>
  <si>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</si>
  <si>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</si>
  <si>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</si>
  <si>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</si>
  <si>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</si>
  <si>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</si>
  <si>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</si>
  <si>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</si>
  <si>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</si>
  <si>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</si>
  <si>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</si>
  <si>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</si>
  <si>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</si>
  <si>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</si>
  <si>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</si>
  <si>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</si>
  <si>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</si>
  <si>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</si>
  <si>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</si>
  <si>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</si>
  <si>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</si>
  <si>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</si>
  <si>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</si>
  <si>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</si>
  <si>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</si>
  <si>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</si>
  <si>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</si>
  <si>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</si>
  <si>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</si>
  <si>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</si>
  <si>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</si>
  <si>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</si>
  <si>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</si>
  <si>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</si>
  <si>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</si>
  <si>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</si>
  <si>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</si>
  <si>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</si>
  <si>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</si>
  <si>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</si>
  <si>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</si>
  <si>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</si>
  <si>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</si>
  <si>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</si>
  <si>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</si>
  <si>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</si>
  <si>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</si>
  <si>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</si>
  <si>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</si>
  <si>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</si>
  <si>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</si>
  <si>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</si>
  <si>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</si>
  <si>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</si>
  <si>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</si>
  <si>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</si>
  <si>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</si>
  <si>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</si>
  <si>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</si>
  <si>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</si>
  <si>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</si>
  <si>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</si>
  <si>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</si>
  <si>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</si>
  <si>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</si>
  <si>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</si>
  <si>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</si>
  <si>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</si>
  <si>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</si>
  <si>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</si>
  <si>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</si>
  <si>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</si>
  <si>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</si>
  <si>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</si>
  <si>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</si>
  <si>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</si>
  <si>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</si>
  <si>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</si>
  <si>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</si>
  <si>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</si>
  <si>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</si>
  <si>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</si>
  <si>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</si>
  <si>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</si>
  <si>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</si>
  <si>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</si>
  <si>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</si>
  <si>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</si>
  <si>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</si>
  <si>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</si>
  <si>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</si>
  <si>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</si>
  <si>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</si>
  <si>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</si>
  <si>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</si>
  <si>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</si>
  <si>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</si>
  <si>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</si>
  <si>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</si>
  <si>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</si>
  <si>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</si>
  <si>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</si>
  <si>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</si>
  <si>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</si>
  <si>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</si>
  <si>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</si>
  <si>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</si>
  <si>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</si>
  <si>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</si>
  <si>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</si>
  <si>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</si>
  <si>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</si>
  <si>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</si>
  <si>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</si>
  <si>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</si>
  <si>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</si>
  <si>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</si>
  <si>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</si>
  <si>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</si>
  <si>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</si>
  <si>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</si>
  <si>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</si>
  <si>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</si>
  <si>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</si>
  <si>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</si>
  <si>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</si>
  <si>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</si>
  <si>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</si>
  <si>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</si>
  <si>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</si>
  <si>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</si>
  <si>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</si>
  <si>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</si>
  <si>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</si>
  <si>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</si>
  <si>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</si>
  <si>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</si>
  <si>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</si>
  <si>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</si>
  <si>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</si>
  <si>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</si>
  <si>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</si>
  <si>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</si>
  <si>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</si>
  <si>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</si>
  <si>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</si>
  <si>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</si>
  <si>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</si>
  <si>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</si>
  <si>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</si>
  <si>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</si>
  <si>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</si>
  <si>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</si>
  <si>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</si>
  <si>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</si>
  <si>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</si>
  <si>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</si>
  <si>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</si>
  <si>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</si>
  <si>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</si>
  <si>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</si>
  <si>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</si>
  <si>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</si>
  <si>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</si>
  <si>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</si>
  <si>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</si>
  <si>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</si>
  <si>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</si>
  <si>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</si>
  <si>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</si>
  <si>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</si>
  <si>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</si>
  <si>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</si>
  <si>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</si>
  <si>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</si>
  <si>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</si>
  <si>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</si>
  <si>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</si>
  <si>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</si>
  <si>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</si>
  <si>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</si>
  <si>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</si>
  <si>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</si>
  <si>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</si>
  <si>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</si>
  <si>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</si>
  <si>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</si>
  <si>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</si>
  <si>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</si>
  <si>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</si>
  <si>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</si>
  <si>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</si>
  <si>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</si>
  <si>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</si>
  <si>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</si>
  <si>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</si>
  <si>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</si>
  <si>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</si>
  <si>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</si>
  <si>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</si>
  <si>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</si>
  <si>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</si>
  <si>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</si>
  <si>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</si>
  <si>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</si>
  <si>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</si>
  <si>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</si>
  <si>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</si>
  <si>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</si>
  <si>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</si>
  <si>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</si>
  <si>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</si>
  <si>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</si>
  <si>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</si>
  <si>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</si>
  <si>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</si>
  <si>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</si>
  <si>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</si>
  <si>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</si>
  <si>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</si>
  <si>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</si>
  <si>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</si>
  <si>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</si>
  <si>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</si>
  <si>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</si>
  <si>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</si>
  <si>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</si>
  <si>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</si>
  <si>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</si>
  <si>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</si>
  <si>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</si>
  <si>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</si>
  <si>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</si>
  <si>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</si>
  <si>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</si>
  <si>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</si>
  <si>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</si>
  <si>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</si>
  <si>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</si>
  <si>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</si>
  <si>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</si>
  <si>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</si>
  <si>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</si>
  <si>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</si>
  <si>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</si>
  <si>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</si>
  <si>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</si>
  <si>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</si>
  <si>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</si>
  <si>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</si>
  <si>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</si>
  <si>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</si>
  <si>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</si>
  <si>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</si>
  <si>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</si>
  <si>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</si>
  <si>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</si>
  <si>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</si>
  <si>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</si>
  <si>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</si>
  <si>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</si>
  <si>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</si>
  <si>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</si>
  <si>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</si>
  <si>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</si>
  <si>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</si>
  <si>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</si>
  <si>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</si>
  <si>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</si>
  <si>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</si>
  <si>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</si>
  <si>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</si>
  <si>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</si>
  <si>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</si>
  <si>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</si>
  <si>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</si>
  <si>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</si>
  <si>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</si>
  <si>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</si>
  <si>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</si>
  <si>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</si>
  <si>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</si>
  <si>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</si>
  <si>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</si>
  <si>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</si>
  <si>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</si>
  <si>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</si>
  <si>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</si>
  <si>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</si>
  <si>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</si>
  <si>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</si>
  <si>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</si>
  <si>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</si>
  <si>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</si>
  <si>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</si>
  <si>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</si>
  <si>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</si>
  <si>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</si>
  <si>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</si>
  <si>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</si>
  <si>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</si>
  <si>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</si>
  <si>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</si>
  <si>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</si>
  <si>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</si>
  <si>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</si>
  <si>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</si>
  <si>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</si>
  <si>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</si>
  <si>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</si>
  <si>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</si>
  <si>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</si>
  <si>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</si>
  <si>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</si>
  <si>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</si>
  <si>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</si>
  <si>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</si>
  <si>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</si>
  <si>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</si>
  <si>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</si>
  <si>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</si>
  <si>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</si>
  <si>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</si>
  <si>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</si>
  <si>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</si>
  <si>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</si>
  <si>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</si>
  <si>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</si>
  <si>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</si>
  <si>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</si>
  <si>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</si>
  <si>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</si>
  <si>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</si>
  <si>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</si>
  <si>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</si>
  <si>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</si>
  <si>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</si>
  <si>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</si>
  <si>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</si>
  <si>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</si>
  <si>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</si>
  <si>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</si>
  <si>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</si>
  <si>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</si>
  <si>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</si>
  <si>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</si>
  <si>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</si>
  <si>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</si>
  <si>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</si>
  <si>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</si>
  <si>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</si>
  <si>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</si>
  <si>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</si>
  <si>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</si>
  <si>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</si>
  <si>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</si>
  <si>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</si>
  <si>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</si>
  <si>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</si>
  <si>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</si>
  <si>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</si>
  <si>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</si>
  <si>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</si>
  <si>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</si>
  <si>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</si>
  <si>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</si>
  <si>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</si>
  <si>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</si>
  <si>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</si>
  <si>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</si>
  <si>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</si>
  <si>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</si>
  <si>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</si>
  <si>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</si>
  <si>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</si>
  <si>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</si>
  <si>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</si>
  <si>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</si>
  <si>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</si>
  <si>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</si>
  <si>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</si>
  <si>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</si>
  <si>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</si>
  <si>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</si>
  <si>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</si>
  <si>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</si>
  <si>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</si>
  <si>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</si>
  <si>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</si>
  <si>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</si>
  <si>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</si>
  <si>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</si>
  <si>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</si>
  <si>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</si>
  <si>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</si>
  <si>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</si>
  <si>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</si>
  <si>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</si>
  <si>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</si>
  <si>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</si>
  <si>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</si>
  <si>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</si>
  <si>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</si>
  <si>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</si>
  <si>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</si>
  <si>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</si>
  <si>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</si>
  <si>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</si>
  <si>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</si>
  <si>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</si>
  <si>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</si>
  <si>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</si>
  <si>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</si>
  <si>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</si>
  <si>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</si>
  <si>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</si>
  <si>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</si>
  <si>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</si>
  <si>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</si>
  <si>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</si>
  <si>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</si>
  <si>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</si>
  <si>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</si>
  <si>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</si>
  <si>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</si>
  <si>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</si>
  <si>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</si>
  <si>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</si>
  <si>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</si>
  <si>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</si>
  <si>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</si>
  <si>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</si>
  <si>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</si>
  <si>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</si>
  <si>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</si>
  <si>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</si>
  <si>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</si>
  <si>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</si>
  <si>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</si>
  <si>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</si>
  <si>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</si>
  <si>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</si>
  <si>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</si>
  <si>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</si>
  <si>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</si>
  <si>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</si>
  <si>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</si>
  <si>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</si>
  <si>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</si>
  <si>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</si>
  <si>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</si>
  <si>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</si>
  <si>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</si>
  <si>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</si>
  <si>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</si>
  <si>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</si>
  <si>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</si>
  <si>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</si>
  <si>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</si>
  <si>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</si>
  <si>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</si>
  <si>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</si>
  <si>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</si>
  <si>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</si>
  <si>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</si>
  <si>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</si>
  <si>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</si>
  <si>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</si>
  <si>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</si>
  <si>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</si>
  <si>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</si>
  <si>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</si>
  <si>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</si>
  <si>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</si>
  <si>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</si>
  <si>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</si>
  <si>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</si>
  <si>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</si>
  <si>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</si>
  <si>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</si>
  <si>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</si>
  <si>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</si>
  <si>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</si>
  <si>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</si>
  <si>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</si>
  <si>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</si>
  <si>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</si>
  <si>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</si>
  <si>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</si>
  <si>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</si>
  <si>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</si>
  <si>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</si>
  <si>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</si>
  <si>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</si>
  <si>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</si>
  <si>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</si>
  <si>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</si>
  <si>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</si>
  <si>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</si>
  <si>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</si>
  <si>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</si>
  <si>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</si>
  <si>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</si>
  <si>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</si>
  <si>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</si>
  <si>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</si>
  <si>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</si>
  <si>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</si>
  <si>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</si>
  <si>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</si>
  <si>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</si>
  <si>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</si>
  <si>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</si>
  <si>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</si>
  <si>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</si>
  <si>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</si>
  <si>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</si>
  <si>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</si>
  <si>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</si>
  <si>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</si>
  <si>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</si>
  <si>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</si>
  <si>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</si>
  <si>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</si>
  <si>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</si>
  <si>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</si>
  <si>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</si>
  <si>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</si>
  <si>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</si>
  <si>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</si>
  <si>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</si>
  <si>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</si>
  <si>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</si>
  <si>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</si>
  <si>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</si>
  <si>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</si>
  <si>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</si>
  <si>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</si>
  <si>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</si>
  <si>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</si>
  <si>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</si>
  <si>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</si>
  <si>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</si>
  <si>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</si>
  <si>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</si>
  <si>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</si>
  <si>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</si>
  <si>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</si>
  <si>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</si>
  <si>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</si>
  <si>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</si>
  <si>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</si>
  <si>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</si>
  <si>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</si>
  <si>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</si>
  <si>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</si>
  <si>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</si>
  <si>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</si>
  <si>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</si>
  <si>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</si>
  <si>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</si>
  <si>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</si>
  <si>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</si>
  <si>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</si>
  <si>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</si>
  <si>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</si>
  <si>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</si>
  <si>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</si>
  <si>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</si>
  <si>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</si>
  <si>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</si>
  <si>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</si>
  <si>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</si>
  <si>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</si>
  <si>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</si>
  <si>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</si>
  <si>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</si>
  <si>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</si>
  <si>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</si>
  <si>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</si>
  <si>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</si>
  <si>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</si>
  <si>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</si>
  <si>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</si>
  <si>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</si>
  <si>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</si>
  <si>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</si>
  <si>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</si>
  <si>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</si>
  <si>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</si>
  <si>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</si>
  <si>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</si>
  <si>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</si>
  <si>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</si>
  <si>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</si>
  <si>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</si>
  <si>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</si>
  <si>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</si>
  <si>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</si>
  <si>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</si>
  <si>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</si>
  <si>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</si>
  <si>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</si>
  <si>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</si>
  <si>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</si>
  <si>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</si>
  <si>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</si>
  <si>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</si>
  <si>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</si>
  <si>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</si>
  <si>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</si>
  <si>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</si>
  <si>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</si>
  <si>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</si>
  <si>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</si>
  <si>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</si>
  <si>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</si>
  <si>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</si>
  <si>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</si>
  <si>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</si>
  <si>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</si>
  <si>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</si>
  <si>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</si>
  <si>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</si>
  <si>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</si>
  <si>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</si>
  <si>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</si>
  <si>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</si>
  <si>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</si>
  <si>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</si>
  <si>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</si>
  <si>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</si>
  <si>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</si>
  <si>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</si>
  <si>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</si>
  <si>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</si>
  <si>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</si>
  <si>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</si>
  <si>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</si>
  <si>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</si>
  <si>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</si>
  <si>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</si>
  <si>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</si>
  <si>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</si>
  <si>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</si>
  <si>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</si>
  <si>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</si>
  <si>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</si>
  <si>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</si>
  <si>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</si>
  <si>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</si>
  <si>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</si>
  <si>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</si>
  <si>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</si>
  <si>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</si>
  <si>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</si>
  <si>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</si>
  <si>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</si>
  <si>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</si>
  <si>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</si>
  <si>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</si>
  <si>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</si>
  <si>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</si>
  <si>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</si>
  <si>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</si>
  <si>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</si>
  <si>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</si>
  <si>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</si>
  <si>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</si>
  <si>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</si>
  <si>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</si>
  <si>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</si>
  <si>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</si>
  <si>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</si>
  <si>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</si>
  <si>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</si>
  <si>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</si>
  <si>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</si>
  <si>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</si>
  <si>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</si>
  <si>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</si>
  <si>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</si>
  <si>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</si>
  <si>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</si>
  <si>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</si>
  <si>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</si>
  <si>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</si>
  <si>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</si>
  <si>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</si>
  <si>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</si>
  <si>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</si>
  <si>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</si>
  <si>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</si>
  <si>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</si>
  <si>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</si>
  <si>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</si>
  <si>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</si>
  <si>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</si>
  <si>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</si>
  <si>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</si>
  <si>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</si>
  <si>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</si>
  <si>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</si>
  <si>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</si>
  <si>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</si>
  <si>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</si>
  <si>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</si>
  <si>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</si>
  <si>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</si>
  <si>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</si>
  <si>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</si>
  <si>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</si>
  <si>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</si>
  <si>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</si>
  <si>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</si>
  <si>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</si>
  <si>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</si>
  <si>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</si>
  <si>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</si>
  <si>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</si>
  <si>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</si>
  <si>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</si>
  <si>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</si>
  <si>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</si>
  <si>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</si>
  <si>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</si>
  <si>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</si>
  <si>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</si>
  <si>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</si>
  <si>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</si>
  <si>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</si>
  <si>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</si>
  <si>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</si>
  <si>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</si>
  <si>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</si>
  <si>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</si>
  <si>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</si>
  <si>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</si>
  <si>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</si>
  <si>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</si>
  <si>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</si>
  <si>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</si>
  <si>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</si>
  <si>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</si>
  <si>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</si>
  <si>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</si>
  <si>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</si>
  <si>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</si>
  <si>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</si>
  <si>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</si>
  <si>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</si>
  <si>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</si>
  <si>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</si>
  <si>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</si>
  <si>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</si>
  <si>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</si>
  <si>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</si>
  <si>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</si>
  <si>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</si>
  <si>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</si>
  <si>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</si>
  <si>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</si>
  <si>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</si>
  <si>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</si>
  <si>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</si>
  <si>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</si>
  <si>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</si>
  <si>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</si>
  <si>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</si>
  <si>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</si>
  <si>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</si>
  <si>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</si>
  <si>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</si>
  <si>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</si>
  <si>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</si>
  <si>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</si>
  <si>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</si>
  <si>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</si>
  <si>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</si>
  <si>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</si>
  <si>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</si>
  <si>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</si>
  <si>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</si>
  <si>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</si>
  <si>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</si>
  <si>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</si>
  <si>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</si>
  <si>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</si>
  <si>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</si>
  <si>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</si>
  <si>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</si>
  <si>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</si>
  <si>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</si>
  <si>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</si>
  <si>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</si>
  <si>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</si>
  <si>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</si>
  <si>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</si>
  <si>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</si>
  <si>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</si>
  <si>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</si>
  <si>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</si>
  <si>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</si>
  <si>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</si>
  <si>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</si>
  <si>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</si>
  <si>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</si>
  <si>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</si>
  <si>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</si>
  <si>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</si>
  <si>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</si>
  <si>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</si>
  <si>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</si>
  <si>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</si>
  <si>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</si>
  <si>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</si>
  <si>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</si>
  <si>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</si>
  <si>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</si>
  <si>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</si>
  <si>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</si>
  <si>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</si>
  <si>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</si>
  <si>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</si>
  <si>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</si>
  <si>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</si>
  <si>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</si>
  <si>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</si>
  <si>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</si>
  <si>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</si>
  <si>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</si>
  <si>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</si>
  <si>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</si>
  <si>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</si>
  <si>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</si>
  <si>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</si>
  <si>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</si>
  <si>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</si>
  <si>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</si>
  <si>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</si>
  <si>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</si>
  <si>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</si>
  <si>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</si>
  <si>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</si>
  <si>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</si>
  <si>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</si>
  <si>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</si>
  <si>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</si>
  <si>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</si>
  <si>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</si>
  <si>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</si>
  <si>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</si>
  <si>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</si>
  <si>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</si>
  <si>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</si>
  <si>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</si>
  <si>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</si>
  <si>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</si>
  <si>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</si>
  <si>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</si>
  <si>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</si>
  <si>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</si>
  <si>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</si>
  <si>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</si>
  <si>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</si>
  <si>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</si>
  <si>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</si>
  <si>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</si>
  <si>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</si>
  <si>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</si>
  <si>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</si>
  <si>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</si>
  <si>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</si>
  <si>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</si>
  <si>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</si>
  <si>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</si>
  <si>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</si>
  <si>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</si>
  <si>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</si>
  <si>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</si>
  <si>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</si>
  <si>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</si>
  <si>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</si>
  <si>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</si>
  <si>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</si>
  <si>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</si>
  <si>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</si>
  <si>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</si>
  <si>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</si>
  <si>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</si>
  <si>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</si>
  <si>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</si>
  <si>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</si>
  <si>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</si>
  <si>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</si>
  <si>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</si>
  <si>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</si>
  <si>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</si>
  <si>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</si>
  <si>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</si>
  <si>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</si>
  <si>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</si>
  <si>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</si>
  <si>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</si>
  <si>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</si>
  <si>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</si>
  <si>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</si>
  <si>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</si>
  <si>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</si>
  <si>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</si>
  <si>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</si>
  <si>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</si>
  <si>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</si>
  <si>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</si>
  <si>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</si>
  <si>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</si>
  <si>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</si>
  <si>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</si>
  <si>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</si>
  <si>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</si>
  <si>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</si>
  <si>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</si>
  <si>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</si>
  <si>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</si>
  <si>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</si>
  <si>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</si>
  <si>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</si>
  <si>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</si>
  <si>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</si>
  <si>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</si>
  <si>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</si>
  <si>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</si>
  <si>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</si>
  <si>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</si>
  <si>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</si>
  <si>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</si>
  <si>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</si>
  <si>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</si>
  <si>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</si>
  <si>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</si>
  <si>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</si>
  <si>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</si>
  <si>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</si>
  <si>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</si>
  <si>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</si>
  <si>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</si>
  <si>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</si>
  <si>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</si>
  <si>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</si>
  <si>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</si>
  <si>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</si>
  <si>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</si>
  <si>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</si>
  <si>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</si>
  <si>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</si>
  <si>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</si>
  <si>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</si>
  <si>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</si>
  <si>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</si>
  <si>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</si>
  <si>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</si>
  <si>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</si>
  <si>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</si>
  <si>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</si>
  <si>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</si>
  <si>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</si>
  <si>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</si>
  <si>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</si>
  <si>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</si>
  <si>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</si>
  <si>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</si>
  <si>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</si>
  <si>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</si>
  <si>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</si>
  <si>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</si>
  <si>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</si>
  <si>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</si>
  <si>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</si>
  <si>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</si>
  <si>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</si>
  <si>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</si>
  <si>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</si>
  <si>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</si>
  <si>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</si>
  <si>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</si>
  <si>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</si>
  <si>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</si>
  <si>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</si>
  <si>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</si>
  <si>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</si>
  <si>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</si>
  <si>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</si>
  <si>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</si>
  <si>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</si>
  <si>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</si>
  <si>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</si>
  <si>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</si>
  <si>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</si>
  <si>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</si>
  <si>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</si>
  <si>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</si>
  <si>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</si>
  <si>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</si>
  <si>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</si>
  <si>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</si>
  <si>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</si>
  <si>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</si>
  <si>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</si>
  <si>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</si>
  <si>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</si>
  <si>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</si>
  <si>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</si>
  <si>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</si>
  <si>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</si>
  <si>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</si>
  <si>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</si>
  <si>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</si>
  <si>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</si>
  <si>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</si>
  <si>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</si>
  <si>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</si>
  <si>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</si>
  <si>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</si>
  <si>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</si>
  <si>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</si>
  <si>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</si>
  <si>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</si>
  <si>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</si>
  <si>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</si>
  <si>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</si>
  <si>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</si>
  <si>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</si>
  <si>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</si>
  <si>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</si>
  <si>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</si>
  <si>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</si>
  <si>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</si>
  <si>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</si>
  <si>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</si>
  <si>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</si>
  <si>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</si>
  <si>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</si>
  <si>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</si>
  <si>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</si>
  <si>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</si>
  <si>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</si>
  <si>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</si>
  <si>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</si>
  <si>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</si>
  <si>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</si>
  <si>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</si>
  <si>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</si>
  <si>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</si>
  <si>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</si>
  <si>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</si>
  <si>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</si>
  <si>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</si>
  <si>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</si>
  <si>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</si>
  <si>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</si>
  <si>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</si>
  <si>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</si>
  <si>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</si>
  <si>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</si>
  <si>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</si>
  <si>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</si>
  <si>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</si>
  <si>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</si>
  <si>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</si>
  <si>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</si>
  <si>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</si>
  <si>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</si>
  <si>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</si>
  <si>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</si>
  <si>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</si>
  <si>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</si>
  <si>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</si>
  <si>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</si>
  <si>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</si>
  <si>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</si>
  <si>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</si>
  <si>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</si>
  <si>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</si>
  <si>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</si>
  <si>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</si>
  <si>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</si>
  <si>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</si>
  <si>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</si>
  <si>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</si>
  <si>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</si>
  <si>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</si>
  <si>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</si>
  <si>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</si>
  <si>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</si>
  <si>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</si>
  <si>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</si>
  <si>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</si>
  <si>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</si>
  <si>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</si>
  <si>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</si>
  <si>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</si>
  <si>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</si>
  <si>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</si>
  <si>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</si>
  <si>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</si>
  <si>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</si>
  <si>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</si>
  <si>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</si>
  <si>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</si>
  <si>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</si>
  <si>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</si>
  <si>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</si>
  <si>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</si>
  <si>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</si>
  <si>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</si>
  <si>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</si>
  <si>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</si>
  <si>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</si>
  <si>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</si>
  <si>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</si>
  <si>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</si>
  <si>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</si>
  <si>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</si>
  <si>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</si>
  <si>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</si>
  <si>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</si>
  <si>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</si>
  <si>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</si>
  <si>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</si>
  <si>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</si>
  <si>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</si>
  <si>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</si>
  <si>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</si>
  <si>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</si>
  <si>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</si>
  <si>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</si>
  <si>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</si>
  <si>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</si>
  <si>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</si>
  <si>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</si>
  <si>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</si>
  <si>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</si>
  <si>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</si>
  <si>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</si>
  <si>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</si>
  <si>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</si>
  <si>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</si>
  <si>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</si>
  <si>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</si>
  <si>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</si>
  <si>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</si>
  <si>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</si>
  <si>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</si>
  <si>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</si>
  <si>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</si>
  <si>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</si>
  <si>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</si>
  <si>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</si>
  <si>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</si>
  <si>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</si>
  <si>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</si>
  <si>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</si>
  <si>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</si>
  <si>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</si>
  <si>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</si>
  <si>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</si>
  <si>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</si>
  <si>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</si>
  <si>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</si>
  <si>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</si>
  <si>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</si>
  <si>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</si>
  <si>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</si>
  <si>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</si>
  <si>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</si>
  <si>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</si>
  <si>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</si>
  <si>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</si>
  <si>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</si>
  <si>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</si>
  <si>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</si>
  <si>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</si>
  <si>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</si>
  <si>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</si>
  <si>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</si>
  <si>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</si>
  <si>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</si>
  <si>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</si>
  <si>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</si>
  <si>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</si>
  <si>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</si>
  <si>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</si>
  <si>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</si>
  <si>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</si>
  <si>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</si>
  <si>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</si>
  <si>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</si>
  <si>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</si>
  <si>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</si>
  <si>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</si>
  <si>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</si>
  <si>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</si>
  <si>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</si>
  <si>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</si>
  <si>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</si>
  <si>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</si>
  <si>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</si>
  <si>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</si>
  <si>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</si>
  <si>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</si>
  <si>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</si>
  <si>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</si>
  <si>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</si>
  <si>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</si>
  <si>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</si>
  <si>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</si>
  <si>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</si>
  <si>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</si>
  <si>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</si>
  <si>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</si>
  <si>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</si>
  <si>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</si>
  <si>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</si>
  <si>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</si>
  <si>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</si>
  <si>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</si>
  <si>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</si>
  <si>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</si>
  <si>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</si>
  <si>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</si>
  <si>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</si>
  <si>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</si>
  <si>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</si>
  <si>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</si>
  <si>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</si>
  <si>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</si>
  <si>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</si>
  <si>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</si>
  <si>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</si>
  <si>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</si>
  <si>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</si>
  <si>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</si>
  <si>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</si>
  <si>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</si>
  <si>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</si>
  <si>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</si>
  <si>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</si>
  <si>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</si>
  <si>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</si>
  <si>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</si>
  <si>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</si>
  <si>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</si>
  <si>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</si>
  <si>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</si>
  <si>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</si>
  <si>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</si>
  <si>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</si>
  <si>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</si>
  <si>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</si>
  <si>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</si>
  <si>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</si>
  <si>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</si>
  <si>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</si>
  <si>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</si>
  <si>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</si>
  <si>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</si>
  <si>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</si>
  <si>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</si>
  <si>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</si>
  <si>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</si>
  <si>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</si>
  <si>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</si>
  <si>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</si>
  <si>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</si>
  <si>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</si>
  <si>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</si>
  <si>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</si>
  <si>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</si>
  <si>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</si>
  <si>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</si>
  <si>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</si>
  <si>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</si>
  <si>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</si>
  <si>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</si>
  <si>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</si>
  <si>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</si>
  <si>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</si>
  <si>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</si>
  <si>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</si>
  <si>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</si>
  <si>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</si>
  <si>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</si>
  <si>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</si>
  <si>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</si>
  <si>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</si>
  <si>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</si>
  <si>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</si>
  <si>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</si>
  <si>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</si>
  <si>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</si>
  <si>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</si>
  <si>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</si>
  <si>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</si>
  <si>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</si>
  <si>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</si>
  <si>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</si>
  <si>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</si>
  <si>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</si>
  <si>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</si>
  <si>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</si>
  <si>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</si>
  <si>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</si>
  <si>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</si>
  <si>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</si>
  <si>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</si>
  <si>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</si>
  <si>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</si>
  <si>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</si>
  <si>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</si>
  <si>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</si>
  <si>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</si>
  <si>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</si>
  <si>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</si>
  <si>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</si>
  <si>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</si>
  <si>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</si>
  <si>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</si>
  <si>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</si>
  <si>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</si>
  <si>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</si>
  <si>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</si>
  <si>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</si>
  <si>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</si>
  <si>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</si>
  <si>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</si>
  <si>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</si>
  <si>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</si>
  <si>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</si>
  <si>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</si>
  <si>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</si>
  <si>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</si>
  <si>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</si>
  <si>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</si>
  <si>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</si>
  <si>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</si>
  <si>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</si>
  <si>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</si>
  <si>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</si>
  <si>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</si>
  <si>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</si>
  <si>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</si>
  <si>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</si>
  <si>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</si>
  <si>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</si>
  <si>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</si>
  <si>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</si>
  <si>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</si>
  <si>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</si>
  <si>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</si>
  <si>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</si>
  <si>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</si>
  <si>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</si>
  <si>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</si>
  <si>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</si>
  <si>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</si>
  <si>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</si>
  <si>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</si>
  <si>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</si>
  <si>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</si>
  <si>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</si>
  <si>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</si>
  <si>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</si>
  <si>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</si>
  <si>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</si>
  <si>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</si>
  <si>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</si>
  <si>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</si>
  <si>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</si>
  <si>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</si>
  <si>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</si>
  <si>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</si>
  <si>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</si>
  <si>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</si>
  <si>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</si>
  <si>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</si>
  <si>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</si>
  <si>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</si>
  <si>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</si>
  <si>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</si>
  <si>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</si>
  <si>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</si>
  <si>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</si>
  <si>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</si>
  <si>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</si>
  <si>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</si>
  <si>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</si>
  <si>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</si>
  <si>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</si>
  <si>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</si>
  <si>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</si>
  <si>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</si>
  <si>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</si>
  <si>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</si>
  <si>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</si>
  <si>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</si>
  <si>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</si>
  <si>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</si>
  <si>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</si>
  <si>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</si>
  <si>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</si>
  <si>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</si>
  <si>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</si>
  <si>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</si>
  <si>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</si>
  <si>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</si>
  <si>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</si>
  <si>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</si>
  <si>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</si>
  <si>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</si>
  <si>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</si>
  <si>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</si>
  <si>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</si>
  <si>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</si>
  <si>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</si>
  <si>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</si>
  <si>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</si>
  <si>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</si>
  <si>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</si>
  <si>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</si>
  <si>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</si>
  <si>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</si>
  <si>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</si>
  <si>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</si>
  <si>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</si>
  <si>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</si>
  <si>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</si>
  <si>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</si>
  <si>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</si>
  <si>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</si>
  <si>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</si>
  <si>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</si>
  <si>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</si>
  <si>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</si>
  <si>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</si>
  <si>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</si>
  <si>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</si>
  <si>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</si>
  <si>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</si>
  <si>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</si>
  <si>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</si>
  <si>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</si>
  <si>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</si>
  <si>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</si>
  <si>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</si>
  <si>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</si>
  <si>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</si>
  <si>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</si>
  <si>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</si>
  <si>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</si>
  <si>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</si>
  <si>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</si>
  <si>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</si>
  <si>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</si>
  <si>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</si>
  <si>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</si>
  <si>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</si>
  <si>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</si>
  <si>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</si>
  <si>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</si>
  <si>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</si>
  <si>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</si>
  <si>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</si>
  <si>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</si>
  <si>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</si>
  <si>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</si>
  <si>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</si>
  <si>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</si>
  <si>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</si>
  <si>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</si>
  <si>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</si>
  <si>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</si>
  <si>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</si>
  <si>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</si>
  <si>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</si>
  <si>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</si>
  <si>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</si>
  <si>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</si>
  <si>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</si>
  <si>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</si>
  <si>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</si>
  <si>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</si>
  <si>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</si>
  <si>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</si>
  <si>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</si>
  <si>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</si>
  <si>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</si>
  <si>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</si>
  <si>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</si>
  <si>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</si>
  <si>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</si>
  <si>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</si>
  <si>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</si>
  <si>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</si>
  <si>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</si>
  <si>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</si>
  <si>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</si>
  <si>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</si>
  <si>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</si>
  <si>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</si>
  <si>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</si>
  <si>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</si>
  <si>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</si>
  <si>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</si>
  <si>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</si>
  <si>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</si>
  <si>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</si>
  <si>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</si>
  <si>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</si>
  <si>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</si>
  <si>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</si>
  <si>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</si>
  <si>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</si>
  <si>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</si>
  <si>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</si>
  <si>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</si>
  <si>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</si>
  <si>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</si>
  <si>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</si>
  <si>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</si>
  <si>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</si>
  <si>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</si>
  <si>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</si>
  <si>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</si>
  <si>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</si>
  <si>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</si>
  <si>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</si>
  <si>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</si>
  <si>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</si>
  <si>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</si>
  <si>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</si>
  <si>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</si>
  <si>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</si>
  <si>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</si>
  <si>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</si>
  <si>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</si>
  <si>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</si>
  <si>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</si>
  <si>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</si>
  <si>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</si>
  <si>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</si>
  <si>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</si>
  <si>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</si>
  <si>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</si>
  <si>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</si>
  <si>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</si>
  <si>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</si>
  <si>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</si>
  <si>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</si>
  <si>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</si>
  <si>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</si>
  <si>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</si>
  <si>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</si>
  <si>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</si>
  <si>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</si>
  <si>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</si>
  <si>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</si>
  <si>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</si>
  <si>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</si>
  <si>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</si>
  <si>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</si>
  <si>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</si>
  <si>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</si>
  <si>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</si>
  <si>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</si>
  <si>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</si>
  <si>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</si>
  <si>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</si>
  <si>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</si>
  <si>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</si>
  <si>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</si>
  <si>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</si>
  <si>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</si>
  <si>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</si>
  <si>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</si>
  <si>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</si>
  <si>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</si>
  <si>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</si>
  <si>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</si>
  <si>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</si>
  <si>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</si>
  <si>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</si>
  <si>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</si>
  <si>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</si>
  <si>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</si>
  <si>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</si>
  <si>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</si>
  <si>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</si>
  <si>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</si>
  <si>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</si>
  <si>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</si>
  <si>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</si>
  <si>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</si>
  <si>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</si>
  <si>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</si>
  <si>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</si>
  <si>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</si>
  <si>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</si>
  <si>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</si>
  <si>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</si>
  <si>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</si>
  <si>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</si>
  <si>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</si>
  <si>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</si>
  <si>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</si>
  <si>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</si>
  <si>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</si>
  <si>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</si>
  <si>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</si>
  <si>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</si>
  <si>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</si>
  <si>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</si>
  <si>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</si>
  <si>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</si>
  <si>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</si>
  <si>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</si>
  <si>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</si>
  <si>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</si>
  <si>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</si>
  <si>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</si>
  <si>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</si>
  <si>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</si>
  <si>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</si>
  <si>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</si>
  <si>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</si>
  <si>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</si>
  <si>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</si>
  <si>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</si>
  <si>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</si>
  <si>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</si>
  <si>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</si>
  <si>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</si>
  <si>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</si>
  <si>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</si>
  <si>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</si>
  <si>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</si>
  <si>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</si>
  <si>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</si>
  <si>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</si>
  <si>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</si>
  <si>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</si>
  <si>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</si>
  <si>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</si>
  <si>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</si>
  <si>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</si>
  <si>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</si>
  <si>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</si>
  <si>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</si>
  <si>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</si>
  <si>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</si>
  <si>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</si>
  <si>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</si>
  <si>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</si>
  <si>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</si>
  <si>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</si>
  <si>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</si>
  <si>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</si>
  <si>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</si>
  <si>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</si>
  <si>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</si>
  <si>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</si>
  <si>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</si>
  <si>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</si>
  <si>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</si>
  <si>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</si>
  <si>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</si>
  <si>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</si>
  <si>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</si>
  <si>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</si>
  <si>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</si>
  <si>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</si>
  <si>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</si>
  <si>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</si>
  <si>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</si>
  <si>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</si>
  <si>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</si>
  <si>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</si>
  <si>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</si>
  <si>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</si>
  <si>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</si>
  <si>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</si>
  <si>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</si>
  <si>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</si>
  <si>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</si>
  <si>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</si>
  <si>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</si>
  <si>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</si>
  <si>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</si>
  <si>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</si>
  <si>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</si>
  <si>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</si>
  <si>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</si>
  <si>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</si>
  <si>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</si>
  <si>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</si>
  <si>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</si>
  <si>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</si>
  <si>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</si>
  <si>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</si>
  <si>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</si>
  <si>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</si>
  <si>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</si>
  <si>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</si>
  <si>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</si>
  <si>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</si>
  <si>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</si>
  <si>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</si>
  <si>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</si>
  <si>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</si>
  <si>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</si>
  <si>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</si>
  <si>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</si>
  <si>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</si>
  <si>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</si>
  <si>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</si>
  <si>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</si>
  <si>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</si>
  <si>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</si>
  <si>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</si>
  <si>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</si>
  <si>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</si>
  <si>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</si>
  <si>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</si>
  <si>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</si>
  <si>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</si>
  <si>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</si>
  <si>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</si>
  <si>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</si>
  <si>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</si>
  <si>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</si>
  <si>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</si>
  <si>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</si>
  <si>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</si>
  <si>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</si>
  <si>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</si>
  <si>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</si>
  <si>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</si>
  <si>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</si>
  <si>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</si>
  <si>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</si>
  <si>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</si>
  <si>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</si>
  <si>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</si>
  <si>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</si>
  <si>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</si>
  <si>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</si>
  <si>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</si>
  <si>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</si>
  <si>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</si>
  <si>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</si>
  <si>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</si>
  <si>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</si>
  <si>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</si>
  <si>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</si>
  <si>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</si>
  <si>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</si>
  <si>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</si>
  <si>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</si>
  <si>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</si>
  <si>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</si>
  <si>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</si>
  <si>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</si>
  <si>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</si>
  <si>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</si>
  <si>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</si>
  <si>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</si>
  <si>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</si>
  <si>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</si>
  <si>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</si>
  <si>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</si>
  <si>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</si>
  <si>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</si>
  <si>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</si>
  <si>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</si>
  <si>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</si>
  <si>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</si>
  <si>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</si>
  <si>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</si>
  <si>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</si>
  <si>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</si>
  <si>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</si>
  <si>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</si>
  <si>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</si>
  <si>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</si>
  <si>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</si>
  <si>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</si>
  <si>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</si>
  <si>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</si>
  <si>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</si>
  <si>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</si>
  <si>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</si>
  <si>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</si>
  <si>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</si>
  <si>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</si>
  <si>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</si>
  <si>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</si>
  <si>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</si>
  <si>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</si>
  <si>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</si>
  <si>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</si>
  <si>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</si>
  <si>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</si>
  <si>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</si>
  <si>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</si>
  <si>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</si>
  <si>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</si>
  <si>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</si>
  <si>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</si>
  <si>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</si>
  <si>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</si>
  <si>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</si>
  <si>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</si>
  <si>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</si>
  <si>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</si>
  <si>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</si>
  <si>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</si>
  <si>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</si>
  <si>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</si>
  <si>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</si>
  <si>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</si>
  <si>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</si>
  <si>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</si>
  <si>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</si>
  <si>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</si>
  <si>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</si>
  <si>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</si>
  <si>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</si>
  <si>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</si>
  <si>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</si>
  <si>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</si>
  <si>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</si>
  <si>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</si>
  <si>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</si>
  <si>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</si>
  <si>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</si>
  <si>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</si>
  <si>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</si>
  <si>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</si>
  <si>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</si>
  <si>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</si>
  <si>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</si>
  <si>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</si>
  <si>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</si>
  <si>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</si>
  <si>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</si>
  <si>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</si>
  <si>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</si>
  <si>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</si>
  <si>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</si>
  <si>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</si>
  <si>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</si>
  <si>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</si>
  <si>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</si>
  <si>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</si>
  <si>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</si>
  <si>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</si>
  <si>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</si>
  <si>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</si>
  <si>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</si>
  <si>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</si>
  <si>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</si>
  <si>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</si>
  <si>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</si>
  <si>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</si>
  <si>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</si>
  <si>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</si>
  <si>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</si>
  <si>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</si>
  <si>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</si>
  <si>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</si>
  <si>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</si>
  <si>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</si>
  <si>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</si>
  <si>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</si>
  <si>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</si>
  <si>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</si>
  <si>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</si>
  <si>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</si>
  <si>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</si>
  <si>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</si>
  <si>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</si>
  <si>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</si>
  <si>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</si>
  <si>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</si>
  <si>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</si>
  <si>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</si>
  <si>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</si>
  <si>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</si>
  <si>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</si>
  <si>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</si>
  <si>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</si>
  <si>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</si>
  <si>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</si>
  <si>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</si>
  <si>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</si>
  <si>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</si>
  <si>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</si>
  <si>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</si>
  <si>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</si>
  <si>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</si>
  <si>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</si>
  <si>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</si>
  <si>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</si>
  <si>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</si>
  <si>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</si>
  <si>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</si>
  <si>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</si>
  <si>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</si>
  <si>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</si>
  <si>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</si>
  <si>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</si>
  <si>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</si>
  <si>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</si>
  <si>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</si>
  <si>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</si>
  <si>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</si>
  <si>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</si>
  <si>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</si>
  <si>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</si>
  <si>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</si>
  <si>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</si>
  <si>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</si>
  <si>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</si>
  <si>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</si>
  <si>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</si>
  <si>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</si>
  <si>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</si>
  <si>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</si>
  <si>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</si>
  <si>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</si>
  <si>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</si>
  <si>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</si>
  <si>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</si>
  <si>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</si>
  <si>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</si>
  <si>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</si>
  <si>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</si>
  <si>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</si>
  <si>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</si>
  <si>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</si>
  <si>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</si>
  <si>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</si>
  <si>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</si>
  <si>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</si>
  <si>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</si>
  <si>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</si>
  <si>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</si>
  <si>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</si>
  <si>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</si>
  <si>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</si>
  <si>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</si>
  <si>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</si>
  <si>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</si>
  <si>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</si>
  <si>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</si>
  <si>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</si>
  <si>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</si>
  <si>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</si>
  <si>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</si>
  <si>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</si>
  <si>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</si>
  <si>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</si>
  <si>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</si>
  <si>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</si>
  <si>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</si>
  <si>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</si>
  <si>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</si>
  <si>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</si>
  <si>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</si>
  <si>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</si>
  <si>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</si>
  <si>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</si>
  <si>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</si>
  <si>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</si>
  <si>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</si>
  <si>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</si>
  <si>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</si>
  <si>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</si>
  <si>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</si>
  <si>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</si>
  <si>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</si>
  <si>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</si>
  <si>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</si>
  <si>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</si>
  <si>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</si>
  <si>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</si>
  <si>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</si>
  <si>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</si>
  <si>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</si>
  <si>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</si>
  <si>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</si>
  <si>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</si>
  <si>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</si>
  <si>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</si>
  <si>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</si>
  <si>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</si>
  <si>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</si>
  <si>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</si>
  <si>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</si>
  <si>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</si>
  <si>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</si>
  <si>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</si>
  <si>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</si>
  <si>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</si>
  <si>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</si>
  <si>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</si>
  <si>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</si>
  <si>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</si>
  <si>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</si>
  <si>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</si>
  <si>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</si>
  <si>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</si>
  <si>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</si>
  <si>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</si>
  <si>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</si>
  <si>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</si>
  <si>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</si>
  <si>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</si>
  <si>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</si>
  <si>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</si>
  <si>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</si>
  <si>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</si>
  <si>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</si>
  <si>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</si>
  <si>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</si>
  <si>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</si>
  <si>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</si>
  <si>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</si>
  <si>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</si>
  <si>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</si>
  <si>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</si>
  <si>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</si>
  <si>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</si>
  <si>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</si>
  <si>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</si>
  <si>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</si>
  <si>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</si>
  <si>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</si>
  <si>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</si>
  <si>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</si>
  <si>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</si>
  <si>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</si>
  <si>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</si>
  <si>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</si>
  <si>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</si>
  <si>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</si>
  <si>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</si>
  <si>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</si>
  <si>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</si>
  <si>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</si>
  <si>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</si>
  <si>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</si>
  <si>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</si>
  <si>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</si>
  <si>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</si>
  <si>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</si>
  <si>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</si>
  <si>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</si>
  <si>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</si>
  <si>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</si>
  <si>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</si>
  <si>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</si>
  <si>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</si>
  <si>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</si>
  <si>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</si>
  <si>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</si>
  <si>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</si>
  <si>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</si>
  <si>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</si>
  <si>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</si>
  <si>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</si>
  <si>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</si>
  <si>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</si>
  <si>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</si>
  <si>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</si>
  <si>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</si>
  <si>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</si>
  <si>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</si>
  <si>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</si>
  <si>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</si>
  <si>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</si>
  <si>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</si>
  <si>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</si>
  <si>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</si>
  <si>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</si>
  <si>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</si>
  <si>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</si>
  <si>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</si>
  <si>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</si>
  <si>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</si>
  <si>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</si>
  <si>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</si>
  <si>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</si>
  <si>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</si>
  <si>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</si>
  <si>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</si>
  <si>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</si>
  <si>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</si>
  <si>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</si>
  <si>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</si>
  <si>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</si>
  <si>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</si>
  <si>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</si>
  <si>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</si>
  <si>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</si>
  <si>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</si>
  <si>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</si>
  <si>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</si>
  <si>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</si>
  <si>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</si>
  <si>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</si>
  <si>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</si>
  <si>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</si>
  <si>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</si>
  <si>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</si>
  <si>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</si>
  <si>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</si>
  <si>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</si>
  <si>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</si>
  <si>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</si>
  <si>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</si>
  <si>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</si>
  <si>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</si>
  <si>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</si>
  <si>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</si>
  <si>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</si>
  <si>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</si>
  <si>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</si>
  <si>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</si>
  <si>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</si>
  <si>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</si>
  <si>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</si>
  <si>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</si>
  <si>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</si>
  <si>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</si>
  <si>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</si>
  <si>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</si>
  <si>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</si>
  <si>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</si>
  <si>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</si>
  <si>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</si>
  <si>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</si>
  <si>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</si>
  <si>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</si>
  <si>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</si>
  <si>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</si>
  <si>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</si>
  <si>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</si>
  <si>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</si>
  <si>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</si>
  <si>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</si>
  <si>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</si>
  <si>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</si>
  <si>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</si>
  <si>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</si>
  <si>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</si>
  <si>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</si>
  <si>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</si>
  <si>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</si>
  <si>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</si>
  <si>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</si>
  <si>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</si>
  <si>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</si>
  <si>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</si>
  <si>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</si>
  <si>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</si>
  <si>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</si>
  <si>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</si>
  <si>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</si>
  <si>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</si>
  <si>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</si>
  <si>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</si>
  <si>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</si>
  <si>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</si>
  <si>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</si>
  <si>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</si>
  <si>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</si>
  <si>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</si>
  <si>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</si>
  <si>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</si>
  <si>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</si>
  <si>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</si>
  <si>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</si>
  <si>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</si>
  <si>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</si>
  <si>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</si>
  <si>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</si>
  <si>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</si>
  <si>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</si>
  <si>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</si>
  <si>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</si>
  <si>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</si>
  <si>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</si>
  <si>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</si>
  <si>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</si>
  <si>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</si>
  <si>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</si>
  <si>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</si>
  <si>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</si>
  <si>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</si>
  <si>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</si>
  <si>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</si>
  <si>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</si>
  <si>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</si>
  <si>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</si>
  <si>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</si>
  <si>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</si>
  <si>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</si>
  <si>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</si>
  <si>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</si>
  <si>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</si>
  <si>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</si>
  <si>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</si>
  <si>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</si>
  <si>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</si>
  <si>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</si>
  <si>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</si>
  <si>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</si>
  <si>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</si>
  <si>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</si>
  <si>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</si>
  <si>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</si>
  <si>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</si>
  <si>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</si>
  <si>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</si>
  <si>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</si>
  <si>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</si>
  <si>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</si>
  <si>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</si>
  <si>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</si>
  <si>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</si>
  <si>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</si>
  <si>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</si>
  <si>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</si>
  <si>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</si>
  <si>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</si>
  <si>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</si>
  <si>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</si>
  <si>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</si>
  <si>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</si>
  <si>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</si>
  <si>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</si>
  <si>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</si>
  <si>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</si>
  <si>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</si>
  <si>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</si>
  <si>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</si>
  <si>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</si>
  <si>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</si>
  <si>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</si>
  <si>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</si>
  <si>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</si>
  <si>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</si>
  <si>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</si>
  <si>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</si>
  <si>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</si>
  <si>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</si>
  <si>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</si>
  <si>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</si>
  <si>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</si>
  <si>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</si>
  <si>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</si>
  <si>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</si>
  <si>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</si>
  <si>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</si>
  <si>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</si>
  <si>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</si>
  <si>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</si>
  <si>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</si>
  <si>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</si>
  <si>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</si>
  <si>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</si>
  <si>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</si>
  <si>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</si>
  <si>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</si>
  <si>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</si>
  <si>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</si>
  <si>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</si>
  <si>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</si>
  <si>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</si>
  <si>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</si>
  <si>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</si>
  <si>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</si>
  <si>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</si>
  <si>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</si>
  <si>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</si>
  <si>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</si>
  <si>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</si>
  <si>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</si>
  <si>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</si>
  <si>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</si>
  <si>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</si>
  <si>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</si>
  <si>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</si>
  <si>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</si>
  <si>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</si>
  <si>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</si>
  <si>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</si>
  <si>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</si>
  <si>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</si>
  <si>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</si>
  <si>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</si>
  <si>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</si>
  <si>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</si>
  <si>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</si>
  <si>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</si>
  <si>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</si>
  <si>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</si>
  <si>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</si>
  <si>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</si>
  <si>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</si>
  <si>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</si>
  <si>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</si>
  <si>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</si>
  <si>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</si>
  <si>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</si>
  <si>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</si>
  <si>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</si>
  <si>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</si>
  <si>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</si>
  <si>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</si>
  <si>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</si>
  <si>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</si>
  <si>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</si>
  <si>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</si>
  <si>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</si>
  <si>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</si>
  <si>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</si>
  <si>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</si>
  <si>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</si>
  <si>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</si>
  <si>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</si>
  <si>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</si>
  <si>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</si>
  <si>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</si>
  <si>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</si>
  <si>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</si>
  <si>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</si>
  <si>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</si>
  <si>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</si>
  <si>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</si>
  <si>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</si>
  <si>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</si>
  <si>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</si>
  <si>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</si>
  <si>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</si>
  <si>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</si>
  <si>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</si>
  <si>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</si>
  <si>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</si>
  <si>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</si>
  <si>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</si>
  <si>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</si>
  <si>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</si>
  <si>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</si>
  <si>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</si>
  <si>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</si>
  <si>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</si>
  <si>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</si>
  <si>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</si>
  <si>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</si>
  <si>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</si>
  <si>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</si>
  <si>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</si>
  <si>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</si>
  <si>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</si>
  <si>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</si>
  <si>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</si>
  <si>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</si>
  <si>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</si>
  <si>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</si>
  <si>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</si>
  <si>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</si>
  <si>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</si>
  <si>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</si>
  <si>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</si>
  <si>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</si>
  <si>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</si>
  <si>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</si>
  <si>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</si>
  <si>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</si>
  <si>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</si>
  <si>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</si>
  <si>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</si>
  <si>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</si>
  <si>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</si>
  <si>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</si>
  <si>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</si>
  <si>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</si>
  <si>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</si>
  <si>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</si>
  <si>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</si>
  <si>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</si>
  <si>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</si>
  <si>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</si>
  <si>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</si>
  <si>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</si>
  <si>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</si>
  <si>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</si>
  <si>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</si>
  <si>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</si>
  <si>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</si>
  <si>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</si>
  <si>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</si>
  <si>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</si>
  <si>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</si>
  <si>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</si>
  <si>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</si>
  <si>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</si>
  <si>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</si>
  <si>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</si>
  <si>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</si>
  <si>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</si>
  <si>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</si>
  <si>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</si>
  <si>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</si>
  <si>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</si>
  <si>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</si>
  <si>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</si>
  <si>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</si>
  <si>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</si>
  <si>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</si>
  <si>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</si>
  <si>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</si>
  <si>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</si>
  <si>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</si>
  <si>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</si>
  <si>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</si>
  <si>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</si>
  <si>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</si>
  <si>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</si>
  <si>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</si>
  <si>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</si>
  <si>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</si>
  <si>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</si>
  <si>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</si>
  <si>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</si>
  <si>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</si>
  <si>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</si>
  <si>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</si>
  <si>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</si>
  <si>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</si>
  <si>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</si>
  <si>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</si>
  <si>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</si>
  <si>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</si>
  <si>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</si>
  <si>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</si>
  <si>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</si>
  <si>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</si>
  <si>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</si>
  <si>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</si>
  <si>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</si>
  <si>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</si>
  <si>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</si>
  <si>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</si>
  <si>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</si>
  <si>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</si>
  <si>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</si>
  <si>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</si>
  <si>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</si>
  <si>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</si>
  <si>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</si>
  <si>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</si>
  <si>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</si>
  <si>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</si>
  <si>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</si>
  <si>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</si>
  <si>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</si>
  <si>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</si>
  <si>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</si>
  <si>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</si>
  <si>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</si>
  <si>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</si>
  <si>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</si>
  <si>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</si>
  <si>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</si>
  <si>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</si>
  <si>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</si>
  <si>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</si>
  <si>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</si>
  <si>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</si>
  <si>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</si>
  <si>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</si>
  <si>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</si>
  <si>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</si>
  <si>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</si>
  <si>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</si>
  <si>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</si>
  <si>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</si>
  <si>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</si>
  <si>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</si>
  <si>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</si>
  <si>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</si>
  <si>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</si>
  <si>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</si>
  <si>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</si>
  <si>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</si>
  <si>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</si>
  <si>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</si>
  <si>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</si>
  <si>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</si>
  <si>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</si>
  <si>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</si>
  <si>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</si>
  <si>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</si>
  <si>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</si>
  <si>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</si>
  <si>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</si>
  <si>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</si>
  <si>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</si>
  <si>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</si>
  <si>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</si>
  <si>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</si>
  <si>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</si>
  <si>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</si>
  <si>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</si>
  <si>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</si>
  <si>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</si>
  <si>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</si>
  <si>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</si>
  <si>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</si>
  <si>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</si>
  <si>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</si>
  <si>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</si>
  <si>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</si>
  <si>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</si>
  <si>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</si>
  <si>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</si>
  <si>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</si>
  <si>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</si>
  <si>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</si>
  <si>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</si>
  <si>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</si>
  <si>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</si>
  <si>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</si>
  <si>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</si>
  <si>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</si>
  <si>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</si>
  <si>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</si>
  <si>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</si>
  <si>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</si>
  <si>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</si>
  <si>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</si>
  <si>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</si>
  <si>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</si>
  <si>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</si>
  <si>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</si>
  <si>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</si>
  <si>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</si>
  <si>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</si>
  <si>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</si>
  <si>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</si>
  <si>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</si>
  <si>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</si>
  <si>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</si>
  <si>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</si>
  <si>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</si>
  <si>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</si>
  <si>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</si>
  <si>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</si>
  <si>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</si>
  <si>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</si>
  <si>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</si>
  <si>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</si>
  <si>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</si>
  <si>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</si>
  <si>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</si>
  <si>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</si>
  <si>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</si>
  <si>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</si>
  <si>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</si>
  <si>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</si>
  <si>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</si>
  <si>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</si>
  <si>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</si>
  <si>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</si>
  <si>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</si>
  <si>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</si>
  <si>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</si>
  <si>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</si>
  <si>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</si>
  <si>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</si>
  <si>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</si>
  <si>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</si>
  <si>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</si>
  <si>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</si>
  <si>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</si>
  <si>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</si>
  <si>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</si>
  <si>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</si>
  <si>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</si>
  <si>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</si>
  <si>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</si>
  <si>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</si>
  <si>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</si>
  <si>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</si>
  <si>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</si>
  <si>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</si>
  <si>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</si>
  <si>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</si>
  <si>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</si>
  <si>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</si>
  <si>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</si>
  <si>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</si>
  <si>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</si>
  <si>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</si>
  <si>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</si>
  <si>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</si>
  <si>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</si>
  <si>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</si>
  <si>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</si>
  <si>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</si>
  <si>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</si>
  <si>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</si>
  <si>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</si>
  <si>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</si>
  <si>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</si>
  <si>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</si>
  <si>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</si>
  <si>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</si>
  <si>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</si>
  <si>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</si>
  <si>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</si>
  <si>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</si>
  <si>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</si>
  <si>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</si>
  <si>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</si>
  <si>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</si>
  <si>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</si>
  <si>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</si>
  <si>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</si>
  <si>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</si>
  <si>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</si>
  <si>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</si>
  <si>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</si>
  <si>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</si>
  <si>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</si>
  <si>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</si>
  <si>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</si>
  <si>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</si>
  <si>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</si>
  <si>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</si>
  <si>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</si>
  <si>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</si>
  <si>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</si>
  <si>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</si>
  <si>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</si>
  <si>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</si>
  <si>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</si>
  <si>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</si>
  <si>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</si>
  <si>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</si>
  <si>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</si>
  <si>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</si>
  <si>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</si>
  <si>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</si>
  <si>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</si>
  <si>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</si>
  <si>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</si>
  <si>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</si>
  <si>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</si>
  <si>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</si>
  <si>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</si>
  <si>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</si>
  <si>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</si>
  <si>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</si>
  <si>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</si>
  <si>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</si>
  <si>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</si>
  <si>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</si>
  <si>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</si>
  <si>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</si>
  <si>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</si>
  <si>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</si>
  <si>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</si>
  <si>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</si>
  <si>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</si>
  <si>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</si>
  <si>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</si>
  <si>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</si>
  <si>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</si>
  <si>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</si>
  <si>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</si>
  <si>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</si>
  <si>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</si>
  <si>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</si>
  <si>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</si>
  <si>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</si>
  <si>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</si>
  <si>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</si>
  <si>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</si>
  <si>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</si>
  <si>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</si>
  <si>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</si>
  <si>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</si>
  <si>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</si>
  <si>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</si>
  <si>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</si>
  <si>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</si>
  <si>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</si>
  <si>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</si>
  <si>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</si>
  <si>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</si>
  <si>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</si>
  <si>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</si>
  <si>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</si>
  <si>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</si>
  <si>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</si>
  <si>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</si>
  <si>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</si>
  <si>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</si>
  <si>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</si>
  <si>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</si>
  <si>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</si>
  <si>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</si>
  <si>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</si>
  <si>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</si>
  <si>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</si>
  <si>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</si>
  <si>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</si>
  <si>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</si>
  <si>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</si>
  <si>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</si>
  <si>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</si>
  <si>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</si>
  <si>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</si>
  <si>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</si>
  <si>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</si>
  <si>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</si>
  <si>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</si>
  <si>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</si>
  <si>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</si>
  <si>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</si>
  <si>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</si>
  <si>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</si>
  <si>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</si>
  <si>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</si>
  <si>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</si>
  <si>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</si>
  <si>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</si>
  <si>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</si>
  <si>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</si>
  <si>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</si>
  <si>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</si>
  <si>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</si>
  <si>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</si>
  <si>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</si>
  <si>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</si>
  <si>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</si>
  <si>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</si>
  <si>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</si>
  <si>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</si>
  <si>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</si>
  <si>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</si>
  <si>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</si>
  <si>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</si>
  <si>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</si>
  <si>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</si>
  <si>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</si>
  <si>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</si>
  <si>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</si>
  <si>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</si>
  <si>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</si>
  <si>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</si>
  <si>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</si>
  <si>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</si>
  <si>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</si>
  <si>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</si>
  <si>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</si>
  <si>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</si>
  <si>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</si>
  <si>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</si>
  <si>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</si>
  <si>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</si>
  <si>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</si>
  <si>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</si>
  <si>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</si>
  <si>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</si>
  <si>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</si>
  <si>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</si>
  <si>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</si>
  <si>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</si>
  <si>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</si>
  <si>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</si>
  <si>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</si>
  <si>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</si>
  <si>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</si>
  <si>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</si>
  <si>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</si>
  <si>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</si>
  <si>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</si>
  <si>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</si>
  <si>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</si>
  <si>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</si>
  <si>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</si>
  <si>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</si>
  <si>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</si>
  <si>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</si>
  <si>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</si>
  <si>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</si>
  <si>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</si>
  <si>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</si>
  <si>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</si>
  <si>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</si>
  <si>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</si>
  <si>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</si>
  <si>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</si>
  <si>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</si>
  <si>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</si>
  <si>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</si>
  <si>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</si>
  <si>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</si>
  <si>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</si>
  <si>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</si>
  <si>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</si>
  <si>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</si>
  <si>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</si>
  <si>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</si>
  <si>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</si>
  <si>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</si>
  <si>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</si>
  <si>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</si>
  <si>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</si>
  <si>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</si>
  <si>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</si>
  <si>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</si>
  <si>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</si>
  <si>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</si>
  <si>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</si>
  <si>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</si>
  <si>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</si>
  <si>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</si>
  <si>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</si>
  <si>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</si>
  <si>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</si>
  <si>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</si>
  <si>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</si>
  <si>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</si>
  <si>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</si>
  <si>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</si>
  <si>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</si>
  <si>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</si>
  <si>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</si>
  <si>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</si>
  <si>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</si>
  <si>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</si>
  <si>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</si>
  <si>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</si>
  <si>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</si>
  <si>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</si>
  <si>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</si>
  <si>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</si>
  <si>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</si>
  <si>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</si>
  <si>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</si>
  <si>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</si>
  <si>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</si>
  <si>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</si>
  <si>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</si>
  <si>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</si>
  <si>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</si>
  <si>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</si>
  <si>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</si>
  <si>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</si>
  <si>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</si>
  <si>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</si>
  <si>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</si>
  <si>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</si>
  <si>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</si>
  <si>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</si>
  <si>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</si>
  <si>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</si>
  <si>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</si>
  <si>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</si>
  <si>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</si>
  <si>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</si>
  <si>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</si>
  <si>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</si>
  <si>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</si>
  <si>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</si>
  <si>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</si>
  <si>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</si>
  <si>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</si>
  <si>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</si>
  <si>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</si>
  <si>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</si>
  <si>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</si>
  <si>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</si>
  <si>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</si>
  <si>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</si>
  <si>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</si>
  <si>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</si>
  <si>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</si>
  <si>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</si>
  <si>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</si>
  <si>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</si>
  <si>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</si>
  <si>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</si>
  <si>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</si>
  <si>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</si>
  <si>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</si>
  <si>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</si>
  <si>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</si>
  <si>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</si>
  <si>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</si>
  <si>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</si>
  <si>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</si>
  <si>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</si>
  <si>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</si>
  <si>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</si>
  <si>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</si>
  <si>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</si>
  <si>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</si>
  <si>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</si>
  <si>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</si>
  <si>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</si>
  <si>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</si>
  <si>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</si>
  <si>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</si>
  <si>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</si>
  <si>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</si>
  <si>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</si>
  <si>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</si>
  <si>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</si>
  <si>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</si>
  <si>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</si>
  <si>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</si>
  <si>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</si>
  <si>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</si>
  <si>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</si>
  <si>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</si>
  <si>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</si>
  <si>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</si>
  <si>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</si>
  <si>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</si>
  <si>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</si>
  <si>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</si>
  <si>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</si>
  <si>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</si>
  <si>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</si>
  <si>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</si>
  <si>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</si>
  <si>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</si>
  <si>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</si>
  <si>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</si>
  <si>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</si>
  <si>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</si>
  <si>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</si>
  <si>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</si>
  <si>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</si>
  <si>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</si>
  <si>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</si>
  <si>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</si>
  <si>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</si>
  <si>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</si>
  <si>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</si>
  <si>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</si>
  <si>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</si>
  <si>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</si>
  <si>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</si>
  <si>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</si>
  <si>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</si>
  <si>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</si>
  <si>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</si>
  <si>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</si>
  <si>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</si>
  <si>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</si>
  <si>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</si>
  <si>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</si>
  <si>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</si>
  <si>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</si>
  <si>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</si>
  <si>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</si>
  <si>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</si>
  <si>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</si>
  <si>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</si>
  <si>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</si>
  <si>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</si>
  <si>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</si>
  <si>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</si>
  <si>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</si>
  <si>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</si>
  <si>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</si>
  <si>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</si>
  <si>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</si>
  <si>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</si>
  <si>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</si>
  <si>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</si>
  <si>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</si>
  <si>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</si>
  <si>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</si>
  <si>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</si>
  <si>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</si>
  <si>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</si>
  <si>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</si>
  <si>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</si>
  <si>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</si>
  <si>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</si>
  <si>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</si>
  <si>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</si>
  <si>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</si>
  <si>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</si>
  <si>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</si>
  <si>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</si>
  <si>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</si>
  <si>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</si>
  <si>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</si>
  <si>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</si>
  <si>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</si>
  <si>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</si>
  <si>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</si>
  <si>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</si>
  <si>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</si>
  <si>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</si>
  <si>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</si>
  <si>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</si>
  <si>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</si>
  <si>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</si>
  <si>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</si>
  <si>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</si>
  <si>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</si>
  <si>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</si>
  <si>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</si>
  <si>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</si>
  <si>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</si>
  <si>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</si>
  <si>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</si>
  <si>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</si>
  <si>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</si>
  <si>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</si>
  <si>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</si>
  <si>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</si>
  <si>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</si>
  <si>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</si>
  <si>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</si>
  <si>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</si>
  <si>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</si>
  <si>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</si>
  <si>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</si>
  <si>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</si>
  <si>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</si>
  <si>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</si>
  <si>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</si>
  <si>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</si>
  <si>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</si>
  <si>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</si>
  <si>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</si>
  <si>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</si>
  <si>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</si>
  <si>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</si>
  <si>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</si>
  <si>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</si>
  <si>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</si>
  <si>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</si>
  <si>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</si>
  <si>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</si>
  <si>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</si>
  <si>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</si>
  <si>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</si>
  <si>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</si>
  <si>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</si>
  <si>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</si>
  <si>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</si>
  <si>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</si>
  <si>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</si>
  <si>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</si>
  <si>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</si>
  <si>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</si>
  <si>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</si>
  <si>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</si>
  <si>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</si>
  <si>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</si>
  <si>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</si>
  <si>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</si>
  <si>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</si>
  <si>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</si>
  <si>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</si>
  <si>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</si>
  <si>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</si>
  <si>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</si>
  <si>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</si>
  <si>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</si>
  <si>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</si>
  <si>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</si>
  <si>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</si>
  <si>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</si>
  <si>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</si>
  <si>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</si>
  <si>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</si>
  <si>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</si>
  <si>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</si>
  <si>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</si>
  <si>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</si>
  <si>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</si>
  <si>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</si>
  <si>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</si>
  <si>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</si>
  <si>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</si>
  <si>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</si>
  <si>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</si>
  <si>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</si>
  <si>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</si>
  <si>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</si>
  <si>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</si>
  <si>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</si>
  <si>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</si>
  <si>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</si>
  <si>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</si>
  <si>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</si>
  <si>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</si>
  <si>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</si>
  <si>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</si>
  <si>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</si>
  <si>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</si>
  <si>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</si>
  <si>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</si>
  <si>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</si>
  <si>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</si>
  <si>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</si>
  <si>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</si>
  <si>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</si>
  <si>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</si>
  <si>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</si>
  <si>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</si>
  <si>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</si>
  <si>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</si>
  <si>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</si>
  <si>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</si>
  <si>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</si>
  <si>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</si>
  <si>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</si>
  <si>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</si>
  <si>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</si>
  <si>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</si>
  <si>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</si>
  <si>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</si>
  <si>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</si>
  <si>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</si>
  <si>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</si>
  <si>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</si>
  <si>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</si>
  <si>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</si>
  <si>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</si>
  <si>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</si>
  <si>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</si>
  <si>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</si>
  <si>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</si>
  <si>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</si>
  <si>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</si>
  <si>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</si>
  <si>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</si>
  <si>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</si>
  <si>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</si>
  <si>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</si>
  <si>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</si>
  <si>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</si>
  <si>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</si>
  <si>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</si>
  <si>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</si>
  <si>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</si>
  <si>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</si>
  <si>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</si>
  <si>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</si>
  <si>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</si>
  <si>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</si>
  <si>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</si>
  <si>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</si>
  <si>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</si>
  <si>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</si>
  <si>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</si>
  <si>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</si>
  <si>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</si>
  <si>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</si>
  <si>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</si>
  <si>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</si>
  <si>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</si>
  <si>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</si>
  <si>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</si>
  <si>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</si>
  <si>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</si>
  <si>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</si>
  <si>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</si>
  <si>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</si>
  <si>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</si>
  <si>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</si>
  <si>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</si>
  <si>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</si>
  <si>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</si>
  <si>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</si>
  <si>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</si>
  <si>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</si>
  <si>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</si>
  <si>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</si>
  <si>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</si>
  <si>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</si>
  <si>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</si>
  <si>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</si>
  <si>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</si>
  <si>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</si>
  <si>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</si>
  <si>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</si>
  <si>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</si>
  <si>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</si>
  <si>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</si>
  <si>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</si>
  <si>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</si>
  <si>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</si>
  <si>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</si>
  <si>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</si>
  <si>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</si>
  <si>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</si>
  <si>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</si>
  <si>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</si>
  <si>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</si>
  <si>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</si>
  <si>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</si>
  <si>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</si>
  <si>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</si>
  <si>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</si>
  <si>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</si>
  <si>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</si>
  <si>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</si>
  <si>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</si>
  <si>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</si>
  <si>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</si>
  <si>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</si>
  <si>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</si>
  <si>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</si>
  <si>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</si>
  <si>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</si>
  <si>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</si>
  <si>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</si>
  <si>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</si>
  <si>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</si>
  <si>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</si>
  <si>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</si>
  <si>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</si>
  <si>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</si>
  <si>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</si>
  <si>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</si>
  <si>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</si>
  <si>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</si>
  <si>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</si>
  <si>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</si>
  <si>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</si>
  <si>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</si>
  <si>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</si>
  <si>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</si>
  <si>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</si>
  <si>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</si>
  <si>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</si>
  <si>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</si>
  <si>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</si>
  <si>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</si>
  <si>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</si>
  <si>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</si>
  <si>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</si>
  <si>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</si>
  <si>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</si>
  <si>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</si>
  <si>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</si>
  <si>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</si>
  <si>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</si>
  <si>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</si>
  <si>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</si>
  <si>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</si>
  <si>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</si>
  <si>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</si>
  <si>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</si>
  <si>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</si>
  <si>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</si>
  <si>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</si>
  <si>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</si>
  <si>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</si>
  <si>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</si>
  <si>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</si>
  <si>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</si>
  <si>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</si>
  <si>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</si>
  <si>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</si>
  <si>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</si>
  <si>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</si>
  <si>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</si>
  <si>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</si>
  <si>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</si>
  <si>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</si>
  <si>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</si>
  <si>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</si>
  <si>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</si>
  <si>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</si>
  <si>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</si>
  <si>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</si>
  <si>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</si>
  <si>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</si>
  <si>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</si>
  <si>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</si>
  <si>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</si>
  <si>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</si>
  <si>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</si>
  <si>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</si>
  <si>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</si>
  <si>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</si>
  <si>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</si>
  <si>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</si>
  <si>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</si>
  <si>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</si>
  <si>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</si>
  <si>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</si>
  <si>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</si>
  <si>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</si>
  <si>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</si>
  <si>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</si>
  <si>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</si>
  <si>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</si>
  <si>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</si>
  <si>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</si>
  <si>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</si>
  <si>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</si>
  <si>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</si>
  <si>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</si>
  <si>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</si>
  <si>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</si>
  <si>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</si>
  <si>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</si>
  <si>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</si>
  <si>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</si>
  <si>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</si>
  <si>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</si>
  <si>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</si>
  <si>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</si>
  <si>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</si>
  <si>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</si>
  <si>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</si>
  <si>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</si>
  <si>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</si>
  <si>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</si>
  <si>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</si>
  <si>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</si>
  <si>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</si>
  <si>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</si>
  <si>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</si>
  <si>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</si>
  <si>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</si>
  <si>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</si>
  <si>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</si>
  <si>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</si>
  <si>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</si>
  <si>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</si>
  <si>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</si>
  <si>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</si>
  <si>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</si>
  <si>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</si>
  <si>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</si>
  <si>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</si>
  <si>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</si>
  <si>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</si>
  <si>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</si>
  <si>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</si>
  <si>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</si>
  <si>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</si>
  <si>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</si>
  <si>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</si>
  <si>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</si>
  <si>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</si>
  <si>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</si>
  <si>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</si>
  <si>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</si>
  <si>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</si>
  <si>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</si>
  <si>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</si>
  <si>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</si>
  <si>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</si>
  <si>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</si>
  <si>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</si>
  <si>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</si>
  <si>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</si>
  <si>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</si>
  <si>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</si>
  <si>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</si>
  <si>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</si>
  <si>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</si>
  <si>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</si>
  <si>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</si>
  <si>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</si>
  <si>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</si>
  <si>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</si>
  <si>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</si>
  <si>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</si>
  <si>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</si>
  <si>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</si>
  <si>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</si>
  <si>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</si>
  <si>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</si>
  <si>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</si>
  <si>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</si>
  <si>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</si>
  <si>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</si>
  <si>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</si>
  <si>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</si>
  <si>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</si>
  <si>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</si>
  <si>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</si>
  <si>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</si>
  <si>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</si>
  <si>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</si>
  <si>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</si>
  <si>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</si>
  <si>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</si>
  <si>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</si>
  <si>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</si>
  <si>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</si>
  <si>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</si>
  <si>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</si>
  <si>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</si>
  <si>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</si>
  <si>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</si>
  <si>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</si>
  <si>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</si>
  <si>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</si>
  <si>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</si>
  <si>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</si>
  <si>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</si>
  <si>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</si>
  <si>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</si>
  <si>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</si>
  <si>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</si>
  <si>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</si>
  <si>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</si>
  <si>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</si>
  <si>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</si>
  <si>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</si>
  <si>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</si>
  <si>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</si>
  <si>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</si>
  <si>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</si>
  <si>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</si>
  <si>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</si>
  <si>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</si>
  <si>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</si>
  <si>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</si>
  <si>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</si>
  <si>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</si>
  <si>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</si>
  <si>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</si>
  <si>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</si>
  <si>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</si>
  <si>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</si>
  <si>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</si>
  <si>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</si>
  <si>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</si>
  <si>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</si>
  <si>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</si>
  <si>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</si>
  <si>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</si>
  <si>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</si>
  <si>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</si>
  <si>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</si>
  <si>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</si>
  <si>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</si>
  <si>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</si>
  <si>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</si>
  <si>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</si>
  <si>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</si>
  <si>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</si>
  <si>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</si>
  <si>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</si>
  <si>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</si>
  <si>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</si>
  <si>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</si>
  <si>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</si>
  <si>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</si>
  <si>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</si>
  <si>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</si>
  <si>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</si>
  <si>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</si>
  <si>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</si>
  <si>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</si>
  <si>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</si>
  <si>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</si>
  <si>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</si>
  <si>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</si>
  <si>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</si>
  <si>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</si>
  <si>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</si>
  <si>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</si>
  <si>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</si>
  <si>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</si>
  <si>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</si>
  <si>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</si>
  <si>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</si>
  <si>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</si>
  <si>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</si>
  <si>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</si>
  <si>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</si>
  <si>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</si>
  <si>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</si>
  <si>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</si>
  <si>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</si>
  <si>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</si>
  <si>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</si>
  <si>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</si>
  <si>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</si>
  <si>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</si>
  <si>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</si>
  <si>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</si>
  <si>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</si>
  <si>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</si>
  <si>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</si>
  <si>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</si>
  <si>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</si>
  <si>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</si>
  <si>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</si>
  <si>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</si>
  <si>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</si>
  <si>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</si>
  <si>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</si>
  <si>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</si>
  <si>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</si>
  <si>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</si>
  <si>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</si>
  <si>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</si>
  <si>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</si>
  <si>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</si>
  <si>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</si>
  <si>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</si>
  <si>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</si>
  <si>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</si>
  <si>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</si>
  <si>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</si>
  <si>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</si>
  <si>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</si>
  <si>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</si>
  <si>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</si>
  <si>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</si>
  <si>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</si>
  <si>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</si>
  <si>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</si>
  <si>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</si>
  <si>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</si>
  <si>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</si>
  <si>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</si>
  <si>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</si>
  <si>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</si>
  <si>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</si>
  <si>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</si>
  <si>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</si>
  <si>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</si>
  <si>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</si>
  <si>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</si>
  <si>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</si>
  <si>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</si>
  <si>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</si>
  <si>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</si>
  <si>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</si>
  <si>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</si>
  <si>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</si>
  <si>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</si>
  <si>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</si>
  <si>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</si>
  <si>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</si>
  <si>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</si>
  <si>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</si>
  <si>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</si>
  <si>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</si>
  <si>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</si>
  <si>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</si>
  <si>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</si>
  <si>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</si>
  <si>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</si>
  <si>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</si>
  <si>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</si>
  <si>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</si>
  <si>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</si>
  <si>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</si>
  <si>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</si>
  <si>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</si>
  <si>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</si>
  <si>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</si>
  <si>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</si>
  <si>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</si>
  <si>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</si>
  <si>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</si>
  <si>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</si>
  <si>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</si>
  <si>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</si>
  <si>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</si>
  <si>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</si>
  <si>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</si>
  <si>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</si>
  <si>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</si>
  <si>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</si>
  <si>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</si>
  <si>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</si>
  <si>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</si>
  <si>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</si>
  <si>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</si>
  <si>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</si>
  <si>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</si>
  <si>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</si>
  <si>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</si>
  <si>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</si>
  <si>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</si>
  <si>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</si>
  <si>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</si>
  <si>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</si>
  <si>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</si>
  <si>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</si>
  <si>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</si>
  <si>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</si>
  <si>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</si>
  <si>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</si>
  <si>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</si>
  <si>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</si>
  <si>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</si>
  <si>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</si>
  <si>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</si>
  <si>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</si>
  <si>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</si>
  <si>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</si>
  <si>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</si>
  <si>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</si>
  <si>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</si>
  <si>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</si>
  <si>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</si>
  <si>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</si>
  <si>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</si>
  <si>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</si>
  <si>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</si>
  <si>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</si>
  <si>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</si>
  <si>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</si>
  <si>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</si>
  <si>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</si>
  <si>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</si>
  <si>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</si>
  <si>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</si>
  <si>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</si>
  <si>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</si>
  <si>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</si>
  <si>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</si>
  <si>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</si>
  <si>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</si>
  <si>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</si>
  <si>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</si>
  <si>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</si>
  <si>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</si>
  <si>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</si>
  <si>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</si>
  <si>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</si>
  <si>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</si>
  <si>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</si>
  <si>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</si>
  <si>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</si>
  <si>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</si>
  <si>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</si>
  <si>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</si>
  <si>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</si>
  <si>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</si>
  <si>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</si>
  <si>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</si>
  <si>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</si>
  <si>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</si>
  <si>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</si>
  <si>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</si>
  <si>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</si>
  <si>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</si>
  <si>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</si>
  <si>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</si>
  <si>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</si>
  <si>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</si>
  <si>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</si>
  <si>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</si>
  <si>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</si>
  <si>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</si>
  <si>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</si>
  <si>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</si>
  <si>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</si>
  <si>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</si>
  <si>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</si>
  <si>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</si>
  <si>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</si>
  <si>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</si>
  <si>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</si>
  <si>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</si>
  <si>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</si>
  <si>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</si>
  <si>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</si>
  <si>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</si>
  <si>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</si>
  <si>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</si>
  <si>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</si>
  <si>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</si>
  <si>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</si>
  <si>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</si>
  <si>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</si>
  <si>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</si>
  <si>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</si>
  <si>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</si>
  <si>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</si>
  <si>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</si>
  <si>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</si>
  <si>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</si>
  <si>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</si>
  <si>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</si>
  <si>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</si>
  <si>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</si>
  <si>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</si>
  <si>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</si>
  <si>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</si>
  <si>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</si>
  <si>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</si>
  <si>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</si>
  <si>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</si>
  <si>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</si>
  <si>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</si>
  <si>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</si>
  <si>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</si>
  <si>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</si>
  <si>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</si>
  <si>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</si>
  <si>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</si>
  <si>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</si>
  <si>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</si>
  <si>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</si>
  <si>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</si>
  <si>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</si>
  <si>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</si>
  <si>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</si>
  <si>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</si>
  <si>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</si>
  <si>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</si>
  <si>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</si>
  <si>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</si>
  <si>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</si>
  <si>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</si>
  <si>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</si>
  <si>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</si>
  <si>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</si>
  <si>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</si>
  <si>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</si>
  <si>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</si>
  <si>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</si>
  <si>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</si>
  <si>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</si>
  <si>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</si>
  <si>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</si>
  <si>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</si>
  <si>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</si>
  <si>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</si>
  <si>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</si>
  <si>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</si>
  <si>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</si>
  <si>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</si>
  <si>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</si>
  <si>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</si>
  <si>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</si>
  <si>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</si>
  <si>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</si>
  <si>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</si>
  <si>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</si>
  <si>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</si>
  <si>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</si>
  <si>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</si>
  <si>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</si>
  <si>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</si>
  <si>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</si>
  <si>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</si>
  <si>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</si>
  <si>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</si>
  <si>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</si>
  <si>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</si>
  <si>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</si>
  <si>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</si>
  <si>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</si>
  <si>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</si>
  <si>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</si>
  <si>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</si>
  <si>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</si>
  <si>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</si>
  <si>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</si>
  <si>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</si>
  <si>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</si>
  <si>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</si>
  <si>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</si>
  <si>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</si>
  <si>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</si>
  <si>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</si>
  <si>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</si>
  <si>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</si>
  <si>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</si>
  <si>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</si>
  <si>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</si>
  <si>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</si>
  <si>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</si>
  <si>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</si>
  <si>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</si>
  <si>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</si>
  <si>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</si>
  <si>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</si>
  <si>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</si>
  <si>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</si>
  <si>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</si>
  <si>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</si>
  <si>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</si>
  <si>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</si>
  <si>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</si>
  <si>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</si>
  <si>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</si>
  <si>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</si>
  <si>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</si>
  <si>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</si>
  <si>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</si>
  <si>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</si>
  <si>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</si>
  <si>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</si>
  <si>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</si>
  <si>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</si>
  <si>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</si>
  <si>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</si>
  <si>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</si>
  <si>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</si>
  <si>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</si>
  <si>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</si>
  <si>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</si>
  <si>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</si>
  <si>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</si>
  <si>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</si>
  <si>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</si>
  <si>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</si>
  <si>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</si>
  <si>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</si>
  <si>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</si>
  <si>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</si>
  <si>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</si>
  <si>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</si>
  <si>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</si>
  <si>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</si>
  <si>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</si>
  <si>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</si>
  <si>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</si>
  <si>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</si>
  <si>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</si>
  <si>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</si>
  <si>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</si>
  <si>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</si>
  <si>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</si>
  <si>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</si>
  <si>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</si>
  <si>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</si>
  <si>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</si>
  <si>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</si>
  <si>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</si>
  <si>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</si>
  <si>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</si>
  <si>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</si>
  <si>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</si>
  <si>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</si>
  <si>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</si>
  <si>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</si>
  <si>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</si>
  <si>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</si>
  <si>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</si>
  <si>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</si>
  <si>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</si>
  <si>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</si>
  <si>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</si>
  <si>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</si>
  <si>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</si>
  <si>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</si>
  <si>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</si>
  <si>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</si>
  <si>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</si>
  <si>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</si>
  <si>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</si>
  <si>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</si>
  <si>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</si>
  <si>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</si>
  <si>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</si>
  <si>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</si>
  <si>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</si>
  <si>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</si>
  <si>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</si>
  <si>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</si>
  <si>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</si>
  <si>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</si>
  <si>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</si>
  <si>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</si>
  <si>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</si>
  <si>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</si>
  <si>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</si>
  <si>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</si>
  <si>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</si>
  <si>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</si>
  <si>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</si>
  <si>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</si>
  <si>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</si>
  <si>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</si>
  <si>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</si>
  <si>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</si>
  <si>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</si>
  <si>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</si>
  <si>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</si>
  <si>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</si>
  <si>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</si>
  <si>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</si>
  <si>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</si>
  <si>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</si>
  <si>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</si>
  <si>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</si>
  <si>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</si>
  <si>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</si>
  <si>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</si>
  <si>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</si>
  <si>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</si>
  <si>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</si>
  <si>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</si>
  <si>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</si>
  <si>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</si>
  <si>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</si>
  <si>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</si>
  <si>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</si>
  <si>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</si>
  <si>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</si>
  <si>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</si>
  <si>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</si>
  <si>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</si>
  <si>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</si>
  <si>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</si>
  <si>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</si>
  <si>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</si>
  <si>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</si>
  <si>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</si>
  <si>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</si>
  <si>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</si>
  <si>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</si>
  <si>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</si>
  <si>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</si>
  <si>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</si>
  <si>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</si>
  <si>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</si>
  <si>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</si>
  <si>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</si>
  <si>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</si>
  <si>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</si>
  <si>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</si>
  <si>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</si>
  <si>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</si>
  <si>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</si>
  <si>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</si>
  <si>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</si>
  <si>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</si>
  <si>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</si>
  <si>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</si>
  <si>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</si>
  <si>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</si>
  <si>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</si>
  <si>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</si>
  <si>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</si>
  <si>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</si>
  <si>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</si>
  <si>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</si>
  <si>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</si>
  <si>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</si>
  <si>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</si>
  <si>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</si>
  <si>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</si>
  <si>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</si>
  <si>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</si>
  <si>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</si>
  <si>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</si>
  <si>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</si>
  <si>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</si>
  <si>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</si>
  <si>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</si>
  <si>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</si>
  <si>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</si>
  <si>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</si>
  <si>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</si>
  <si>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</si>
  <si>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</si>
  <si>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</si>
  <si>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</si>
  <si>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</si>
  <si>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</si>
  <si>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</si>
  <si>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</si>
  <si>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</si>
  <si>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</si>
  <si>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</si>
  <si>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</si>
  <si>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</si>
  <si>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</si>
  <si>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</si>
  <si>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</si>
  <si>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</si>
  <si>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</si>
  <si>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</si>
  <si>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</si>
  <si>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</si>
  <si>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</si>
  <si>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</si>
  <si>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</si>
  <si>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</si>
  <si>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</si>
  <si>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</si>
  <si>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</si>
  <si>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</si>
  <si>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</si>
  <si>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</si>
  <si>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</si>
  <si>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</si>
  <si>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</si>
  <si>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</si>
  <si>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</si>
  <si>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</si>
  <si>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</si>
  <si>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</si>
  <si>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</si>
  <si>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</si>
  <si>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</si>
  <si>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</si>
  <si>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</si>
  <si>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</si>
  <si>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</si>
  <si>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</si>
  <si>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</si>
  <si>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</si>
  <si>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</si>
  <si>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</si>
  <si>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</si>
  <si>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</si>
  <si>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</si>
  <si>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</si>
  <si>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</si>
  <si>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</si>
  <si>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</si>
  <si>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</si>
  <si>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</si>
  <si>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</si>
  <si>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</si>
  <si>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</si>
  <si>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</si>
  <si>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</si>
  <si>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</si>
  <si>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</si>
  <si>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</si>
  <si>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</si>
  <si>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</si>
  <si>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</si>
  <si>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</si>
  <si>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</si>
  <si>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</si>
  <si>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</si>
  <si>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</si>
  <si>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</si>
  <si>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</si>
  <si>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</si>
  <si>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</si>
  <si>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</si>
  <si>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</si>
  <si>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</si>
  <si>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</si>
  <si>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</si>
  <si>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</si>
  <si>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</si>
  <si>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</si>
  <si>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</si>
  <si>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</si>
  <si>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</si>
  <si>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</si>
  <si>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</si>
  <si>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</si>
  <si>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</si>
  <si>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</si>
  <si>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</si>
  <si>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</si>
  <si>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</si>
  <si>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</si>
  <si>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</si>
  <si>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</si>
  <si>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</si>
  <si>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</si>
  <si>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</si>
  <si>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</si>
  <si>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</si>
  <si>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</si>
  <si>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</si>
  <si>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</si>
  <si>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</si>
  <si>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</si>
  <si>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</si>
  <si>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</si>
  <si>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</si>
  <si>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</si>
  <si>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</si>
  <si>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</si>
  <si>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</si>
  <si>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</si>
  <si>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</si>
  <si>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</si>
  <si>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</si>
  <si>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</si>
  <si>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</si>
  <si>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</si>
  <si>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</si>
  <si>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</si>
  <si>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</si>
  <si>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</si>
  <si>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</si>
  <si>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</si>
  <si>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</si>
  <si>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</si>
  <si>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</si>
  <si>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</si>
  <si>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</si>
  <si>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</si>
  <si>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</si>
  <si>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</si>
  <si>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</si>
  <si>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</si>
  <si>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</si>
  <si>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</si>
  <si>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</si>
  <si>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</si>
  <si>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</si>
  <si>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</si>
  <si>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</si>
  <si>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</si>
  <si>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</si>
  <si>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</si>
  <si>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</si>
  <si>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</si>
  <si>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</si>
  <si>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</si>
  <si>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</si>
  <si>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</si>
  <si>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</si>
  <si>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</si>
  <si>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</si>
  <si>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</si>
  <si>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</si>
  <si>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</si>
  <si>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</si>
  <si>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</si>
  <si>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</si>
  <si>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</si>
  <si>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</si>
  <si>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</si>
  <si>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</si>
  <si>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</si>
  <si>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</si>
  <si>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</si>
  <si>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</si>
  <si>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</si>
  <si>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</si>
  <si>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</si>
  <si>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</si>
  <si>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</si>
  <si>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</si>
  <si>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</si>
  <si>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</si>
  <si>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</si>
  <si>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</si>
  <si>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</si>
  <si>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</si>
  <si>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</si>
  <si>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</si>
  <si>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</si>
  <si>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</si>
  <si>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</si>
  <si>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</si>
  <si>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</si>
  <si>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</si>
  <si>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</si>
  <si>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</si>
  <si>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</si>
  <si>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</si>
  <si>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</si>
  <si>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</si>
  <si>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</si>
  <si>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</si>
  <si>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</si>
  <si>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</si>
  <si>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</si>
  <si>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</si>
  <si>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</si>
  <si>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</si>
  <si>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</si>
  <si>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</si>
  <si>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</si>
  <si>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</si>
  <si>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</si>
  <si>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</si>
  <si>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</si>
  <si>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</si>
  <si>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</si>
  <si>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</si>
  <si>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</si>
  <si>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</si>
  <si>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</si>
  <si>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</si>
  <si>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</si>
  <si>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</si>
  <si>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</si>
  <si>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</si>
  <si>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</si>
  <si>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</si>
  <si>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</si>
  <si>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</si>
  <si>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</si>
  <si>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</si>
  <si>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</si>
  <si>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</si>
  <si>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</si>
  <si>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</si>
  <si>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</si>
  <si>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</si>
  <si>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</si>
  <si>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</si>
  <si>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</si>
  <si>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</si>
  <si>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</si>
  <si>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</si>
  <si>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</si>
  <si>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</si>
  <si>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</si>
  <si>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</si>
  <si>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</si>
  <si>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</si>
  <si>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</si>
  <si>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</si>
  <si>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</si>
  <si>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</si>
  <si>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</si>
  <si>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</si>
  <si>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</si>
  <si>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</si>
  <si>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</si>
  <si>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</si>
  <si>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</si>
  <si>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</si>
  <si>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</si>
  <si>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</si>
  <si>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</si>
  <si>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</si>
  <si>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</si>
  <si>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</si>
  <si>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</si>
  <si>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</si>
  <si>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</si>
  <si>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</si>
  <si>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</si>
  <si>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</si>
  <si>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</si>
  <si>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</si>
  <si>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</si>
  <si>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</si>
  <si>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</si>
  <si>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</si>
  <si>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</si>
  <si>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</si>
  <si>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</si>
  <si>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</si>
  <si>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</si>
  <si>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</si>
  <si>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</si>
  <si>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</si>
  <si>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</si>
  <si>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</si>
  <si>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</si>
  <si>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</si>
  <si>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</si>
  <si>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</si>
  <si>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</si>
  <si>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</si>
  <si>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</si>
  <si>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</si>
  <si>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</si>
  <si>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</si>
  <si>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</si>
  <si>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</si>
  <si>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</si>
  <si>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</si>
  <si>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</si>
  <si>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</si>
  <si>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</si>
  <si>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</si>
  <si>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</si>
  <si>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</si>
  <si>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</si>
  <si>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</si>
  <si>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</si>
  <si>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</si>
  <si>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</si>
  <si>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</si>
  <si>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</si>
  <si>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</si>
  <si>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</si>
  <si>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</si>
  <si>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</si>
  <si>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</si>
  <si>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</si>
  <si>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</si>
  <si>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</si>
  <si>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</si>
  <si>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</si>
  <si>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</si>
  <si>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</si>
  <si>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</si>
  <si>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</si>
  <si>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</si>
  <si>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</si>
  <si>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</si>
  <si>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</si>
  <si>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</si>
  <si>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</si>
  <si>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</si>
  <si>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</si>
  <si>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</si>
  <si>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</si>
  <si>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</si>
  <si>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</si>
  <si>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</si>
  <si>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</si>
  <si>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</si>
  <si>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</si>
  <si>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</si>
  <si>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</si>
  <si>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</si>
  <si>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</si>
  <si>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</si>
  <si>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</si>
  <si>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</si>
  <si>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</si>
  <si>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</si>
  <si>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</si>
  <si>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</si>
  <si>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</si>
  <si>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</si>
  <si>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</si>
  <si>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</si>
  <si>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</si>
  <si>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</si>
  <si>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</si>
  <si>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</si>
  <si>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</si>
  <si>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</si>
  <si>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</si>
  <si>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</si>
  <si>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</si>
  <si>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</si>
  <si>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</si>
  <si>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</si>
  <si>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</si>
  <si>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</si>
  <si>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</si>
  <si>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</si>
  <si>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</si>
  <si>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</si>
  <si>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</si>
  <si>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</si>
  <si>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</si>
  <si>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</si>
  <si>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</si>
  <si>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</si>
  <si>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</si>
  <si>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</si>
  <si>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</si>
  <si>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</si>
  <si>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</si>
  <si>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</si>
  <si>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</si>
  <si>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</si>
  <si>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</si>
  <si>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</si>
  <si>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</si>
  <si>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</si>
  <si>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</si>
  <si>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</si>
  <si>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</si>
  <si>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</si>
  <si>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</si>
  <si>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</si>
  <si>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</si>
  <si>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</si>
  <si>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</si>
  <si>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</si>
  <si>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</si>
  <si>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</si>
  <si>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</si>
  <si>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</si>
  <si>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</si>
  <si>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</si>
  <si>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</si>
  <si>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</si>
  <si>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</si>
  <si>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</si>
  <si>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</si>
  <si>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</si>
  <si>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</si>
  <si>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</si>
  <si>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</si>
  <si>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</si>
  <si>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</si>
  <si>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</si>
  <si>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</si>
  <si>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</si>
  <si>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</si>
  <si>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</si>
  <si>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</si>
  <si>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</si>
  <si>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</si>
  <si>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</si>
  <si>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</si>
  <si>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</si>
  <si>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</si>
  <si>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</si>
  <si>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</si>
  <si>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</si>
  <si>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</si>
  <si>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</si>
  <si>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</si>
  <si>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</si>
  <si>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</si>
  <si>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</si>
  <si>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</si>
  <si>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</si>
  <si>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</si>
  <si>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</si>
  <si>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</si>
  <si>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</si>
  <si>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</si>
  <si>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</si>
  <si>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</si>
  <si>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</si>
  <si>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</si>
  <si>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</si>
  <si>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</si>
  <si>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</si>
  <si>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</si>
  <si>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</si>
  <si>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</si>
  <si>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</si>
  <si>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</si>
  <si>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</si>
  <si>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</si>
  <si>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</si>
  <si>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</si>
  <si>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</si>
  <si>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</si>
  <si>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</si>
  <si>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</si>
  <si>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</si>
  <si>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</si>
  <si>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</si>
  <si>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</si>
  <si>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</si>
  <si>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</si>
  <si>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</si>
  <si>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</si>
  <si>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</si>
  <si>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</si>
  <si>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</si>
  <si>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</si>
  <si>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</si>
  <si>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</si>
  <si>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</si>
  <si>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</si>
  <si>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</si>
  <si>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</si>
  <si>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</si>
  <si>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</si>
  <si>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</si>
  <si>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</si>
  <si>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</si>
  <si>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</si>
  <si>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</si>
  <si>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</si>
  <si>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</si>
  <si>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</si>
  <si>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</si>
  <si>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</si>
  <si>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</si>
  <si>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</si>
  <si>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</si>
  <si>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</si>
  <si>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</si>
  <si>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</si>
  <si>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</si>
  <si>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</si>
  <si>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</si>
  <si>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</si>
  <si>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</si>
  <si>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</si>
  <si>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</si>
  <si>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</si>
  <si>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</si>
  <si>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</si>
  <si>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</si>
  <si>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</si>
  <si>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</si>
  <si>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</si>
  <si>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</si>
  <si>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</si>
  <si>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</si>
  <si>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</si>
  <si>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</si>
  <si>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</si>
  <si>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</si>
  <si>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</si>
  <si>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</si>
  <si>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</si>
  <si>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</si>
  <si>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</si>
  <si>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</si>
  <si>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</si>
  <si>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</si>
  <si>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</si>
  <si>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</si>
  <si>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</si>
  <si>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</si>
  <si>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</si>
  <si>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</si>
  <si>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</si>
  <si>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</si>
  <si>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</si>
  <si>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</si>
  <si>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</si>
  <si>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</si>
  <si>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</si>
  <si>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</si>
  <si>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</si>
  <si>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</si>
  <si>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</si>
  <si>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</si>
  <si>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</si>
  <si>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</si>
  <si>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</si>
  <si>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</si>
  <si>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</si>
  <si>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</si>
  <si>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</si>
  <si>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</si>
  <si>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</si>
  <si>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</si>
  <si>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</si>
  <si>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</si>
  <si>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</si>
  <si>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</si>
  <si>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</si>
  <si>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</si>
  <si>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</si>
  <si>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</si>
  <si>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</si>
  <si>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</si>
  <si>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</si>
  <si>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</si>
  <si>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</si>
  <si>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</si>
  <si>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</si>
  <si>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</si>
  <si>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</si>
  <si>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</si>
  <si>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</si>
  <si>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</si>
  <si>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</si>
  <si>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</si>
  <si>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</si>
  <si>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</si>
  <si>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</si>
  <si>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</si>
  <si>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</si>
  <si>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</si>
  <si>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</si>
  <si>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</si>
  <si>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</si>
  <si>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</si>
  <si>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</si>
  <si>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</si>
  <si>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</si>
  <si>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</si>
  <si>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</si>
  <si>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</si>
  <si>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</si>
  <si>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</si>
  <si>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</si>
  <si>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</si>
  <si>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</si>
  <si>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</si>
  <si>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</si>
  <si>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</si>
  <si>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</si>
  <si>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</si>
  <si>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</si>
  <si>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</si>
  <si>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</si>
  <si>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</si>
  <si>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</si>
  <si>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</si>
  <si>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</si>
  <si>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</si>
  <si>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</si>
  <si>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</si>
  <si>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</si>
  <si>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</si>
  <si>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</si>
  <si>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</si>
  <si>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</si>
  <si>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</si>
  <si>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</si>
  <si>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</si>
  <si>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</si>
  <si>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</si>
  <si>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</si>
  <si>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</si>
  <si>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</si>
  <si>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</si>
  <si>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</si>
  <si>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</si>
  <si>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</si>
  <si>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</si>
  <si>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</si>
  <si>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</si>
  <si>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</si>
  <si>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</si>
  <si>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</si>
  <si>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</si>
  <si>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</si>
  <si>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</si>
  <si>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</si>
  <si>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</si>
  <si>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</si>
  <si>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</si>
  <si>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</si>
  <si>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</si>
  <si>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</si>
  <si>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</si>
  <si>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</si>
  <si>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</si>
  <si>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</si>
  <si>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</si>
  <si>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</si>
  <si>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</si>
  <si>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</si>
  <si>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</si>
  <si>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</si>
  <si>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</si>
  <si>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</si>
  <si>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</si>
  <si>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</si>
  <si>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</si>
  <si>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</si>
  <si>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</si>
  <si>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</si>
  <si>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</si>
  <si>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</si>
  <si>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</si>
  <si>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</si>
  <si>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</si>
  <si>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</si>
  <si>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</si>
  <si>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</si>
  <si>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</si>
  <si>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</si>
  <si>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</si>
  <si>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</si>
  <si>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D04722100001497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</si>
  <si>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</si>
  <si>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</si>
  <si>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</si>
  <si>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</si>
  <si>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</si>
  <si>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</si>
  <si>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</si>
  <si>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</si>
  <si>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</si>
  <si>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</si>
  <si>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</si>
  <si>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</si>
  <si>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</si>
  <si>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</si>
  <si>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</si>
  <si>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</si>
  <si>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2112C</t>
  </si>
  <si>
    <t>GY6335</t>
  </si>
  <si>
    <t>セルトラリン塩酸塩２５ｍｇ錠「明治」</t>
  </si>
  <si>
    <t>D0026</t>
  </si>
  <si>
    <t>B25901</t>
  </si>
  <si>
    <t>2416M11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</si>
  <si>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</si>
  <si>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</si>
  <si>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</si>
  <si>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</si>
  <si>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</si>
  <si>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</si>
  <si>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</si>
  <si>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</si>
  <si>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</si>
  <si>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</si>
  <si>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</si>
  <si>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</si>
  <si>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</si>
  <si>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</si>
  <si>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</si>
  <si>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</si>
  <si>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</si>
  <si>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</si>
  <si>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</si>
  <si>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</si>
  <si>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</si>
  <si>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</si>
  <si>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</si>
  <si>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</si>
  <si>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</si>
  <si>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</si>
  <si>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</si>
  <si>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</si>
  <si>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</si>
  <si>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</si>
  <si>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</si>
  <si>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</si>
  <si>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</si>
  <si>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</si>
  <si>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</si>
  <si>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</si>
  <si>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</si>
  <si>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</si>
  <si>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HC0227</t>
  </si>
  <si>
    <t>GS0359</t>
  </si>
  <si>
    <t>J00200</t>
  </si>
  <si>
    <t>B0154</t>
  </si>
  <si>
    <t>7S7K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</si>
  <si>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</si>
  <si>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</si>
  <si>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</si>
  <si>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</si>
  <si>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</si>
  <si>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</si>
  <si>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</si>
  <si>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</si>
  <si>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</si>
  <si>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K00200</t>
  </si>
  <si>
    <t>M2C0133</t>
  </si>
  <si>
    <t>4J79QDE1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</si>
  <si>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</si>
  <si>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</si>
  <si>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</si>
  <si>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</si>
  <si>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</si>
  <si>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</si>
  <si>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</si>
  <si>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</si>
  <si>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</si>
  <si>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</si>
  <si>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</si>
  <si>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</si>
  <si>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</si>
  <si>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</si>
  <si>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</si>
  <si>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</si>
  <si>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</si>
  <si>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</si>
  <si>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</si>
  <si>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</si>
  <si>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</si>
  <si>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</si>
  <si>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</si>
  <si>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</si>
  <si>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</si>
  <si>
    <t>数える単位</t>
    <rPh sb="0" eb="1">
      <t>カゾ</t>
    </rPh>
    <rPh sb="3" eb="5">
      <t>タンイ</t>
    </rPh>
    <phoneticPr fontId="2"/>
  </si>
  <si>
    <t>ｇ</t>
    <phoneticPr fontId="2"/>
  </si>
  <si>
    <t>薬価×数量</t>
    <rPh sb="0" eb="2">
      <t>ヤッカ</t>
    </rPh>
    <rPh sb="3" eb="5">
      <t>スウリョウ</t>
    </rPh>
    <phoneticPr fontId="2"/>
  </si>
  <si>
    <t>納入価×数量</t>
    <rPh sb="0" eb="2">
      <t>ノウニュウ</t>
    </rPh>
    <rPh sb="2" eb="3">
      <t>アタイ</t>
    </rPh>
    <rPh sb="4" eb="6">
      <t>スウリョウ</t>
    </rPh>
    <phoneticPr fontId="2"/>
  </si>
  <si>
    <t>包</t>
    <rPh sb="0" eb="1">
      <t>ホウ</t>
    </rPh>
    <phoneticPr fontId="2"/>
  </si>
  <si>
    <t>バッグ</t>
    <phoneticPr fontId="2"/>
  </si>
  <si>
    <t>本</t>
    <rPh sb="0" eb="1">
      <t>ホン</t>
    </rPh>
    <phoneticPr fontId="2"/>
  </si>
  <si>
    <t>錠</t>
    <phoneticPr fontId="2"/>
  </si>
  <si>
    <t>D0753</t>
  </si>
  <si>
    <t>59A82K</t>
  </si>
  <si>
    <t>K693A</t>
  </si>
  <si>
    <t>A0030</t>
  </si>
  <si>
    <t>K739A</t>
  </si>
  <si>
    <t>192KEH</t>
  </si>
  <si>
    <t>A01692100001639</t>
  </si>
  <si>
    <t>1453KC</t>
  </si>
  <si>
    <t>A0140A</t>
  </si>
  <si>
    <t>A0601</t>
  </si>
  <si>
    <t>A0094</t>
  </si>
  <si>
    <t>H40565</t>
  </si>
  <si>
    <t>K018</t>
  </si>
  <si>
    <t>D00192100003194</t>
  </si>
  <si>
    <t>YLA1020</t>
  </si>
  <si>
    <t>D00192100005053</t>
  </si>
  <si>
    <t>K06000</t>
  </si>
  <si>
    <t>B02482100002124</t>
  </si>
  <si>
    <t>A0021</t>
  </si>
  <si>
    <t>山田　和司</t>
  </si>
  <si>
    <t>5F94RT1</t>
  </si>
  <si>
    <t>UD49</t>
  </si>
  <si>
    <t>合計</t>
    <rPh sb="0" eb="2">
      <t>ゴウケイ</t>
    </rPh>
    <phoneticPr fontId="2"/>
  </si>
  <si>
    <t>チザニジン錠1ｍｇ「トーワ」</t>
    <phoneticPr fontId="2"/>
  </si>
  <si>
    <t>ルーラン錠４ｍｇ</t>
    <phoneticPr fontId="2"/>
  </si>
  <si>
    <t>トスキサシン錠150mg</t>
    <rPh sb="6" eb="7">
      <t>ジョウ</t>
    </rPh>
    <phoneticPr fontId="2"/>
  </si>
  <si>
    <t>アミオダロン塩酸塩速崩錠５０mg「TE」</t>
    <rPh sb="6" eb="9">
      <t>エンサンエン</t>
    </rPh>
    <rPh sb="9" eb="10">
      <t>ソク</t>
    </rPh>
    <rPh sb="10" eb="11">
      <t>ホウ</t>
    </rPh>
    <rPh sb="11" eb="12">
      <t>ジョウ</t>
    </rPh>
    <phoneticPr fontId="2"/>
  </si>
  <si>
    <t>オゼックス錠150</t>
    <rPh sb="5" eb="6">
      <t>ジョウ</t>
    </rPh>
    <phoneticPr fontId="2"/>
  </si>
  <si>
    <t>ブドウ糖注５０％ＰＬ「フソー」</t>
    <rPh sb="3" eb="4">
      <t>トウ</t>
    </rPh>
    <rPh sb="4" eb="5">
      <t>チュウ</t>
    </rPh>
    <phoneticPr fontId="2"/>
  </si>
  <si>
    <t>リスパダールコンスタ筋注用37.5mg</t>
    <rPh sb="10" eb="11">
      <t>キン</t>
    </rPh>
    <rPh sb="11" eb="12">
      <t>チュウ</t>
    </rPh>
    <rPh sb="12" eb="13">
      <t>ヨウ</t>
    </rPh>
    <phoneticPr fontId="2"/>
  </si>
  <si>
    <t>クリンダマイシンリン酸エステル注射液６００ｍｇ「サワイ」</t>
    <rPh sb="10" eb="11">
      <t>サン</t>
    </rPh>
    <rPh sb="15" eb="17">
      <t>チュウシャ</t>
    </rPh>
    <rPh sb="17" eb="18">
      <t>エキ</t>
    </rPh>
    <phoneticPr fontId="2"/>
  </si>
  <si>
    <t>ロラメット錠1.0（アスカ）</t>
    <phoneticPr fontId="2"/>
  </si>
  <si>
    <t>２．５ｇｘ１８９</t>
  </si>
  <si>
    <t>臨時</t>
  </si>
  <si>
    <t>２．５ｇｘ４２</t>
  </si>
  <si>
    <t>散剤</t>
  </si>
  <si>
    <t>３ｇＸ４２</t>
  </si>
  <si>
    <t>非採用</t>
  </si>
  <si>
    <t>２．５ｇｘ１８９包</t>
  </si>
  <si>
    <t>無し</t>
  </si>
  <si>
    <t>２．５ｇＸ１８９</t>
  </si>
  <si>
    <t>３ｇｘ４２包</t>
  </si>
  <si>
    <t>１００Ｔ</t>
  </si>
  <si>
    <t>２．５ｇ×２９４</t>
  </si>
  <si>
    <t>２．７ｇ×２９４</t>
  </si>
  <si>
    <t>２ｇｘ４２包</t>
  </si>
  <si>
    <t>２．５ｇｘ２９４</t>
  </si>
  <si>
    <t>１２００Ｔ</t>
  </si>
  <si>
    <t>外用</t>
  </si>
  <si>
    <t>１２６Ｔｘ１０</t>
  </si>
  <si>
    <t>５ｍｌｘ５</t>
  </si>
  <si>
    <t>０．４３ｍｌｘ２ｋｉｔ</t>
  </si>
  <si>
    <t>１ｍＬ×５０Ａ</t>
  </si>
  <si>
    <t>注射</t>
  </si>
  <si>
    <t>５００ｍｌｘ２０袋</t>
  </si>
  <si>
    <t>３０ｇ</t>
  </si>
  <si>
    <t>６０Ｔ</t>
  </si>
  <si>
    <t>２００Ｔ</t>
  </si>
  <si>
    <t>２ｍｌｘ５０Ａ</t>
  </si>
  <si>
    <t>２ｍｌｘ１００Ａ</t>
  </si>
  <si>
    <t>２０ｇｘ１０</t>
  </si>
  <si>
    <t>５００ｇ</t>
  </si>
  <si>
    <t>１０００Ｔ</t>
  </si>
  <si>
    <t>１０ｍｌｘ１０</t>
  </si>
  <si>
    <t>５ｍｌｘ１０</t>
  </si>
  <si>
    <t>６本セット</t>
  </si>
  <si>
    <t>１００ｍｌｘ２０</t>
  </si>
  <si>
    <t>２ｍｌｘ１０Ａ</t>
  </si>
  <si>
    <t>６０ブリスターｘ１</t>
  </si>
  <si>
    <t>１０ｍｌ×１０Ａ</t>
  </si>
  <si>
    <t>１０ｍｌ×５０Ａ</t>
  </si>
  <si>
    <t>７枚ｘ５０</t>
  </si>
  <si>
    <t>非採用特別</t>
  </si>
  <si>
    <t>１４０Ｐ</t>
  </si>
  <si>
    <t>３００Ｔ</t>
  </si>
  <si>
    <t>１ｍｌｘ１０Ａ</t>
  </si>
  <si>
    <t>３０Ｔ</t>
  </si>
  <si>
    <t>３００錠</t>
  </si>
  <si>
    <t>５ＭＬＸ５Ａ</t>
  </si>
  <si>
    <t>１個</t>
  </si>
  <si>
    <t>５００Ｐ</t>
  </si>
  <si>
    <t>５０ｇＸ２１包</t>
  </si>
  <si>
    <t>５００ｍｌｘ２０</t>
  </si>
  <si>
    <t>２８枚</t>
  </si>
  <si>
    <t>５０ｍｌｘ１Ｖ</t>
  </si>
  <si>
    <t>５ｇｘ１０</t>
  </si>
  <si>
    <t>１０ｇｘ１０</t>
  </si>
  <si>
    <t>１０００Ｐ</t>
  </si>
  <si>
    <t>処置薬</t>
  </si>
  <si>
    <t>５００ｍｌ</t>
  </si>
  <si>
    <t>３００ｇｘ１８バッグ</t>
  </si>
  <si>
    <t>１８７．５ｍｌｘ２８</t>
  </si>
  <si>
    <t>１０シリンジ</t>
  </si>
  <si>
    <t>２筒</t>
  </si>
  <si>
    <t>２５ｇｌｘ１０</t>
  </si>
  <si>
    <t>５０ｍｌｘ１０</t>
  </si>
  <si>
    <t>１００ｍｌｘ１０</t>
  </si>
  <si>
    <t>１ｋｉｔ</t>
  </si>
  <si>
    <t>３ｍｌｘ２８</t>
  </si>
  <si>
    <t>６ｍｌｘ２８</t>
  </si>
  <si>
    <t>４．１ｍｌｘ５</t>
  </si>
  <si>
    <t>５００Ｃａｐ</t>
  </si>
  <si>
    <t>７０Ｔ</t>
  </si>
  <si>
    <t>１０ＧＸ１０</t>
  </si>
  <si>
    <t>１０Ｐ</t>
  </si>
  <si>
    <t>５６Ｔ</t>
  </si>
  <si>
    <t>１４０Ｔ</t>
  </si>
  <si>
    <t>５．４ｇｘ１２６包</t>
  </si>
  <si>
    <t>５ｍｌｘ１０Ａ</t>
  </si>
  <si>
    <t>８．７ｇｘ１</t>
  </si>
  <si>
    <t>２００ｍｌｘ１０</t>
  </si>
  <si>
    <t>６０ｍｌｘ１０</t>
  </si>
  <si>
    <t>４ｍｌｘ５</t>
  </si>
  <si>
    <t>２ｇｘ８４包</t>
  </si>
  <si>
    <t>５ＭＬＸ５Ｖ</t>
  </si>
  <si>
    <t>５ＭＬＸ１０Ｖ</t>
  </si>
  <si>
    <t>２ｍｌｘ１０管</t>
  </si>
  <si>
    <t>６．０４８／８ｍｌｘ１０</t>
  </si>
  <si>
    <t>７枚ｘ１００</t>
  </si>
  <si>
    <t>１００ＣＡＰ</t>
  </si>
  <si>
    <t>５０ｇｘ６個</t>
  </si>
  <si>
    <t>１００Ｐ</t>
  </si>
  <si>
    <t>１００ｍｌ</t>
  </si>
  <si>
    <t>１ｇｘ１０５０包</t>
  </si>
  <si>
    <t>２ｍＬＸ１０管</t>
  </si>
  <si>
    <t>１００ｃａｐ</t>
  </si>
  <si>
    <t>５０個</t>
  </si>
  <si>
    <t>３５０Ｔ</t>
  </si>
  <si>
    <t>１０ｇｘ１０本</t>
  </si>
  <si>
    <t>１０Ｔ</t>
  </si>
  <si>
    <t>３０ｇｘ２</t>
  </si>
  <si>
    <t>１０瓶</t>
  </si>
  <si>
    <t>Ｍサイズ　６０入</t>
  </si>
  <si>
    <t>６０包</t>
  </si>
  <si>
    <t>１ｇｘ３００包</t>
  </si>
  <si>
    <t>１Ｇ　　　１０Ｖ</t>
  </si>
  <si>
    <t>１本</t>
  </si>
  <si>
    <t>１０管</t>
  </si>
  <si>
    <t>２００ＭＬＸ３０</t>
  </si>
  <si>
    <t>２ｍｌｘ５０管</t>
  </si>
  <si>
    <t>１Ｖｘ１０</t>
  </si>
  <si>
    <t>１２０Ｔ</t>
  </si>
  <si>
    <t>３．５ｇｘ１０</t>
  </si>
  <si>
    <t>５Ｖ</t>
  </si>
  <si>
    <t>５ＭＬＸ１０</t>
  </si>
  <si>
    <t>１ｍｌｘ２Ａ</t>
  </si>
  <si>
    <t>７０枚</t>
  </si>
  <si>
    <t>２ｍｌｘ１０</t>
  </si>
  <si>
    <t>５ｇＸ１０</t>
  </si>
  <si>
    <t>１０５Ｔ</t>
  </si>
  <si>
    <t>６０錠</t>
  </si>
  <si>
    <t>３０Ｐ</t>
  </si>
  <si>
    <t>１瓶</t>
  </si>
  <si>
    <t>５ｇＸ５０</t>
  </si>
  <si>
    <t>５ＧＸ１０</t>
  </si>
  <si>
    <t>１ｇｘ８００</t>
  </si>
  <si>
    <t>２８Ｔ</t>
  </si>
  <si>
    <t>２０ｍｌｘ１０Ａ</t>
  </si>
  <si>
    <t>１００Ｐ　　　</t>
  </si>
  <si>
    <t>５ｍｌ×１０Ａ</t>
  </si>
  <si>
    <t>２０Ｔ</t>
  </si>
  <si>
    <t>２ｋｉｔ</t>
  </si>
  <si>
    <t>３ｍｌｘ２</t>
  </si>
  <si>
    <t>１０ｇｘ２０</t>
  </si>
  <si>
    <t>０．５ｍｌｘ１</t>
  </si>
  <si>
    <t>８４Ｔ</t>
  </si>
  <si>
    <t>２０ｍｌｘ５０Ａ</t>
  </si>
  <si>
    <t>３ｇｘ１０</t>
  </si>
  <si>
    <t>１．５ｍｌｘ１０Ａ</t>
  </si>
  <si>
    <t>４２Ｔ</t>
  </si>
  <si>
    <t>１ｍｌｘ１０</t>
  </si>
  <si>
    <t>６３０Ｔ</t>
  </si>
  <si>
    <t>１ｇｘ１２０</t>
  </si>
  <si>
    <t>１ｇｘ６００</t>
  </si>
  <si>
    <t>１ｋｇ</t>
  </si>
  <si>
    <t>５ｇＸ５</t>
  </si>
  <si>
    <t>１ｍｌｘ５０</t>
  </si>
  <si>
    <t>１０ＭＬＸ１Ｖ</t>
  </si>
  <si>
    <t>６００ｍｌ</t>
  </si>
  <si>
    <t>２５ｇｘ１０本</t>
  </si>
  <si>
    <t>２０ｍｇｘ１０Ａ</t>
  </si>
  <si>
    <t>　２ＭＬＸ１０Ａ</t>
  </si>
  <si>
    <t>２０ｍｌ×１０Ｐ　</t>
  </si>
  <si>
    <t>１００ｍｌ×１０Ｐ</t>
  </si>
  <si>
    <t>２０ｍｌｘ１０</t>
  </si>
  <si>
    <t>１００錠</t>
  </si>
  <si>
    <t>１ｍｌｘ１本</t>
  </si>
  <si>
    <t>７０マイ</t>
  </si>
  <si>
    <t>３０ｇｘ１</t>
  </si>
  <si>
    <t>１２００錠</t>
  </si>
  <si>
    <t>４５ｍｌ</t>
  </si>
  <si>
    <t>１Ｖ</t>
  </si>
  <si>
    <t>１０ＭＬＸ１０</t>
  </si>
  <si>
    <t>５ｍｌｘ５Ｖ</t>
  </si>
  <si>
    <t>１００ｇｘ１０</t>
  </si>
  <si>
    <t>５ｍｌｘ１Ｖ</t>
  </si>
  <si>
    <t>２ｇｘ７０</t>
  </si>
  <si>
    <t>０．５３ｇｘ１００包</t>
  </si>
  <si>
    <t>１ｍｌｘ１０管</t>
  </si>
  <si>
    <t>２００包</t>
  </si>
  <si>
    <t>２５０ｍｌＸ２０Ｂ</t>
  </si>
  <si>
    <t>３０ｍｌｘ５０</t>
  </si>
  <si>
    <t>２０ｘ１ｘ９０</t>
  </si>
  <si>
    <t>１０５個</t>
  </si>
  <si>
    <t>４００ｇ（０．６７ｆｘ６００）</t>
  </si>
  <si>
    <t>１０００ｇ</t>
  </si>
  <si>
    <t>２．５ｍｌｘ１０</t>
  </si>
  <si>
    <t>２Ｔ</t>
  </si>
  <si>
    <t>０．３５ｍｌｘ１１２</t>
  </si>
  <si>
    <t>２０ＭＬＸ１０Ａ</t>
  </si>
  <si>
    <t>４８Ｔ</t>
  </si>
  <si>
    <t>５００ｍｇｘ１０Ｖ</t>
  </si>
  <si>
    <t>１００包</t>
  </si>
  <si>
    <t>２１０Ｐ</t>
  </si>
  <si>
    <t>１０００丸</t>
  </si>
  <si>
    <t>４０ｃａｐ</t>
  </si>
  <si>
    <t>２００ｍｌｘ２８</t>
  </si>
  <si>
    <t>３５ｍｌｘ１</t>
  </si>
  <si>
    <t>５０ｍｌｘ１</t>
  </si>
  <si>
    <t>６０ｍｌｘ１</t>
  </si>
  <si>
    <t>１．５ｍｌｘ２本</t>
  </si>
  <si>
    <t>３ｍｌｘ２本</t>
  </si>
  <si>
    <t>１袋</t>
  </si>
  <si>
    <t>１　キット</t>
  </si>
  <si>
    <t>３０ｍＬ</t>
  </si>
  <si>
    <t>０．５ｍｌ×５０包</t>
  </si>
  <si>
    <t>１ｍｌｘ５０包</t>
  </si>
  <si>
    <t>０．５ｍｌｘ５０</t>
  </si>
  <si>
    <t>１４枚</t>
  </si>
  <si>
    <t>１筒</t>
  </si>
  <si>
    <t>５ｇＸ１０入</t>
  </si>
  <si>
    <t>０．５ｘ１０Ａ</t>
  </si>
  <si>
    <t>１００Ｔ　　　　</t>
  </si>
  <si>
    <t>１００Ｔ　</t>
  </si>
  <si>
    <t>５００Ｔ　</t>
  </si>
  <si>
    <t>１００Ｇ</t>
  </si>
  <si>
    <t>１０袋</t>
  </si>
  <si>
    <t>７００枚</t>
  </si>
  <si>
    <t>２８包</t>
  </si>
  <si>
    <t>０．５ｍｇｘ１０Ａ</t>
  </si>
  <si>
    <t>８００ｍｌｘ１０袋</t>
  </si>
  <si>
    <t>１２００ｍｌｘ７</t>
  </si>
  <si>
    <t>５００ＭＬ</t>
  </si>
  <si>
    <t>１２Ｓｘ５</t>
  </si>
  <si>
    <t>１０Ａ</t>
  </si>
  <si>
    <t>１００ｍｌｘ１０Ｖ</t>
  </si>
  <si>
    <t>２０ｍｌ×１００Ａ</t>
  </si>
  <si>
    <t>５ｘ１０Ａ</t>
  </si>
  <si>
    <t>５００ｍｌ×２０Ｂ　</t>
  </si>
  <si>
    <t>１００ｍｌｘ１０Ｂ</t>
  </si>
  <si>
    <t>１００Ｔ　　</t>
  </si>
  <si>
    <t>１０００Ｔ　　</t>
  </si>
  <si>
    <t>１００ｍｌ×１０Ｐ　</t>
  </si>
  <si>
    <t>２０ｍｌ×５０Ｐ　</t>
  </si>
  <si>
    <t>２０ｇＸ１０</t>
  </si>
  <si>
    <t>差益</t>
    <rPh sb="0" eb="2">
      <t>サエキ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</si>
</sst>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;[Red]\-#,##0.0"/>
    <numFmt numFmtId="177" formatCode="0.00_ "/>
    <numFmt numFmtId="178" formatCode="0.0_ "/>
  </numFmts>
  <fonts count="20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18" fillId="0" borderId="0" xfId="7" applyFont="1" applyFill="1" applyProtection="1">
      <alignment vertical="center"/>
      <protection locked="0"/>
    </xf>
    <xf numFmtId="0" fontId="18" fillId="0" borderId="1" xfId="7" applyFont="1" applyFill="1" applyBorder="1">
      <alignment vertical="center"/>
    </xf>
    <xf numFmtId="0" fontId="18" fillId="0" borderId="1" xfId="7" applyFont="1" applyFill="1" applyBorder="1" applyProtection="1">
      <alignment vertical="center"/>
      <protection locked="0"/>
    </xf>
    <xf numFmtId="178" fontId="19" fillId="0" borderId="1" xfId="7" applyNumberFormat="1" applyFont="1" applyFill="1" applyBorder="1" applyProtection="1">
      <alignment vertical="center"/>
      <protection locked="0"/>
    </xf>
    <xf numFmtId="0" fontId="18" fillId="9" borderId="1" xfId="7" applyFont="1" applyFill="1" applyBorder="1" applyProtection="1">
      <alignment vertical="center"/>
      <protection locked="0"/>
    </xf>
    <xf numFmtId="0" fontId="9" fillId="0" borderId="0" xfId="0" applyFont="1" applyAlignment="1">
      <alignment vertical="center" wrapText="1"/>
    </xf>
    <xf numFmtId="178" fontId="0" fillId="0" borderId="0" xfId="0" applyNumberFormat="1">
      <alignment vertical="center"/>
    </xf>
    <xf numFmtId="178" fontId="9" fillId="0" borderId="1" xfId="0" applyNumberFormat="1" applyFont="1" applyBorder="1" applyAlignment="1">
      <alignment vertical="center" wrapText="1"/>
    </xf>
    <xf numFmtId="178" fontId="0" fillId="0" borderId="1" xfId="0" applyNumberFormat="1" applyBorder="1">
      <alignment vertical="center"/>
    </xf>
    <xf numFmtId="178" fontId="0" fillId="14" borderId="1" xfId="0" applyNumberFormat="1" applyFill="1" applyBorder="1">
      <alignment vertical="center"/>
    </xf>
    <xf numFmtId="0" fontId="18" fillId="0" borderId="1" xfId="0" applyFont="1" applyBorder="1">
      <alignment vertical="center"/>
    </xf>
    <xf numFmtId="178" fontId="0" fillId="0" borderId="17" xfId="0" applyNumberFormat="1" applyBorder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Fill="1">
      <alignment vertical="center"/>
    </xf>
    <xf numFmtId="14" fontId="0" fillId="0" borderId="0" xfId="0" applyNumberFormat="1" applyFill="1">
      <alignment vertical="center"/>
    </xf>
    <xf numFmtId="178" fontId="0" fillId="0" borderId="0" xfId="0" applyNumberFormat="1" applyFill="1">
      <alignment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178" fontId="9" fillId="0" borderId="1" xfId="0" applyNumberFormat="1" applyFont="1" applyFill="1" applyBorder="1" applyAlignment="1">
      <alignment vertical="center" wrapText="1"/>
    </xf>
    <xf numFmtId="0" fontId="11" fillId="0" borderId="0" xfId="0" applyFont="1" applyFill="1">
      <alignment vertical="center"/>
    </xf>
    <xf numFmtId="0" fontId="0" fillId="0" borderId="1" xfId="0" applyFill="1" applyBorder="1">
      <alignment vertical="center"/>
    </xf>
    <xf numFmtId="178" fontId="0" fillId="0" borderId="1" xfId="0" applyNumberFormat="1" applyFill="1" applyBorder="1">
      <alignment vertical="center"/>
    </xf>
    <xf numFmtId="178" fontId="0" fillId="0" borderId="12" xfId="0" applyNumberFormat="1" applyFill="1" applyBorder="1">
      <alignment vertical="center"/>
    </xf>
    <xf numFmtId="0" fontId="3" fillId="0" borderId="0" xfId="2" applyFill="1"/>
    <xf numFmtId="0" fontId="3" fillId="0" borderId="1" xfId="2" applyFill="1" applyBorder="1"/>
    <xf numFmtId="0" fontId="3" fillId="0" borderId="12" xfId="2" applyFill="1" applyBorder="1"/>
    <xf numFmtId="0" fontId="0" fillId="0" borderId="0" xfId="0" applyFill="1" applyBorder="1">
      <alignment vertical="center"/>
    </xf>
    <xf numFmtId="178" fontId="0" fillId="0" borderId="0" xfId="0" applyNumberFormat="1" applyFill="1" applyBorder="1">
      <alignment vertical="center"/>
    </xf>
    <xf numFmtId="0" fontId="0" fillId="0" borderId="15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14" xfId="0" applyFill="1" applyBorder="1">
      <alignment vertical="center"/>
    </xf>
    <xf numFmtId="178" fontId="0" fillId="0" borderId="17" xfId="0" applyNumberFormat="1" applyFill="1" applyBorder="1">
      <alignment vertical="center"/>
    </xf>
    <xf numFmtId="178" fontId="0" fillId="0" borderId="18" xfId="0" applyNumberFormat="1" applyFill="1" applyBorder="1">
      <alignment vertical="center"/>
    </xf>
  </cellXfs>
  <cellStyles count="8">
    <cellStyle name="アクセント 1" xfId="7" builtinId="29"/>
    <cellStyle name="どちらでもない 2" xfId="6" xr:uid="{00000000-0005-0000-0000-000001000000}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 xr:uid="{00000000-0005-0000-0000-000006000000}"/>
    <cellStyle name="良い" xfId="3" builtinId="26"/>
  </cellStyles>
  <dxfs count="0"/>
  <tableStyles count="0" defaultTableStyle="TableStyleMedium2" defaultPivotStyle="PivotStyleLight16"/>
  <colors>
    <mruColors>
      <color rgb="FF99FF99"/>
      <color rgb="FFCCFFFF"/>
      <color rgb="FF9966FF"/>
      <color rgb="FFFFCC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F3B2-173C-40F4-B5EC-FF7BD12F1670}">
  <sheetPr>
    <tabColor rgb="FFFFFF00"/>
  </sheetPr>
  <dimension ref="A1:AG843"/>
  <sheetViews>
    <sheetView tabSelected="1" workbookViewId="0">
      <pane xSplit="1" ySplit="4" topLeftCell="B5" activePane="bottomRight" state="frozen"/>
      <selection activeCell="AF10" sqref="AF10"/>
      <selection pane="topRight" activeCell="AF10" sqref="AF10"/>
      <selection pane="bottomLeft" activeCell="AF10" sqref="AF10"/>
      <selection pane="bottomRight" activeCell="AJ11" sqref="AJ11"/>
    </sheetView>
  </sheetViews>
  <sheetFormatPr defaultRowHeight="13.2"/>
  <cols>
    <col min="1" max="1" width="11.33203125" style="99" customWidth="1"/>
    <col min="2" max="2" width="4.77734375" style="99" customWidth="1"/>
    <col min="3" max="3" width="39.44140625" style="99" customWidth="1"/>
    <col min="4" max="4" width="3" style="99" hidden="1" customWidth="1"/>
    <col min="5" max="5" width="2.6640625" style="99" hidden="1" customWidth="1"/>
    <col min="6" max="6" width="1.6640625" style="99" hidden="1" customWidth="1"/>
    <col min="7" max="7" width="3.6640625" style="99" hidden="1" customWidth="1"/>
    <col min="8" max="8" width="3.109375" style="99" hidden="1" customWidth="1"/>
    <col min="9" max="9" width="3.6640625" style="99" hidden="1" customWidth="1"/>
    <col min="10" max="10" width="7.77734375" style="99" hidden="1" customWidth="1"/>
    <col min="11" max="11" width="7.88671875" style="99" hidden="1" customWidth="1"/>
    <col min="12" max="12" width="7.88671875" style="99" customWidth="1"/>
    <col min="13" max="13" width="11.6640625" style="101" customWidth="1"/>
    <col min="14" max="15" width="4.88671875" style="99" hidden="1" customWidth="1"/>
    <col min="16" max="16" width="5.77734375" style="99" hidden="1" customWidth="1"/>
    <col min="17" max="17" width="2.88671875" style="99" hidden="1" customWidth="1"/>
    <col min="18" max="18" width="2.6640625" style="99" hidden="1" customWidth="1"/>
    <col min="19" max="19" width="5.109375" style="99" hidden="1" customWidth="1"/>
    <col min="20" max="20" width="11.6640625" style="99" customWidth="1"/>
    <col min="21" max="21" width="2.33203125" style="99" hidden="1" customWidth="1"/>
    <col min="22" max="22" width="2.109375" style="99" hidden="1" customWidth="1"/>
    <col min="23" max="23" width="3" style="99" hidden="1" customWidth="1"/>
    <col min="24" max="24" width="2.44140625" style="99" hidden="1" customWidth="1"/>
    <col min="25" max="25" width="1.88671875" style="99" hidden="1" customWidth="1"/>
    <col min="26" max="27" width="2.33203125" style="99" hidden="1" customWidth="1"/>
    <col min="28" max="28" width="2.88671875" style="99" hidden="1" customWidth="1"/>
    <col min="29" max="29" width="4" style="99" hidden="1" customWidth="1"/>
    <col min="30" max="30" width="8.88671875" style="99"/>
    <col min="31" max="31" width="11.6640625" style="99" bestFit="1" customWidth="1"/>
    <col min="32" max="33" width="10.44140625" style="99" bestFit="1" customWidth="1"/>
    <col min="34" max="16384" width="8.88671875" style="99"/>
  </cols>
  <sheetData>
    <row r="1" spans="1:33">
      <c r="C1" s="100"/>
    </row>
    <row r="3" spans="1:33">
      <c r="C3" s="102" t="s">
        <v>4057</v>
      </c>
      <c r="D3" s="103"/>
      <c r="E3" s="103"/>
      <c r="F3" s="103"/>
      <c r="G3" s="103"/>
      <c r="H3" s="103"/>
      <c r="I3" s="103"/>
      <c r="J3" s="103"/>
      <c r="K3" s="103"/>
      <c r="L3" s="103"/>
      <c r="M3" s="104"/>
      <c r="N3" s="105" t="s">
        <v>4058</v>
      </c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D3" s="99" t="s">
        <v>4206</v>
      </c>
      <c r="AE3" s="101">
        <v>8723164.9789999966</v>
      </c>
      <c r="AF3" s="101">
        <v>7615000.4604244158</v>
      </c>
      <c r="AG3" s="101">
        <v>1108164.5185755808</v>
      </c>
    </row>
    <row r="4" spans="1:33" s="106" customFormat="1" ht="184.8">
      <c r="B4" s="107" t="s">
        <v>4052</v>
      </c>
      <c r="C4" s="107" t="s">
        <v>1885</v>
      </c>
      <c r="D4" s="107" t="s">
        <v>4053</v>
      </c>
      <c r="E4" s="107" t="s">
        <v>6</v>
      </c>
      <c r="F4" s="107" t="s">
        <v>2</v>
      </c>
      <c r="G4" s="107" t="s">
        <v>3</v>
      </c>
      <c r="H4" s="107" t="s">
        <v>1</v>
      </c>
      <c r="I4" s="107" t="s">
        <v>4054</v>
      </c>
      <c r="J4" s="107" t="s">
        <v>4</v>
      </c>
      <c r="K4" s="107" t="s">
        <v>5</v>
      </c>
      <c r="L4" s="107" t="s">
        <v>4055</v>
      </c>
      <c r="M4" s="108" t="s">
        <v>1220</v>
      </c>
      <c r="N4" s="107" t="s">
        <v>1883</v>
      </c>
      <c r="O4" s="107" t="s">
        <v>1884</v>
      </c>
      <c r="P4" s="107" t="s">
        <v>1885</v>
      </c>
      <c r="Q4" s="107" t="s">
        <v>1886</v>
      </c>
      <c r="R4" s="107" t="s">
        <v>1887</v>
      </c>
      <c r="S4" s="107" t="s">
        <v>1888</v>
      </c>
      <c r="T4" s="107" t="s">
        <v>1889</v>
      </c>
      <c r="U4" s="107" t="s">
        <v>1890</v>
      </c>
      <c r="V4" s="107" t="s">
        <v>1891</v>
      </c>
      <c r="W4" s="107" t="s">
        <v>1892</v>
      </c>
      <c r="X4" s="107" t="s">
        <v>1893</v>
      </c>
      <c r="Y4" s="107" t="s">
        <v>1894</v>
      </c>
      <c r="Z4" s="107" t="s">
        <v>4203</v>
      </c>
      <c r="AA4" s="107" t="s">
        <v>4215</v>
      </c>
      <c r="AB4" s="107" t="s">
        <v>4201</v>
      </c>
      <c r="AC4" s="107" t="s">
        <v>4209</v>
      </c>
      <c r="AD4" s="107" t="s">
        <v>5424</v>
      </c>
      <c r="AE4" s="107" t="s">
        <v>5579</v>
      </c>
      <c r="AF4" s="107" t="s">
        <v>5580</v>
      </c>
      <c r="AG4" s="107" t="s">
        <v>5840</v>
      </c>
    </row>
    <row r="5" spans="1:33">
      <c r="A5" s="109">
        <v>640</v>
      </c>
      <c r="B5" s="110">
        <v>751</v>
      </c>
      <c r="C5" s="110" t="s">
        <v>1829</v>
      </c>
      <c r="D5" s="110" t="s">
        <v>90</v>
      </c>
      <c r="E5" s="110" t="s">
        <v>58</v>
      </c>
      <c r="F5" s="110" t="s">
        <v>5627</v>
      </c>
      <c r="G5" s="110" t="s">
        <v>92</v>
      </c>
      <c r="H5" s="110">
        <v>461.9</v>
      </c>
      <c r="I5" s="110">
        <v>46190</v>
      </c>
      <c r="J5" s="110">
        <v>100</v>
      </c>
      <c r="K5" s="110" t="s">
        <v>38</v>
      </c>
      <c r="L5" s="110">
        <v>40555</v>
      </c>
      <c r="M5" s="111">
        <v>405.55</v>
      </c>
      <c r="N5" s="110" t="s">
        <v>3654</v>
      </c>
      <c r="O5" s="110" t="s">
        <v>3654</v>
      </c>
      <c r="P5" s="110" t="s">
        <v>1829</v>
      </c>
      <c r="Q5" s="110" t="s">
        <v>3655</v>
      </c>
      <c r="R5" s="110">
        <v>1</v>
      </c>
      <c r="S5" s="110" t="s">
        <v>10</v>
      </c>
      <c r="T5" s="110">
        <v>461.9</v>
      </c>
      <c r="U5" s="110" t="s">
        <v>3656</v>
      </c>
      <c r="V5" s="110">
        <v>1</v>
      </c>
      <c r="W5" s="110" t="s">
        <v>1915</v>
      </c>
      <c r="X5" s="110">
        <v>2</v>
      </c>
      <c r="Y5" s="110" t="s">
        <v>10</v>
      </c>
      <c r="Z5" s="110">
        <v>26</v>
      </c>
      <c r="AA5" s="110" t="s">
        <v>10</v>
      </c>
      <c r="AB5" s="110" t="s">
        <v>1915</v>
      </c>
      <c r="AC5" s="110">
        <v>200751</v>
      </c>
      <c r="AD5" s="110">
        <v>1097</v>
      </c>
      <c r="AE5" s="111">
        <v>506704.3</v>
      </c>
      <c r="AF5" s="112">
        <v>444888.35000000003</v>
      </c>
      <c r="AG5" s="111">
        <f>AE5-AF5</f>
        <v>61815.949999999953</v>
      </c>
    </row>
    <row r="6" spans="1:33">
      <c r="A6" s="109">
        <v>583</v>
      </c>
      <c r="B6" s="110">
        <v>671</v>
      </c>
      <c r="C6" s="110" t="s">
        <v>1772</v>
      </c>
      <c r="D6" s="110" t="s">
        <v>90</v>
      </c>
      <c r="E6" s="110" t="s">
        <v>67</v>
      </c>
      <c r="F6" s="110" t="s">
        <v>5800</v>
      </c>
      <c r="G6" s="110" t="s">
        <v>639</v>
      </c>
      <c r="H6" s="110">
        <v>2164.9</v>
      </c>
      <c r="I6" s="110">
        <v>86596</v>
      </c>
      <c r="J6" s="110">
        <v>40</v>
      </c>
      <c r="K6" s="110" t="s">
        <v>57</v>
      </c>
      <c r="L6" s="110">
        <v>77149</v>
      </c>
      <c r="M6" s="111">
        <v>1928.7249999999999</v>
      </c>
      <c r="N6" s="110" t="s">
        <v>3503</v>
      </c>
      <c r="O6" s="110" t="s">
        <v>3503</v>
      </c>
      <c r="P6" s="110" t="s">
        <v>1772</v>
      </c>
      <c r="Q6" s="110" t="s">
        <v>3504</v>
      </c>
      <c r="R6" s="110">
        <v>1</v>
      </c>
      <c r="S6" s="110" t="s">
        <v>10</v>
      </c>
      <c r="T6" s="110">
        <v>2164.9</v>
      </c>
      <c r="U6" s="110" t="s">
        <v>3505</v>
      </c>
      <c r="V6" s="110">
        <v>2</v>
      </c>
      <c r="W6" s="110" t="s">
        <v>835</v>
      </c>
      <c r="X6" s="110">
        <v>2</v>
      </c>
      <c r="Y6" s="110" t="s">
        <v>10</v>
      </c>
      <c r="Z6" s="110">
        <v>6</v>
      </c>
      <c r="AA6" s="110" t="s">
        <v>10</v>
      </c>
      <c r="AB6" s="110" t="s">
        <v>1915</v>
      </c>
      <c r="AC6" s="110">
        <v>200671</v>
      </c>
      <c r="AD6" s="110">
        <v>156</v>
      </c>
      <c r="AE6" s="111">
        <v>337724.4</v>
      </c>
      <c r="AF6" s="112">
        <v>300881.09999999998</v>
      </c>
      <c r="AG6" s="111">
        <f>AE6-AF6</f>
        <v>36843.300000000047</v>
      </c>
    </row>
    <row r="7" spans="1:33">
      <c r="A7" s="109">
        <v>591</v>
      </c>
      <c r="B7" s="110">
        <v>681</v>
      </c>
      <c r="C7" s="110" t="s">
        <v>1780</v>
      </c>
      <c r="D7" s="110" t="s">
        <v>9</v>
      </c>
      <c r="E7" s="110" t="s">
        <v>58</v>
      </c>
      <c r="F7" s="110" t="s">
        <v>5627</v>
      </c>
      <c r="G7" s="110" t="s">
        <v>84</v>
      </c>
      <c r="H7" s="110">
        <v>295.8</v>
      </c>
      <c r="I7" s="110">
        <v>29580</v>
      </c>
      <c r="J7" s="110">
        <v>100</v>
      </c>
      <c r="K7" s="110" t="s">
        <v>38</v>
      </c>
      <c r="L7" s="110">
        <v>25400</v>
      </c>
      <c r="M7" s="111">
        <v>254</v>
      </c>
      <c r="N7" s="110" t="s">
        <v>3522</v>
      </c>
      <c r="O7" s="110" t="s">
        <v>3522</v>
      </c>
      <c r="P7" s="110" t="s">
        <v>1780</v>
      </c>
      <c r="Q7" s="110" t="s">
        <v>3523</v>
      </c>
      <c r="R7" s="110">
        <v>1</v>
      </c>
      <c r="S7" s="110" t="s">
        <v>10</v>
      </c>
      <c r="T7" s="110">
        <v>295.8</v>
      </c>
      <c r="U7" s="110" t="s">
        <v>3524</v>
      </c>
      <c r="V7" s="110">
        <v>1</v>
      </c>
      <c r="W7" s="110" t="s">
        <v>1915</v>
      </c>
      <c r="X7" s="110">
        <v>2</v>
      </c>
      <c r="Y7" s="110" t="s">
        <v>10</v>
      </c>
      <c r="Z7" s="110">
        <v>26</v>
      </c>
      <c r="AA7" s="110" t="s">
        <v>10</v>
      </c>
      <c r="AB7" s="110" t="s">
        <v>1915</v>
      </c>
      <c r="AC7" s="110">
        <v>200681</v>
      </c>
      <c r="AD7" s="110">
        <v>1084</v>
      </c>
      <c r="AE7" s="111">
        <v>320647.2</v>
      </c>
      <c r="AF7" s="112">
        <v>275336</v>
      </c>
      <c r="AG7" s="111">
        <f>AE7-AF7</f>
        <v>45311.200000000012</v>
      </c>
    </row>
    <row r="8" spans="1:33">
      <c r="A8" s="109">
        <v>252</v>
      </c>
      <c r="B8" s="110">
        <v>315</v>
      </c>
      <c r="C8" s="110" t="s">
        <v>1474</v>
      </c>
      <c r="D8" s="110" t="s">
        <v>10</v>
      </c>
      <c r="E8" s="110" t="s">
        <v>58</v>
      </c>
      <c r="F8" s="110" t="s">
        <v>5714</v>
      </c>
      <c r="G8" s="110" t="s">
        <v>241</v>
      </c>
      <c r="H8" s="110">
        <v>2438.8000000000002</v>
      </c>
      <c r="I8" s="110">
        <v>24388</v>
      </c>
      <c r="J8" s="110">
        <v>10</v>
      </c>
      <c r="K8" s="110" t="s">
        <v>38</v>
      </c>
      <c r="L8" s="110">
        <v>21709</v>
      </c>
      <c r="M8" s="111">
        <v>2170.9</v>
      </c>
      <c r="N8" s="110" t="s">
        <v>2606</v>
      </c>
      <c r="O8" s="110" t="s">
        <v>2606</v>
      </c>
      <c r="P8" s="110" t="s">
        <v>1474</v>
      </c>
      <c r="Q8" s="110" t="s">
        <v>2607</v>
      </c>
      <c r="R8" s="110">
        <v>1</v>
      </c>
      <c r="S8" s="110" t="s">
        <v>10</v>
      </c>
      <c r="T8" s="110">
        <v>2438.8000000000002</v>
      </c>
      <c r="U8" s="110" t="s">
        <v>2608</v>
      </c>
      <c r="V8" s="110">
        <v>1</v>
      </c>
      <c r="W8" s="110" t="s">
        <v>1915</v>
      </c>
      <c r="X8" s="110">
        <v>0</v>
      </c>
      <c r="Y8" s="110" t="s">
        <v>10</v>
      </c>
      <c r="Z8" s="110">
        <v>1</v>
      </c>
      <c r="AA8" s="110" t="s">
        <v>10</v>
      </c>
      <c r="AB8" s="110" t="s">
        <v>1915</v>
      </c>
      <c r="AC8" s="110">
        <v>315</v>
      </c>
      <c r="AD8" s="110">
        <v>122</v>
      </c>
      <c r="AE8" s="111">
        <v>297533.60000000003</v>
      </c>
      <c r="AF8" s="112">
        <v>264849.8</v>
      </c>
      <c r="AG8" s="111">
        <f>AE8-AF8</f>
        <v>32683.800000000047</v>
      </c>
    </row>
    <row r="9" spans="1:33">
      <c r="A9" s="109">
        <v>66</v>
      </c>
      <c r="B9" s="110">
        <v>114</v>
      </c>
      <c r="C9" s="110" t="s">
        <v>280</v>
      </c>
      <c r="D9" s="110" t="s">
        <v>9</v>
      </c>
      <c r="E9" s="110" t="s">
        <v>58</v>
      </c>
      <c r="F9" s="110" t="s">
        <v>5627</v>
      </c>
      <c r="G9" s="110" t="s">
        <v>279</v>
      </c>
      <c r="H9" s="110">
        <v>419.7</v>
      </c>
      <c r="I9" s="110">
        <v>41970</v>
      </c>
      <c r="J9" s="110">
        <v>100</v>
      </c>
      <c r="K9" s="110" t="s">
        <v>38</v>
      </c>
      <c r="L9" s="110">
        <v>35200</v>
      </c>
      <c r="M9" s="111">
        <v>352</v>
      </c>
      <c r="N9" s="110" t="s">
        <v>2081</v>
      </c>
      <c r="O9" s="110" t="s">
        <v>2081</v>
      </c>
      <c r="P9" s="110" t="s">
        <v>280</v>
      </c>
      <c r="Q9" s="110" t="s">
        <v>2082</v>
      </c>
      <c r="R9" s="110">
        <v>1</v>
      </c>
      <c r="S9" s="110" t="s">
        <v>10</v>
      </c>
      <c r="T9" s="110">
        <v>419.7</v>
      </c>
      <c r="U9" s="110" t="s">
        <v>2083</v>
      </c>
      <c r="V9" s="110">
        <v>1</v>
      </c>
      <c r="W9" s="110" t="s">
        <v>1915</v>
      </c>
      <c r="X9" s="110">
        <v>2</v>
      </c>
      <c r="Y9" s="110" t="s">
        <v>10</v>
      </c>
      <c r="Z9" s="110">
        <v>26</v>
      </c>
      <c r="AA9" s="110" t="s">
        <v>10</v>
      </c>
      <c r="AB9" s="110" t="s">
        <v>1915</v>
      </c>
      <c r="AC9" s="110">
        <v>200114</v>
      </c>
      <c r="AD9" s="110">
        <v>602</v>
      </c>
      <c r="AE9" s="111">
        <v>252659.4</v>
      </c>
      <c r="AF9" s="112">
        <v>211904</v>
      </c>
      <c r="AG9" s="111">
        <f>AE9-AF9</f>
        <v>40755.399999999994</v>
      </c>
    </row>
    <row r="10" spans="1:33">
      <c r="A10" s="109">
        <v>639</v>
      </c>
      <c r="B10" s="110">
        <v>749</v>
      </c>
      <c r="C10" s="110" t="s">
        <v>1828</v>
      </c>
      <c r="D10" s="110" t="s">
        <v>90</v>
      </c>
      <c r="E10" s="110" t="s">
        <v>58</v>
      </c>
      <c r="F10" s="110" t="s">
        <v>5627</v>
      </c>
      <c r="G10" s="110" t="s">
        <v>92</v>
      </c>
      <c r="H10" s="110">
        <v>241.8</v>
      </c>
      <c r="I10" s="110">
        <v>24180</v>
      </c>
      <c r="J10" s="110">
        <v>100</v>
      </c>
      <c r="K10" s="110" t="s">
        <v>38</v>
      </c>
      <c r="L10" s="110">
        <v>21230</v>
      </c>
      <c r="M10" s="111">
        <v>212.3</v>
      </c>
      <c r="N10" s="110" t="s">
        <v>3651</v>
      </c>
      <c r="O10" s="110" t="s">
        <v>3651</v>
      </c>
      <c r="P10" s="110" t="s">
        <v>1828</v>
      </c>
      <c r="Q10" s="110" t="s">
        <v>3652</v>
      </c>
      <c r="R10" s="110">
        <v>1</v>
      </c>
      <c r="S10" s="110" t="s">
        <v>10</v>
      </c>
      <c r="T10" s="110">
        <v>241.8</v>
      </c>
      <c r="U10" s="110" t="s">
        <v>3653</v>
      </c>
      <c r="V10" s="110">
        <v>1</v>
      </c>
      <c r="W10" s="110" t="s">
        <v>1915</v>
      </c>
      <c r="X10" s="110">
        <v>2</v>
      </c>
      <c r="Y10" s="110" t="s">
        <v>10</v>
      </c>
      <c r="Z10" s="110">
        <v>26</v>
      </c>
      <c r="AA10" s="110" t="s">
        <v>10</v>
      </c>
      <c r="AB10" s="110" t="s">
        <v>1915</v>
      </c>
      <c r="AC10" s="110">
        <v>200749</v>
      </c>
      <c r="AD10" s="110">
        <v>817</v>
      </c>
      <c r="AE10" s="111">
        <v>197550.6</v>
      </c>
      <c r="AF10" s="112">
        <v>173449.1</v>
      </c>
      <c r="AG10" s="111">
        <f>AE10-AF10</f>
        <v>24101.5</v>
      </c>
    </row>
    <row r="11" spans="1:33">
      <c r="A11" s="109">
        <v>506</v>
      </c>
      <c r="B11" s="110">
        <v>585</v>
      </c>
      <c r="C11" s="110" t="s">
        <v>1704</v>
      </c>
      <c r="D11" s="110" t="s">
        <v>90</v>
      </c>
      <c r="E11" s="110" t="s">
        <v>10</v>
      </c>
      <c r="F11" s="110" t="s">
        <v>5776</v>
      </c>
      <c r="G11" s="110" t="s">
        <v>923</v>
      </c>
      <c r="H11" s="110">
        <v>46498</v>
      </c>
      <c r="I11" s="110">
        <v>46498</v>
      </c>
      <c r="J11" s="110">
        <v>1</v>
      </c>
      <c r="K11" s="110" t="s">
        <v>147</v>
      </c>
      <c r="L11" s="110">
        <v>41108</v>
      </c>
      <c r="M11" s="111">
        <v>41108</v>
      </c>
      <c r="N11" s="110" t="s">
        <v>3291</v>
      </c>
      <c r="O11" s="110" t="s">
        <v>3291</v>
      </c>
      <c r="P11" s="110" t="s">
        <v>1704</v>
      </c>
      <c r="Q11" s="110" t="s">
        <v>3292</v>
      </c>
      <c r="R11" s="110">
        <v>1</v>
      </c>
      <c r="S11" s="110" t="s">
        <v>10</v>
      </c>
      <c r="T11" s="110">
        <v>46498</v>
      </c>
      <c r="U11" s="110" t="s">
        <v>3293</v>
      </c>
      <c r="V11" s="110">
        <v>25</v>
      </c>
      <c r="W11" s="110" t="s">
        <v>1902</v>
      </c>
      <c r="X11" s="110">
        <v>0</v>
      </c>
      <c r="Y11" s="110" t="s">
        <v>10</v>
      </c>
      <c r="Z11" s="110">
        <v>6</v>
      </c>
      <c r="AA11" s="110" t="s">
        <v>10</v>
      </c>
      <c r="AB11" s="110" t="s">
        <v>5638</v>
      </c>
      <c r="AC11" s="110">
        <v>585</v>
      </c>
      <c r="AD11" s="110">
        <v>4</v>
      </c>
      <c r="AE11" s="111">
        <v>185992</v>
      </c>
      <c r="AF11" s="112">
        <v>164432</v>
      </c>
      <c r="AG11" s="111">
        <f>AE11-AF11</f>
        <v>21560</v>
      </c>
    </row>
    <row r="12" spans="1:33">
      <c r="A12" s="109">
        <v>590</v>
      </c>
      <c r="B12" s="110">
        <v>679</v>
      </c>
      <c r="C12" s="110" t="s">
        <v>1779</v>
      </c>
      <c r="D12" s="110" t="s">
        <v>9</v>
      </c>
      <c r="E12" s="110" t="s">
        <v>58</v>
      </c>
      <c r="F12" s="110" t="s">
        <v>5627</v>
      </c>
      <c r="G12" s="110" t="s">
        <v>84</v>
      </c>
      <c r="H12" s="110">
        <v>159.1</v>
      </c>
      <c r="I12" s="110">
        <v>15910</v>
      </c>
      <c r="J12" s="110">
        <v>100</v>
      </c>
      <c r="K12" s="110" t="s">
        <v>38</v>
      </c>
      <c r="L12" s="110">
        <v>13691</v>
      </c>
      <c r="M12" s="111">
        <v>136.91</v>
      </c>
      <c r="N12" s="110" t="s">
        <v>3519</v>
      </c>
      <c r="O12" s="110" t="s">
        <v>3519</v>
      </c>
      <c r="P12" s="110" t="s">
        <v>1779</v>
      </c>
      <c r="Q12" s="110" t="s">
        <v>3520</v>
      </c>
      <c r="R12" s="110">
        <v>1</v>
      </c>
      <c r="S12" s="110" t="s">
        <v>10</v>
      </c>
      <c r="T12" s="110">
        <v>159.1</v>
      </c>
      <c r="U12" s="110" t="s">
        <v>3521</v>
      </c>
      <c r="V12" s="110">
        <v>1</v>
      </c>
      <c r="W12" s="110" t="s">
        <v>1915</v>
      </c>
      <c r="X12" s="110">
        <v>2</v>
      </c>
      <c r="Y12" s="110" t="s">
        <v>10</v>
      </c>
      <c r="Z12" s="110">
        <v>26</v>
      </c>
      <c r="AA12" s="110" t="s">
        <v>10</v>
      </c>
      <c r="AB12" s="110" t="s">
        <v>1915</v>
      </c>
      <c r="AC12" s="110">
        <v>200679</v>
      </c>
      <c r="AD12" s="110">
        <v>972</v>
      </c>
      <c r="AE12" s="111">
        <v>154645.19999999998</v>
      </c>
      <c r="AF12" s="112">
        <v>133076.51999999999</v>
      </c>
      <c r="AG12" s="111">
        <f>AE12-AF12</f>
        <v>21568.679999999993</v>
      </c>
    </row>
    <row r="13" spans="1:33">
      <c r="A13" s="109">
        <v>515</v>
      </c>
      <c r="B13" s="110">
        <v>593</v>
      </c>
      <c r="C13" s="110" t="s">
        <v>1713</v>
      </c>
      <c r="D13" s="110" t="s">
        <v>44</v>
      </c>
      <c r="E13" s="110" t="s">
        <v>10</v>
      </c>
      <c r="F13" s="110" t="s">
        <v>5779</v>
      </c>
      <c r="G13" s="110" t="s">
        <v>664</v>
      </c>
      <c r="H13" s="110">
        <v>7.4</v>
      </c>
      <c r="I13" s="110">
        <v>7400</v>
      </c>
      <c r="J13" s="110">
        <v>1000</v>
      </c>
      <c r="K13" s="110" t="s">
        <v>13</v>
      </c>
      <c r="L13" s="110">
        <v>6592</v>
      </c>
      <c r="M13" s="111">
        <v>6.5919999999999996</v>
      </c>
      <c r="N13" s="110" t="s">
        <v>3317</v>
      </c>
      <c r="O13" s="110" t="s">
        <v>3317</v>
      </c>
      <c r="P13" s="110" t="s">
        <v>1713</v>
      </c>
      <c r="Q13" s="110" t="s">
        <v>3318</v>
      </c>
      <c r="R13" s="110">
        <v>1</v>
      </c>
      <c r="S13" s="110" t="s">
        <v>10</v>
      </c>
      <c r="T13" s="110">
        <v>7.4</v>
      </c>
      <c r="U13" s="110" t="s">
        <v>3319</v>
      </c>
      <c r="V13" s="110">
        <v>18</v>
      </c>
      <c r="W13" s="110" t="s">
        <v>2254</v>
      </c>
      <c r="X13" s="110">
        <v>0</v>
      </c>
      <c r="Y13" s="110" t="s">
        <v>10</v>
      </c>
      <c r="Z13" s="110">
        <v>5</v>
      </c>
      <c r="AA13" s="110" t="s">
        <v>10</v>
      </c>
      <c r="AB13" s="110" t="s">
        <v>5633</v>
      </c>
      <c r="AC13" s="110">
        <v>593</v>
      </c>
      <c r="AD13" s="110">
        <v>16600</v>
      </c>
      <c r="AE13" s="111">
        <v>122840</v>
      </c>
      <c r="AF13" s="112">
        <v>109427.2</v>
      </c>
      <c r="AG13" s="111">
        <f>AE13-AF13</f>
        <v>13412.800000000003</v>
      </c>
    </row>
    <row r="14" spans="1:33">
      <c r="A14" s="109">
        <v>459</v>
      </c>
      <c r="B14" s="110">
        <v>538</v>
      </c>
      <c r="C14" s="110" t="s">
        <v>866</v>
      </c>
      <c r="D14" s="110" t="s">
        <v>44</v>
      </c>
      <c r="E14" s="110" t="s">
        <v>58</v>
      </c>
      <c r="F14" s="110" t="s">
        <v>5627</v>
      </c>
      <c r="G14" s="110" t="s">
        <v>406</v>
      </c>
      <c r="H14" s="110">
        <v>149.30000000000001</v>
      </c>
      <c r="I14" s="110">
        <v>14930</v>
      </c>
      <c r="J14" s="110">
        <v>99.999999999999986</v>
      </c>
      <c r="K14" s="110" t="s">
        <v>38</v>
      </c>
      <c r="L14" s="110">
        <v>12765</v>
      </c>
      <c r="M14" s="111">
        <v>127.65000000000002</v>
      </c>
      <c r="N14" s="110" t="s">
        <v>3162</v>
      </c>
      <c r="O14" s="110" t="s">
        <v>3162</v>
      </c>
      <c r="P14" s="110" t="s">
        <v>866</v>
      </c>
      <c r="Q14" s="110" t="s">
        <v>3163</v>
      </c>
      <c r="R14" s="110">
        <v>1</v>
      </c>
      <c r="S14" s="110" t="s">
        <v>10</v>
      </c>
      <c r="T14" s="110">
        <v>149.30000000000001</v>
      </c>
      <c r="U14" s="110" t="s">
        <v>3164</v>
      </c>
      <c r="V14" s="110">
        <v>1</v>
      </c>
      <c r="W14" s="110" t="s">
        <v>1915</v>
      </c>
      <c r="X14" s="110">
        <v>0</v>
      </c>
      <c r="Y14" s="110" t="s">
        <v>10</v>
      </c>
      <c r="Z14" s="110">
        <v>25</v>
      </c>
      <c r="AA14" s="110" t="s">
        <v>10</v>
      </c>
      <c r="AB14" s="110" t="s">
        <v>1915</v>
      </c>
      <c r="AC14" s="110">
        <v>538</v>
      </c>
      <c r="AD14" s="110">
        <v>841</v>
      </c>
      <c r="AE14" s="111">
        <v>125561.3</v>
      </c>
      <c r="AF14" s="112">
        <v>107353.65000000002</v>
      </c>
      <c r="AG14" s="111">
        <f>AE14-AF14</f>
        <v>18207.64999999998</v>
      </c>
    </row>
    <row r="15" spans="1:33">
      <c r="A15" s="109">
        <v>659</v>
      </c>
      <c r="B15" s="110">
        <v>773</v>
      </c>
      <c r="C15" s="110" t="s">
        <v>1846</v>
      </c>
      <c r="D15" s="110" t="s">
        <v>10</v>
      </c>
      <c r="E15" s="110" t="s">
        <v>58</v>
      </c>
      <c r="F15" s="110" t="s">
        <v>5687</v>
      </c>
      <c r="G15" s="110" t="s">
        <v>300</v>
      </c>
      <c r="H15" s="110">
        <v>2377.3000000000002</v>
      </c>
      <c r="I15" s="110">
        <v>166411</v>
      </c>
      <c r="J15" s="110">
        <v>70</v>
      </c>
      <c r="K15" s="110" t="s">
        <v>38</v>
      </c>
      <c r="L15" s="110">
        <v>148189</v>
      </c>
      <c r="M15" s="111">
        <v>2116.9857142857145</v>
      </c>
      <c r="N15" s="110" t="s">
        <v>3703</v>
      </c>
      <c r="O15" s="110" t="s">
        <v>3703</v>
      </c>
      <c r="P15" s="110" t="s">
        <v>1846</v>
      </c>
      <c r="Q15" s="110" t="s">
        <v>3704</v>
      </c>
      <c r="R15" s="110">
        <v>2</v>
      </c>
      <c r="S15" s="110" t="s">
        <v>10</v>
      </c>
      <c r="T15" s="110">
        <v>2377.3000000000002</v>
      </c>
      <c r="U15" s="110" t="s">
        <v>3705</v>
      </c>
      <c r="V15" s="110">
        <v>1</v>
      </c>
      <c r="W15" s="110" t="s">
        <v>1915</v>
      </c>
      <c r="X15" s="110">
        <v>2</v>
      </c>
      <c r="Y15" s="110" t="s">
        <v>10</v>
      </c>
      <c r="Z15" s="110">
        <v>15</v>
      </c>
      <c r="AA15" s="110" t="s">
        <v>10</v>
      </c>
      <c r="AB15" s="110" t="s">
        <v>5618</v>
      </c>
      <c r="AC15" s="110">
        <v>200773</v>
      </c>
      <c r="AD15" s="110">
        <v>47</v>
      </c>
      <c r="AE15" s="111">
        <v>111733.1</v>
      </c>
      <c r="AF15" s="112">
        <v>99498.328571428574</v>
      </c>
      <c r="AG15" s="111">
        <f>AE15-AF15</f>
        <v>12234.771428571432</v>
      </c>
    </row>
    <row r="16" spans="1:33">
      <c r="A16" s="109">
        <v>641</v>
      </c>
      <c r="B16" s="110">
        <v>747</v>
      </c>
      <c r="C16" s="110" t="s">
        <v>1830</v>
      </c>
      <c r="D16" s="110" t="s">
        <v>90</v>
      </c>
      <c r="E16" s="110" t="s">
        <v>58</v>
      </c>
      <c r="F16" s="110" t="s">
        <v>5627</v>
      </c>
      <c r="G16" s="110" t="s">
        <v>92</v>
      </c>
      <c r="H16" s="110">
        <v>128.69999999999999</v>
      </c>
      <c r="I16" s="110">
        <v>12870</v>
      </c>
      <c r="J16" s="110">
        <v>100.00000000000001</v>
      </c>
      <c r="K16" s="110" t="s">
        <v>38</v>
      </c>
      <c r="L16" s="110">
        <v>11300</v>
      </c>
      <c r="M16" s="111">
        <v>112.99999999999999</v>
      </c>
      <c r="N16" s="110" t="s">
        <v>3657</v>
      </c>
      <c r="O16" s="110" t="s">
        <v>3657</v>
      </c>
      <c r="P16" s="110" t="s">
        <v>1830</v>
      </c>
      <c r="Q16" s="110" t="s">
        <v>10</v>
      </c>
      <c r="R16" s="110">
        <v>1</v>
      </c>
      <c r="S16" s="110" t="s">
        <v>10</v>
      </c>
      <c r="T16" s="110">
        <v>128.69999999999999</v>
      </c>
      <c r="U16" s="110" t="s">
        <v>3658</v>
      </c>
      <c r="V16" s="110">
        <v>1</v>
      </c>
      <c r="W16" s="110" t="s">
        <v>1915</v>
      </c>
      <c r="X16" s="110">
        <v>2</v>
      </c>
      <c r="Y16" s="110" t="s">
        <v>10</v>
      </c>
      <c r="Z16" s="110">
        <v>26</v>
      </c>
      <c r="AA16" s="110" t="s">
        <v>10</v>
      </c>
      <c r="AB16" s="110" t="s">
        <v>1915</v>
      </c>
      <c r="AC16" s="110">
        <v>200747</v>
      </c>
      <c r="AD16" s="110">
        <v>800</v>
      </c>
      <c r="AE16" s="111">
        <v>102959.99999999999</v>
      </c>
      <c r="AF16" s="112">
        <v>90399.999999999985</v>
      </c>
      <c r="AG16" s="111">
        <f>AE16-AF16</f>
        <v>12560</v>
      </c>
    </row>
    <row r="17" spans="1:33">
      <c r="A17" s="109">
        <v>687</v>
      </c>
      <c r="B17" s="110">
        <v>814</v>
      </c>
      <c r="C17" s="110" t="s">
        <v>4026</v>
      </c>
      <c r="D17" s="110" t="s">
        <v>90</v>
      </c>
      <c r="E17" s="110" t="s">
        <v>10</v>
      </c>
      <c r="F17" s="110" t="s">
        <v>5648</v>
      </c>
      <c r="G17" s="110" t="s">
        <v>139</v>
      </c>
      <c r="H17" s="110">
        <v>100</v>
      </c>
      <c r="I17" s="110">
        <v>1000</v>
      </c>
      <c r="J17" s="110">
        <v>10</v>
      </c>
      <c r="K17" s="110" t="s">
        <v>143</v>
      </c>
      <c r="L17" s="110">
        <v>900</v>
      </c>
      <c r="M17" s="111">
        <v>90</v>
      </c>
      <c r="N17" s="110" t="s">
        <v>4794</v>
      </c>
      <c r="O17" s="110" t="s">
        <v>4794</v>
      </c>
      <c r="P17" s="110" t="s">
        <v>4126</v>
      </c>
      <c r="Q17" s="110" t="s">
        <v>4795</v>
      </c>
      <c r="R17" s="110">
        <v>0</v>
      </c>
      <c r="S17" s="110" t="s">
        <v>10</v>
      </c>
      <c r="T17" s="110">
        <v>100</v>
      </c>
      <c r="U17" s="110" t="s">
        <v>4796</v>
      </c>
      <c r="V17" s="110">
        <v>25</v>
      </c>
      <c r="W17" s="110" t="s">
        <v>1902</v>
      </c>
      <c r="X17" s="110">
        <v>0</v>
      </c>
      <c r="Y17" s="110" t="s">
        <v>10</v>
      </c>
      <c r="Z17" s="110">
        <v>9</v>
      </c>
      <c r="AA17" s="110" t="s">
        <v>10</v>
      </c>
      <c r="AB17" s="110" t="s">
        <v>5638</v>
      </c>
      <c r="AC17" s="110">
        <v>814</v>
      </c>
      <c r="AD17" s="110">
        <v>920</v>
      </c>
      <c r="AE17" s="111">
        <v>92000</v>
      </c>
      <c r="AF17" s="112">
        <v>82800</v>
      </c>
      <c r="AG17" s="111">
        <f>AE17-AF17</f>
        <v>9200</v>
      </c>
    </row>
    <row r="18" spans="1:33">
      <c r="A18" s="109">
        <v>136</v>
      </c>
      <c r="B18" s="110">
        <v>188</v>
      </c>
      <c r="C18" s="110" t="s">
        <v>1376</v>
      </c>
      <c r="D18" s="110" t="s">
        <v>90</v>
      </c>
      <c r="E18" s="110" t="s">
        <v>58</v>
      </c>
      <c r="F18" s="110" t="s">
        <v>556</v>
      </c>
      <c r="G18" s="110" t="s">
        <v>398</v>
      </c>
      <c r="H18" s="110">
        <v>80.2</v>
      </c>
      <c r="I18" s="110">
        <v>40100</v>
      </c>
      <c r="J18" s="110">
        <v>500</v>
      </c>
      <c r="K18" s="110" t="s">
        <v>38</v>
      </c>
      <c r="L18" s="110">
        <v>34309</v>
      </c>
      <c r="M18" s="111">
        <v>68.617999999999995</v>
      </c>
      <c r="N18" s="110" t="s">
        <v>2278</v>
      </c>
      <c r="O18" s="110" t="s">
        <v>2278</v>
      </c>
      <c r="P18" s="110" t="s">
        <v>1376</v>
      </c>
      <c r="Q18" s="110" t="s">
        <v>2279</v>
      </c>
      <c r="R18" s="110">
        <v>1</v>
      </c>
      <c r="S18" s="110" t="s">
        <v>10</v>
      </c>
      <c r="T18" s="110">
        <v>80.2</v>
      </c>
      <c r="U18" s="110" t="s">
        <v>2280</v>
      </c>
      <c r="V18" s="110">
        <v>1</v>
      </c>
      <c r="W18" s="110" t="s">
        <v>1915</v>
      </c>
      <c r="X18" s="110">
        <v>0</v>
      </c>
      <c r="Y18" s="110" t="s">
        <v>10</v>
      </c>
      <c r="Z18" s="110">
        <v>25</v>
      </c>
      <c r="AA18" s="110" t="s">
        <v>10</v>
      </c>
      <c r="AB18" s="110" t="s">
        <v>1915</v>
      </c>
      <c r="AC18" s="110">
        <v>188</v>
      </c>
      <c r="AD18" s="110">
        <v>1194</v>
      </c>
      <c r="AE18" s="111">
        <v>95758.8</v>
      </c>
      <c r="AF18" s="112">
        <v>81929.891999999993</v>
      </c>
      <c r="AG18" s="111">
        <f>AE18-AF18</f>
        <v>13828.90800000001</v>
      </c>
    </row>
    <row r="19" spans="1:33">
      <c r="A19" s="109">
        <v>571</v>
      </c>
      <c r="B19" s="110">
        <v>659</v>
      </c>
      <c r="C19" s="110" t="s">
        <v>1760</v>
      </c>
      <c r="D19" s="110" t="s">
        <v>109</v>
      </c>
      <c r="E19" s="110" t="s">
        <v>10</v>
      </c>
      <c r="F19" s="110" t="s">
        <v>5796</v>
      </c>
      <c r="G19" s="110" t="s">
        <v>108</v>
      </c>
      <c r="H19" s="110">
        <v>656</v>
      </c>
      <c r="I19" s="110">
        <v>6560</v>
      </c>
      <c r="J19" s="110">
        <v>10</v>
      </c>
      <c r="K19" s="110" t="s">
        <v>110</v>
      </c>
      <c r="L19" s="110">
        <v>5921</v>
      </c>
      <c r="M19" s="111">
        <v>592.1</v>
      </c>
      <c r="N19" s="110" t="s">
        <v>3473</v>
      </c>
      <c r="O19" s="110" t="s">
        <v>3473</v>
      </c>
      <c r="P19" s="110" t="s">
        <v>1760</v>
      </c>
      <c r="Q19" s="110" t="s">
        <v>10</v>
      </c>
      <c r="R19" s="110">
        <v>1</v>
      </c>
      <c r="S19" s="110" t="s">
        <v>10</v>
      </c>
      <c r="T19" s="110">
        <v>656</v>
      </c>
      <c r="U19" s="110" t="s">
        <v>3474</v>
      </c>
      <c r="V19" s="110">
        <v>25</v>
      </c>
      <c r="W19" s="110" t="s">
        <v>1902</v>
      </c>
      <c r="X19" s="110">
        <v>0</v>
      </c>
      <c r="Y19" s="110" t="s">
        <v>10</v>
      </c>
      <c r="Z19" s="110">
        <v>8</v>
      </c>
      <c r="AA19" s="110" t="s">
        <v>10</v>
      </c>
      <c r="AB19" s="110" t="s">
        <v>5638</v>
      </c>
      <c r="AC19" s="110">
        <v>659</v>
      </c>
      <c r="AD19" s="110">
        <v>131</v>
      </c>
      <c r="AE19" s="111">
        <v>85936</v>
      </c>
      <c r="AF19" s="112">
        <v>77565.100000000006</v>
      </c>
      <c r="AG19" s="111">
        <f>AE19-AF19</f>
        <v>8370.8999999999942</v>
      </c>
    </row>
    <row r="20" spans="1:33">
      <c r="A20" s="109">
        <v>599</v>
      </c>
      <c r="B20" s="110">
        <v>696</v>
      </c>
      <c r="C20" s="110" t="s">
        <v>1788</v>
      </c>
      <c r="D20" s="110" t="s">
        <v>9</v>
      </c>
      <c r="E20" s="110" t="s">
        <v>67</v>
      </c>
      <c r="F20" s="110" t="s">
        <v>5627</v>
      </c>
      <c r="G20" s="110" t="s">
        <v>70</v>
      </c>
      <c r="H20" s="110">
        <v>411.3</v>
      </c>
      <c r="I20" s="110">
        <v>41130</v>
      </c>
      <c r="J20" s="110">
        <v>100</v>
      </c>
      <c r="K20" s="110" t="s">
        <v>38</v>
      </c>
      <c r="L20" s="110">
        <v>35730</v>
      </c>
      <c r="M20" s="111">
        <v>357.3</v>
      </c>
      <c r="N20" s="110" t="s">
        <v>3546</v>
      </c>
      <c r="O20" s="110" t="s">
        <v>3546</v>
      </c>
      <c r="P20" s="110" t="s">
        <v>1788</v>
      </c>
      <c r="Q20" s="110" t="s">
        <v>3547</v>
      </c>
      <c r="R20" s="110">
        <v>1</v>
      </c>
      <c r="S20" s="110" t="s">
        <v>10</v>
      </c>
      <c r="T20" s="110">
        <v>411.3</v>
      </c>
      <c r="U20" s="110" t="s">
        <v>3548</v>
      </c>
      <c r="V20" s="110">
        <v>1</v>
      </c>
      <c r="W20" s="110" t="s">
        <v>1915</v>
      </c>
      <c r="X20" s="110">
        <v>0</v>
      </c>
      <c r="Y20" s="110" t="s">
        <v>10</v>
      </c>
      <c r="Z20" s="110">
        <v>25</v>
      </c>
      <c r="AA20" s="110" t="s">
        <v>10</v>
      </c>
      <c r="AB20" s="110" t="s">
        <v>1915</v>
      </c>
      <c r="AC20" s="110">
        <v>696</v>
      </c>
      <c r="AD20" s="110">
        <v>214</v>
      </c>
      <c r="AE20" s="111">
        <v>88018.2</v>
      </c>
      <c r="AF20" s="112">
        <v>76462.2</v>
      </c>
      <c r="AG20" s="111">
        <f>AE20-AF20</f>
        <v>11556</v>
      </c>
    </row>
    <row r="21" spans="1:33">
      <c r="A21" s="109">
        <v>674</v>
      </c>
      <c r="B21" s="110">
        <v>793</v>
      </c>
      <c r="C21" s="110" t="s">
        <v>1861</v>
      </c>
      <c r="D21" s="110" t="s">
        <v>9</v>
      </c>
      <c r="E21" s="110" t="s">
        <v>10</v>
      </c>
      <c r="F21" s="110" t="s">
        <v>5731</v>
      </c>
      <c r="G21" s="110" t="s">
        <v>84</v>
      </c>
      <c r="H21" s="110">
        <v>429.1</v>
      </c>
      <c r="I21" s="110">
        <v>30037</v>
      </c>
      <c r="J21" s="110">
        <v>70</v>
      </c>
      <c r="K21" s="110" t="s">
        <v>181</v>
      </c>
      <c r="L21" s="110">
        <v>25980</v>
      </c>
      <c r="M21" s="111">
        <v>371.14285714285717</v>
      </c>
      <c r="N21" s="110" t="s">
        <v>3744</v>
      </c>
      <c r="O21" s="110" t="s">
        <v>3744</v>
      </c>
      <c r="P21" s="110" t="s">
        <v>1861</v>
      </c>
      <c r="Q21" s="110" t="s">
        <v>3745</v>
      </c>
      <c r="R21" s="110">
        <v>1</v>
      </c>
      <c r="S21" s="110" t="s">
        <v>10</v>
      </c>
      <c r="T21" s="110">
        <v>429.1</v>
      </c>
      <c r="U21" s="110" t="s">
        <v>3746</v>
      </c>
      <c r="V21" s="110">
        <v>19</v>
      </c>
      <c r="W21" s="110" t="s">
        <v>1979</v>
      </c>
      <c r="X21" s="110">
        <v>2</v>
      </c>
      <c r="Y21" s="110" t="s">
        <v>10</v>
      </c>
      <c r="Z21" s="110">
        <v>3</v>
      </c>
      <c r="AA21" s="110" t="s">
        <v>10</v>
      </c>
      <c r="AB21" s="110" t="s">
        <v>5633</v>
      </c>
      <c r="AC21" s="110">
        <v>200793</v>
      </c>
      <c r="AD21" s="110">
        <v>203</v>
      </c>
      <c r="AE21" s="111">
        <v>87107.3</v>
      </c>
      <c r="AF21" s="112">
        <v>75342</v>
      </c>
      <c r="AG21" s="111">
        <f>AE21-AF21</f>
        <v>11765.300000000003</v>
      </c>
    </row>
    <row r="22" spans="1:33">
      <c r="A22" s="109">
        <v>86</v>
      </c>
      <c r="B22" s="110">
        <v>140</v>
      </c>
      <c r="C22" s="110" t="s">
        <v>3902</v>
      </c>
      <c r="D22" s="110" t="s">
        <v>9</v>
      </c>
      <c r="E22" s="110" t="s">
        <v>10</v>
      </c>
      <c r="F22" s="110" t="s">
        <v>325</v>
      </c>
      <c r="G22" s="110" t="s">
        <v>92</v>
      </c>
      <c r="H22" s="110">
        <v>41300</v>
      </c>
      <c r="I22" s="110">
        <v>41300</v>
      </c>
      <c r="J22" s="110">
        <v>1</v>
      </c>
      <c r="K22" s="110" t="s">
        <v>80</v>
      </c>
      <c r="L22" s="110">
        <v>35700</v>
      </c>
      <c r="M22" s="111">
        <v>35700</v>
      </c>
      <c r="N22" s="110" t="s">
        <v>2137</v>
      </c>
      <c r="O22" s="110" t="s">
        <v>2137</v>
      </c>
      <c r="P22" s="110" t="s">
        <v>1324</v>
      </c>
      <c r="Q22" s="110" t="s">
        <v>2138</v>
      </c>
      <c r="R22" s="110">
        <v>1</v>
      </c>
      <c r="S22" s="110" t="s">
        <v>10</v>
      </c>
      <c r="T22" s="110">
        <v>41300</v>
      </c>
      <c r="U22" s="110" t="s">
        <v>2139</v>
      </c>
      <c r="V22" s="110">
        <v>25</v>
      </c>
      <c r="W22" s="110" t="s">
        <v>1902</v>
      </c>
      <c r="X22" s="110">
        <v>2</v>
      </c>
      <c r="Y22" s="110" t="s">
        <v>10</v>
      </c>
      <c r="Z22" s="110">
        <v>9</v>
      </c>
      <c r="AA22" s="110" t="s">
        <v>10</v>
      </c>
      <c r="AB22" s="110" t="s">
        <v>5638</v>
      </c>
      <c r="AC22" s="110">
        <v>200140</v>
      </c>
      <c r="AD22" s="110">
        <v>2</v>
      </c>
      <c r="AE22" s="111">
        <v>82600</v>
      </c>
      <c r="AF22" s="112">
        <v>71400</v>
      </c>
      <c r="AG22" s="111">
        <f>AE22-AF22</f>
        <v>11200</v>
      </c>
    </row>
    <row r="23" spans="1:33">
      <c r="A23" s="109">
        <v>356</v>
      </c>
      <c r="B23" s="110">
        <v>417</v>
      </c>
      <c r="C23" s="110" t="s">
        <v>1567</v>
      </c>
      <c r="D23" s="110" t="s">
        <v>9</v>
      </c>
      <c r="E23" s="110" t="s">
        <v>58</v>
      </c>
      <c r="F23" s="110" t="s">
        <v>5627</v>
      </c>
      <c r="G23" s="110" t="s">
        <v>37</v>
      </c>
      <c r="H23" s="110">
        <v>161.69999999999999</v>
      </c>
      <c r="I23" s="110">
        <v>16170</v>
      </c>
      <c r="J23" s="110">
        <v>100</v>
      </c>
      <c r="K23" s="110" t="s">
        <v>38</v>
      </c>
      <c r="L23" s="110">
        <v>14387</v>
      </c>
      <c r="M23" s="111">
        <v>143.87</v>
      </c>
      <c r="N23" s="110" t="s">
        <v>2879</v>
      </c>
      <c r="O23" s="110" t="s">
        <v>2879</v>
      </c>
      <c r="P23" s="110" t="s">
        <v>1567</v>
      </c>
      <c r="Q23" s="110" t="s">
        <v>2880</v>
      </c>
      <c r="R23" s="110">
        <v>1</v>
      </c>
      <c r="S23" s="110" t="s">
        <v>10</v>
      </c>
      <c r="T23" s="110">
        <v>161.69999999999999</v>
      </c>
      <c r="U23" s="110" t="s">
        <v>2881</v>
      </c>
      <c r="V23" s="110">
        <v>1</v>
      </c>
      <c r="W23" s="110" t="s">
        <v>1915</v>
      </c>
      <c r="X23" s="110">
        <v>2</v>
      </c>
      <c r="Y23" s="110" t="s">
        <v>10</v>
      </c>
      <c r="Z23" s="110">
        <v>26</v>
      </c>
      <c r="AA23" s="110" t="s">
        <v>10</v>
      </c>
      <c r="AB23" s="110" t="s">
        <v>1915</v>
      </c>
      <c r="AC23" s="110">
        <v>200417</v>
      </c>
      <c r="AD23" s="110">
        <v>480</v>
      </c>
      <c r="AE23" s="111">
        <v>77616</v>
      </c>
      <c r="AF23" s="112">
        <v>69057.600000000006</v>
      </c>
      <c r="AG23" s="111">
        <f>AE23-AF23</f>
        <v>8558.3999999999942</v>
      </c>
    </row>
    <row r="24" spans="1:33">
      <c r="A24" s="109">
        <v>400</v>
      </c>
      <c r="B24" s="110">
        <v>457</v>
      </c>
      <c r="C24" s="110" t="s">
        <v>1608</v>
      </c>
      <c r="D24" s="110" t="s">
        <v>44</v>
      </c>
      <c r="E24" s="110" t="s">
        <v>10</v>
      </c>
      <c r="F24" s="110" t="s">
        <v>5753</v>
      </c>
      <c r="G24" s="110" t="s">
        <v>62</v>
      </c>
      <c r="H24" s="110">
        <v>4691</v>
      </c>
      <c r="I24" s="110">
        <v>46910</v>
      </c>
      <c r="J24" s="110">
        <v>10</v>
      </c>
      <c r="K24" s="110" t="s">
        <v>778</v>
      </c>
      <c r="L24" s="110">
        <v>42420</v>
      </c>
      <c r="M24" s="111">
        <v>4242</v>
      </c>
      <c r="N24" s="110" t="s">
        <v>3002</v>
      </c>
      <c r="O24" s="110" t="s">
        <v>3002</v>
      </c>
      <c r="P24" s="110" t="s">
        <v>1608</v>
      </c>
      <c r="Q24" s="110" t="s">
        <v>3003</v>
      </c>
      <c r="R24" s="110">
        <v>1</v>
      </c>
      <c r="S24" s="110" t="s">
        <v>10</v>
      </c>
      <c r="T24" s="110">
        <v>4691</v>
      </c>
      <c r="U24" s="110" t="s">
        <v>3004</v>
      </c>
      <c r="V24" s="110">
        <v>25</v>
      </c>
      <c r="W24" s="110" t="s">
        <v>1902</v>
      </c>
      <c r="X24" s="110">
        <v>2</v>
      </c>
      <c r="Y24" s="110" t="s">
        <v>10</v>
      </c>
      <c r="Z24" s="110">
        <v>8</v>
      </c>
      <c r="AA24" s="110" t="s">
        <v>10</v>
      </c>
      <c r="AB24" s="110" t="s">
        <v>5638</v>
      </c>
      <c r="AC24" s="110">
        <v>200457</v>
      </c>
      <c r="AD24" s="110">
        <v>16</v>
      </c>
      <c r="AE24" s="111">
        <v>75056</v>
      </c>
      <c r="AF24" s="112">
        <v>67872</v>
      </c>
      <c r="AG24" s="111">
        <f>AE24-AF24</f>
        <v>7184</v>
      </c>
    </row>
    <row r="25" spans="1:33">
      <c r="A25" s="109">
        <v>683</v>
      </c>
      <c r="B25" s="110">
        <v>802</v>
      </c>
      <c r="C25" s="110" t="s">
        <v>4023</v>
      </c>
      <c r="D25" s="110" t="s">
        <v>90</v>
      </c>
      <c r="E25" s="110" t="s">
        <v>10</v>
      </c>
      <c r="F25" s="110" t="s">
        <v>5825</v>
      </c>
      <c r="G25" s="110" t="s">
        <v>466</v>
      </c>
      <c r="H25" s="110">
        <v>1399</v>
      </c>
      <c r="I25" s="110">
        <v>13990</v>
      </c>
      <c r="J25" s="110">
        <v>10</v>
      </c>
      <c r="K25" s="110" t="s">
        <v>97</v>
      </c>
      <c r="L25" s="110">
        <v>12717</v>
      </c>
      <c r="M25" s="111">
        <v>1271.7</v>
      </c>
      <c r="N25" s="110" t="s">
        <v>3771</v>
      </c>
      <c r="O25" s="110" t="s">
        <v>3771</v>
      </c>
      <c r="P25" s="110" t="s">
        <v>1868</v>
      </c>
      <c r="Q25" s="110" t="s">
        <v>3772</v>
      </c>
      <c r="R25" s="110">
        <v>1</v>
      </c>
      <c r="S25" s="110" t="s">
        <v>10</v>
      </c>
      <c r="T25" s="110">
        <v>1399</v>
      </c>
      <c r="U25" s="110" t="s">
        <v>3770</v>
      </c>
      <c r="V25" s="110">
        <v>25</v>
      </c>
      <c r="W25" s="110" t="s">
        <v>1902</v>
      </c>
      <c r="X25" s="110">
        <v>0</v>
      </c>
      <c r="Y25" s="110" t="s">
        <v>10</v>
      </c>
      <c r="Z25" s="110">
        <v>10</v>
      </c>
      <c r="AA25" s="110" t="s">
        <v>10</v>
      </c>
      <c r="AB25" s="110" t="s">
        <v>5638</v>
      </c>
      <c r="AC25" s="110">
        <v>802</v>
      </c>
      <c r="AD25" s="110">
        <v>53</v>
      </c>
      <c r="AE25" s="111">
        <v>74147</v>
      </c>
      <c r="AF25" s="112">
        <v>67400.100000000006</v>
      </c>
      <c r="AG25" s="111">
        <f>AE25-AF25</f>
        <v>6746.8999999999942</v>
      </c>
    </row>
    <row r="26" spans="1:33">
      <c r="A26" s="109">
        <v>60</v>
      </c>
      <c r="B26" s="110">
        <v>107</v>
      </c>
      <c r="C26" s="110" t="s">
        <v>1301</v>
      </c>
      <c r="D26" s="110" t="s">
        <v>44</v>
      </c>
      <c r="E26" s="110" t="s">
        <v>58</v>
      </c>
      <c r="F26" s="110" t="s">
        <v>5627</v>
      </c>
      <c r="G26" s="110" t="s">
        <v>212</v>
      </c>
      <c r="H26" s="110">
        <v>101.9</v>
      </c>
      <c r="I26" s="110">
        <v>10190</v>
      </c>
      <c r="J26" s="110">
        <v>100</v>
      </c>
      <c r="K26" s="110" t="s">
        <v>38</v>
      </c>
      <c r="L26" s="110">
        <v>8763</v>
      </c>
      <c r="M26" s="111">
        <v>87.63</v>
      </c>
      <c r="N26" s="110" t="s">
        <v>2063</v>
      </c>
      <c r="O26" s="110" t="s">
        <v>2063</v>
      </c>
      <c r="P26" s="110" t="s">
        <v>1301</v>
      </c>
      <c r="Q26" s="110" t="s">
        <v>2064</v>
      </c>
      <c r="R26" s="110">
        <v>1</v>
      </c>
      <c r="S26" s="110" t="s">
        <v>10</v>
      </c>
      <c r="T26" s="110">
        <v>101.9</v>
      </c>
      <c r="U26" s="110" t="s">
        <v>2065</v>
      </c>
      <c r="V26" s="110">
        <v>2</v>
      </c>
      <c r="W26" s="110" t="s">
        <v>835</v>
      </c>
      <c r="X26" s="110">
        <v>2</v>
      </c>
      <c r="Y26" s="110" t="s">
        <v>10</v>
      </c>
      <c r="Z26" s="110">
        <v>6</v>
      </c>
      <c r="AA26" s="110" t="s">
        <v>10</v>
      </c>
      <c r="AB26" s="110" t="s">
        <v>1915</v>
      </c>
      <c r="AC26" s="110">
        <v>200107</v>
      </c>
      <c r="AD26" s="110">
        <v>727</v>
      </c>
      <c r="AE26" s="111">
        <v>74081.3</v>
      </c>
      <c r="AF26" s="112">
        <v>63707.009999999995</v>
      </c>
      <c r="AG26" s="111">
        <f>AE26-AF26</f>
        <v>10374.290000000008</v>
      </c>
    </row>
    <row r="27" spans="1:33">
      <c r="A27" s="113" t="s">
        <v>5657</v>
      </c>
      <c r="B27" s="114">
        <v>63</v>
      </c>
      <c r="C27" s="114" t="s">
        <v>3888</v>
      </c>
      <c r="D27" s="114" t="s">
        <v>9</v>
      </c>
      <c r="E27" s="114" t="s">
        <v>58</v>
      </c>
      <c r="F27" s="114" t="s">
        <v>5658</v>
      </c>
      <c r="G27" s="114" t="s">
        <v>184</v>
      </c>
      <c r="H27" s="114">
        <v>50.3</v>
      </c>
      <c r="I27" s="114">
        <v>7042</v>
      </c>
      <c r="J27" s="114">
        <v>140</v>
      </c>
      <c r="K27" s="114" t="s">
        <v>57</v>
      </c>
      <c r="L27" s="114">
        <v>6273</v>
      </c>
      <c r="M27" s="114">
        <v>44.807142857142857</v>
      </c>
      <c r="N27" s="114" t="e">
        <v>#VALUE!</v>
      </c>
      <c r="O27" s="114" t="e">
        <v>#VALUE!</v>
      </c>
      <c r="P27" s="114" t="e">
        <v>#VALUE!</v>
      </c>
      <c r="Q27" s="114" t="e">
        <v>#VALUE!</v>
      </c>
      <c r="R27" s="114">
        <v>0</v>
      </c>
      <c r="S27" s="114" t="e">
        <v>#VALUE!</v>
      </c>
      <c r="T27" s="114" t="e">
        <v>#VALUE!</v>
      </c>
      <c r="U27" s="114" t="e">
        <v>#VALUE!</v>
      </c>
      <c r="V27" s="114" t="e">
        <v>#VALUE!</v>
      </c>
      <c r="W27" s="114" t="e">
        <v>#VALUE!</v>
      </c>
      <c r="X27" s="114" t="e">
        <v>#VALUE!</v>
      </c>
      <c r="Y27" s="114" t="e">
        <v>#VALUE!</v>
      </c>
      <c r="Z27" s="114" t="e">
        <v>#VALUE!</v>
      </c>
      <c r="AA27" s="114" t="s">
        <v>10</v>
      </c>
      <c r="AB27" s="114" t="s">
        <v>5657</v>
      </c>
      <c r="AC27" s="114" t="e">
        <v>#VALUE!</v>
      </c>
      <c r="AD27" s="114">
        <v>1400</v>
      </c>
      <c r="AE27" s="114">
        <v>70420</v>
      </c>
      <c r="AF27" s="115">
        <v>62730</v>
      </c>
      <c r="AG27" s="111">
        <f>AE27-AF27</f>
        <v>7690</v>
      </c>
    </row>
    <row r="28" spans="1:33">
      <c r="A28" s="109">
        <v>247</v>
      </c>
      <c r="B28" s="110">
        <v>309</v>
      </c>
      <c r="C28" s="110" t="s">
        <v>1470</v>
      </c>
      <c r="D28" s="110" t="s">
        <v>9</v>
      </c>
      <c r="E28" s="110" t="s">
        <v>10</v>
      </c>
      <c r="F28" s="110" t="s">
        <v>957</v>
      </c>
      <c r="G28" s="110" t="s">
        <v>588</v>
      </c>
      <c r="H28" s="110">
        <v>1144</v>
      </c>
      <c r="I28" s="110">
        <v>11440</v>
      </c>
      <c r="J28" s="110">
        <v>10</v>
      </c>
      <c r="K28" s="110" t="s">
        <v>110</v>
      </c>
      <c r="L28" s="110">
        <v>10191</v>
      </c>
      <c r="M28" s="111">
        <v>1019.1</v>
      </c>
      <c r="N28" s="110" t="s">
        <v>2593</v>
      </c>
      <c r="O28" s="110" t="s">
        <v>2593</v>
      </c>
      <c r="P28" s="110" t="s">
        <v>1470</v>
      </c>
      <c r="Q28" s="110" t="s">
        <v>2594</v>
      </c>
      <c r="R28" s="110">
        <v>1</v>
      </c>
      <c r="S28" s="110" t="s">
        <v>10</v>
      </c>
      <c r="T28" s="110">
        <v>1144</v>
      </c>
      <c r="U28" s="110" t="s">
        <v>2595</v>
      </c>
      <c r="V28" s="110">
        <v>25</v>
      </c>
      <c r="W28" s="110" t="s">
        <v>1902</v>
      </c>
      <c r="X28" s="110">
        <v>0</v>
      </c>
      <c r="Y28" s="110" t="s">
        <v>10</v>
      </c>
      <c r="Z28" s="110">
        <v>8</v>
      </c>
      <c r="AA28" s="110" t="s">
        <v>10</v>
      </c>
      <c r="AB28" s="110" t="s">
        <v>5638</v>
      </c>
      <c r="AC28" s="110">
        <v>309</v>
      </c>
      <c r="AD28" s="110">
        <v>60</v>
      </c>
      <c r="AE28" s="111">
        <v>68640</v>
      </c>
      <c r="AF28" s="112">
        <v>61146</v>
      </c>
      <c r="AG28" s="111">
        <f>AE28-AF28</f>
        <v>7494</v>
      </c>
    </row>
    <row r="29" spans="1:33">
      <c r="A29" s="109">
        <v>37</v>
      </c>
      <c r="B29" s="110">
        <v>75</v>
      </c>
      <c r="C29" s="110" t="s">
        <v>1280</v>
      </c>
      <c r="D29" s="110" t="s">
        <v>44</v>
      </c>
      <c r="E29" s="110" t="s">
        <v>58</v>
      </c>
      <c r="F29" s="110" t="s">
        <v>5665</v>
      </c>
      <c r="G29" s="110" t="s">
        <v>212</v>
      </c>
      <c r="H29" s="110">
        <v>96.9</v>
      </c>
      <c r="I29" s="110">
        <v>48450</v>
      </c>
      <c r="J29" s="110">
        <v>499.99999999999994</v>
      </c>
      <c r="K29" s="110" t="s">
        <v>57</v>
      </c>
      <c r="L29" s="110">
        <v>41183</v>
      </c>
      <c r="M29" s="111">
        <v>82.366000000000014</v>
      </c>
      <c r="N29" s="110" t="s">
        <v>2004</v>
      </c>
      <c r="O29" s="110" t="s">
        <v>2004</v>
      </c>
      <c r="P29" s="110" t="s">
        <v>1280</v>
      </c>
      <c r="Q29" s="110" t="s">
        <v>2005</v>
      </c>
      <c r="R29" s="110">
        <v>1</v>
      </c>
      <c r="S29" s="110" t="s">
        <v>10</v>
      </c>
      <c r="T29" s="110">
        <v>96.9</v>
      </c>
      <c r="U29" s="110" t="s">
        <v>2006</v>
      </c>
      <c r="V29" s="110">
        <v>2</v>
      </c>
      <c r="W29" s="110" t="s">
        <v>835</v>
      </c>
      <c r="X29" s="110">
        <v>0</v>
      </c>
      <c r="Y29" s="110" t="s">
        <v>10</v>
      </c>
      <c r="Z29" s="110">
        <v>5</v>
      </c>
      <c r="AA29" s="110" t="s">
        <v>10</v>
      </c>
      <c r="AB29" s="110" t="s">
        <v>1915</v>
      </c>
      <c r="AC29" s="110">
        <v>75</v>
      </c>
      <c r="AD29" s="110">
        <v>706</v>
      </c>
      <c r="AE29" s="111">
        <v>68411.400000000009</v>
      </c>
      <c r="AF29" s="112">
        <v>58150.396000000008</v>
      </c>
      <c r="AG29" s="111">
        <f>AE29-AF29</f>
        <v>10261.004000000001</v>
      </c>
    </row>
    <row r="30" spans="1:33">
      <c r="A30" s="109">
        <v>505</v>
      </c>
      <c r="B30" s="110">
        <v>584</v>
      </c>
      <c r="C30" s="110" t="s">
        <v>3978</v>
      </c>
      <c r="D30" s="110" t="s">
        <v>90</v>
      </c>
      <c r="E30" s="110" t="s">
        <v>58</v>
      </c>
      <c r="F30" s="110" t="s">
        <v>5627</v>
      </c>
      <c r="G30" s="110" t="s">
        <v>314</v>
      </c>
      <c r="H30" s="110">
        <v>146.1</v>
      </c>
      <c r="I30" s="110">
        <v>14610</v>
      </c>
      <c r="J30" s="110">
        <v>100</v>
      </c>
      <c r="K30" s="110" t="s">
        <v>10</v>
      </c>
      <c r="L30" s="110">
        <v>12478</v>
      </c>
      <c r="M30" s="111">
        <v>124.78</v>
      </c>
      <c r="N30" s="110" t="s">
        <v>3289</v>
      </c>
      <c r="O30" s="110" t="s">
        <v>3289</v>
      </c>
      <c r="P30" s="110" t="s">
        <v>1703</v>
      </c>
      <c r="Q30" s="110" t="s">
        <v>10</v>
      </c>
      <c r="R30" s="110">
        <v>1</v>
      </c>
      <c r="S30" s="110" t="s">
        <v>10</v>
      </c>
      <c r="T30" s="110">
        <v>146.1</v>
      </c>
      <c r="U30" s="110" t="s">
        <v>3290</v>
      </c>
      <c r="V30" s="110">
        <v>1</v>
      </c>
      <c r="W30" s="110" t="s">
        <v>1915</v>
      </c>
      <c r="X30" s="110">
        <v>0</v>
      </c>
      <c r="Y30" s="110" t="s">
        <v>10</v>
      </c>
      <c r="Z30" s="110">
        <v>25</v>
      </c>
      <c r="AA30" s="110" t="s">
        <v>10</v>
      </c>
      <c r="AB30" s="110" t="s">
        <v>1915</v>
      </c>
      <c r="AC30" s="110">
        <v>584</v>
      </c>
      <c r="AD30" s="110">
        <v>435</v>
      </c>
      <c r="AE30" s="111">
        <v>63553.5</v>
      </c>
      <c r="AF30" s="112">
        <v>54279.3</v>
      </c>
      <c r="AG30" s="111">
        <f>AE30-AF30</f>
        <v>9274.1999999999971</v>
      </c>
    </row>
    <row r="31" spans="1:33">
      <c r="A31" s="109">
        <v>67</v>
      </c>
      <c r="B31" s="110">
        <v>115</v>
      </c>
      <c r="C31" s="110" t="s">
        <v>1305</v>
      </c>
      <c r="D31" s="110" t="s">
        <v>9</v>
      </c>
      <c r="E31" s="110" t="s">
        <v>58</v>
      </c>
      <c r="F31" s="110" t="s">
        <v>5627</v>
      </c>
      <c r="G31" s="110" t="s">
        <v>37</v>
      </c>
      <c r="H31" s="110">
        <v>398.8</v>
      </c>
      <c r="I31" s="110">
        <v>39880</v>
      </c>
      <c r="J31" s="110">
        <v>100</v>
      </c>
      <c r="K31" s="110" t="s">
        <v>38</v>
      </c>
      <c r="L31" s="110">
        <v>35500</v>
      </c>
      <c r="M31" s="111">
        <v>355</v>
      </c>
      <c r="N31" s="110" t="s">
        <v>2084</v>
      </c>
      <c r="O31" s="110" t="s">
        <v>2084</v>
      </c>
      <c r="P31" s="110" t="s">
        <v>1305</v>
      </c>
      <c r="Q31" s="110" t="s">
        <v>2085</v>
      </c>
      <c r="R31" s="110">
        <v>2</v>
      </c>
      <c r="S31" s="110" t="s">
        <v>10</v>
      </c>
      <c r="T31" s="110">
        <v>398.8</v>
      </c>
      <c r="U31" s="110" t="s">
        <v>2086</v>
      </c>
      <c r="V31" s="110">
        <v>1</v>
      </c>
      <c r="W31" s="110" t="s">
        <v>1915</v>
      </c>
      <c r="X31" s="110">
        <v>2</v>
      </c>
      <c r="Y31" s="110" t="s">
        <v>10</v>
      </c>
      <c r="Z31" s="110">
        <v>3</v>
      </c>
      <c r="AA31" s="110" t="s">
        <v>10</v>
      </c>
      <c r="AB31" s="110" t="s">
        <v>5618</v>
      </c>
      <c r="AC31" s="110">
        <v>200115</v>
      </c>
      <c r="AD31" s="110">
        <v>142</v>
      </c>
      <c r="AE31" s="111">
        <v>56629.599999999999</v>
      </c>
      <c r="AF31" s="112">
        <v>50410</v>
      </c>
      <c r="AG31" s="111">
        <f>AE31-AF31</f>
        <v>6219.5999999999985</v>
      </c>
    </row>
    <row r="32" spans="1:33">
      <c r="A32" s="109">
        <v>224</v>
      </c>
      <c r="B32" s="110">
        <v>816</v>
      </c>
      <c r="C32" s="110" t="s">
        <v>4028</v>
      </c>
      <c r="D32" s="110" t="s">
        <v>9</v>
      </c>
      <c r="E32" s="110" t="s">
        <v>10</v>
      </c>
      <c r="F32" s="110" t="s">
        <v>5830</v>
      </c>
      <c r="G32" s="110" t="s">
        <v>212</v>
      </c>
      <c r="H32" s="110">
        <v>147</v>
      </c>
      <c r="I32" s="110">
        <v>1470</v>
      </c>
      <c r="J32" s="110">
        <v>10</v>
      </c>
      <c r="K32" s="110" t="s">
        <v>147</v>
      </c>
      <c r="L32" s="110">
        <v>1300</v>
      </c>
      <c r="M32" s="111">
        <v>130</v>
      </c>
      <c r="N32" s="110" t="s">
        <v>2529</v>
      </c>
      <c r="O32" s="110" t="s">
        <v>2529</v>
      </c>
      <c r="P32" s="110" t="s">
        <v>1453</v>
      </c>
      <c r="Q32" s="110" t="s">
        <v>2530</v>
      </c>
      <c r="R32" s="110">
        <v>1</v>
      </c>
      <c r="S32" s="110" t="s">
        <v>10</v>
      </c>
      <c r="T32" s="110">
        <v>147</v>
      </c>
      <c r="U32" s="110" t="s">
        <v>2531</v>
      </c>
      <c r="V32" s="110">
        <v>25</v>
      </c>
      <c r="W32" s="110" t="s">
        <v>1902</v>
      </c>
      <c r="X32" s="110">
        <v>0</v>
      </c>
      <c r="Y32" s="110" t="s">
        <v>10</v>
      </c>
      <c r="Z32" s="110">
        <v>9</v>
      </c>
      <c r="AA32" s="110" t="s">
        <v>10</v>
      </c>
      <c r="AB32" s="110" t="s">
        <v>5638</v>
      </c>
      <c r="AC32" s="110">
        <v>816</v>
      </c>
      <c r="AD32" s="110">
        <v>368</v>
      </c>
      <c r="AE32" s="111">
        <v>54096</v>
      </c>
      <c r="AF32" s="112">
        <v>47840</v>
      </c>
      <c r="AG32" s="111">
        <f>AE32-AF32</f>
        <v>6256</v>
      </c>
    </row>
    <row r="33" spans="1:33">
      <c r="A33" s="109">
        <v>42</v>
      </c>
      <c r="B33" s="110">
        <v>81</v>
      </c>
      <c r="C33" s="110" t="s">
        <v>1285</v>
      </c>
      <c r="D33" s="110" t="s">
        <v>90</v>
      </c>
      <c r="E33" s="110" t="s">
        <v>10</v>
      </c>
      <c r="F33" s="110" t="s">
        <v>5668</v>
      </c>
      <c r="G33" s="110" t="s">
        <v>223</v>
      </c>
      <c r="H33" s="110">
        <v>437.6</v>
      </c>
      <c r="I33" s="110">
        <v>12252.8</v>
      </c>
      <c r="J33" s="110">
        <v>27.999999999999996</v>
      </c>
      <c r="K33" s="110" t="s">
        <v>181</v>
      </c>
      <c r="L33" s="110">
        <v>10608</v>
      </c>
      <c r="M33" s="111">
        <v>378.85714285714289</v>
      </c>
      <c r="N33" s="110" t="s">
        <v>2016</v>
      </c>
      <c r="O33" s="110" t="s">
        <v>2016</v>
      </c>
      <c r="P33" s="110" t="s">
        <v>1285</v>
      </c>
      <c r="Q33" s="110" t="s">
        <v>10</v>
      </c>
      <c r="R33" s="110">
        <v>1</v>
      </c>
      <c r="S33" s="110" t="s">
        <v>10</v>
      </c>
      <c r="T33" s="110">
        <v>437.6</v>
      </c>
      <c r="U33" s="110" t="s">
        <v>2017</v>
      </c>
      <c r="V33" s="110">
        <v>19</v>
      </c>
      <c r="W33" s="110" t="s">
        <v>1979</v>
      </c>
      <c r="X33" s="110">
        <v>2</v>
      </c>
      <c r="Y33" s="110" t="s">
        <v>10</v>
      </c>
      <c r="Z33" s="110">
        <v>3</v>
      </c>
      <c r="AA33" s="110" t="s">
        <v>10</v>
      </c>
      <c r="AB33" s="110" t="s">
        <v>5633</v>
      </c>
      <c r="AC33" s="110">
        <v>200081</v>
      </c>
      <c r="AD33" s="110">
        <v>123</v>
      </c>
      <c r="AE33" s="111">
        <v>53824.800000000003</v>
      </c>
      <c r="AF33" s="112">
        <v>46599.428571428572</v>
      </c>
      <c r="AG33" s="111">
        <f>AE33-AF33</f>
        <v>7225.3714285714304</v>
      </c>
    </row>
    <row r="34" spans="1:33">
      <c r="A34" s="109">
        <v>61</v>
      </c>
      <c r="B34" s="110">
        <v>108</v>
      </c>
      <c r="C34" s="110" t="s">
        <v>1302</v>
      </c>
      <c r="D34" s="110" t="s">
        <v>44</v>
      </c>
      <c r="E34" s="110" t="s">
        <v>58</v>
      </c>
      <c r="F34" s="110" t="s">
        <v>5627</v>
      </c>
      <c r="G34" s="110" t="s">
        <v>212</v>
      </c>
      <c r="H34" s="110">
        <v>167.6</v>
      </c>
      <c r="I34" s="110">
        <v>16760</v>
      </c>
      <c r="J34" s="110">
        <v>100</v>
      </c>
      <c r="K34" s="110" t="s">
        <v>38</v>
      </c>
      <c r="L34" s="110">
        <v>14414</v>
      </c>
      <c r="M34" s="111">
        <v>144.13999999999999</v>
      </c>
      <c r="N34" s="110" t="s">
        <v>2066</v>
      </c>
      <c r="O34" s="110" t="s">
        <v>2066</v>
      </c>
      <c r="P34" s="110" t="s">
        <v>1302</v>
      </c>
      <c r="Q34" s="110" t="s">
        <v>2067</v>
      </c>
      <c r="R34" s="110">
        <v>1</v>
      </c>
      <c r="S34" s="110" t="s">
        <v>10</v>
      </c>
      <c r="T34" s="110">
        <v>167.6</v>
      </c>
      <c r="U34" s="110" t="s">
        <v>2068</v>
      </c>
      <c r="V34" s="110">
        <v>2</v>
      </c>
      <c r="W34" s="110" t="s">
        <v>835</v>
      </c>
      <c r="X34" s="110">
        <v>2</v>
      </c>
      <c r="Y34" s="110" t="s">
        <v>10</v>
      </c>
      <c r="Z34" s="110">
        <v>6</v>
      </c>
      <c r="AA34" s="110" t="s">
        <v>10</v>
      </c>
      <c r="AB34" s="110" t="s">
        <v>1915</v>
      </c>
      <c r="AC34" s="110">
        <v>200108</v>
      </c>
      <c r="AD34" s="110">
        <v>318</v>
      </c>
      <c r="AE34" s="111">
        <v>53296.799999999996</v>
      </c>
      <c r="AF34" s="112">
        <v>45836.52</v>
      </c>
      <c r="AG34" s="111">
        <f>AE34-AF34</f>
        <v>7460.2799999999988</v>
      </c>
    </row>
    <row r="35" spans="1:33">
      <c r="A35" s="109">
        <v>531</v>
      </c>
      <c r="B35" s="110">
        <v>613</v>
      </c>
      <c r="C35" s="110" t="s">
        <v>964</v>
      </c>
      <c r="D35" s="110" t="s">
        <v>10</v>
      </c>
      <c r="E35" s="110" t="s">
        <v>10</v>
      </c>
      <c r="F35" s="110" t="s">
        <v>965</v>
      </c>
      <c r="G35" s="110" t="s">
        <v>257</v>
      </c>
      <c r="H35" s="110">
        <v>863</v>
      </c>
      <c r="I35" s="110">
        <v>8630</v>
      </c>
      <c r="J35" s="110">
        <v>10</v>
      </c>
      <c r="K35" s="110" t="s">
        <v>110</v>
      </c>
      <c r="L35" s="110">
        <v>7845</v>
      </c>
      <c r="M35" s="111">
        <v>784.5</v>
      </c>
      <c r="N35" s="110" t="s">
        <v>3358</v>
      </c>
      <c r="O35" s="110" t="s">
        <v>3358</v>
      </c>
      <c r="P35" s="110" t="s">
        <v>964</v>
      </c>
      <c r="Q35" s="110" t="s">
        <v>3359</v>
      </c>
      <c r="R35" s="110">
        <v>1</v>
      </c>
      <c r="S35" s="110" t="s">
        <v>10</v>
      </c>
      <c r="T35" s="110">
        <v>863</v>
      </c>
      <c r="U35" s="110" t="s">
        <v>3360</v>
      </c>
      <c r="V35" s="110">
        <v>25</v>
      </c>
      <c r="W35" s="110" t="s">
        <v>1902</v>
      </c>
      <c r="X35" s="110">
        <v>0</v>
      </c>
      <c r="Y35" s="110" t="s">
        <v>10</v>
      </c>
      <c r="Z35" s="110">
        <v>8</v>
      </c>
      <c r="AA35" s="110" t="s">
        <v>10</v>
      </c>
      <c r="AB35" s="110" t="s">
        <v>5638</v>
      </c>
      <c r="AC35" s="110">
        <v>613</v>
      </c>
      <c r="AD35" s="110">
        <v>57</v>
      </c>
      <c r="AE35" s="111">
        <v>49191</v>
      </c>
      <c r="AF35" s="112">
        <v>44716.5</v>
      </c>
      <c r="AG35" s="111">
        <f>AE35-AF35</f>
        <v>4474.5</v>
      </c>
    </row>
    <row r="36" spans="1:33">
      <c r="A36" s="109">
        <v>62</v>
      </c>
      <c r="B36" s="110">
        <v>109</v>
      </c>
      <c r="C36" s="110" t="s">
        <v>1303</v>
      </c>
      <c r="D36" s="110" t="s">
        <v>44</v>
      </c>
      <c r="E36" s="110" t="s">
        <v>10</v>
      </c>
      <c r="F36" s="110" t="s">
        <v>5678</v>
      </c>
      <c r="G36" s="110" t="s">
        <v>202</v>
      </c>
      <c r="H36" s="110">
        <v>25061</v>
      </c>
      <c r="I36" s="110">
        <v>50122</v>
      </c>
      <c r="J36" s="110">
        <v>2</v>
      </c>
      <c r="K36" s="110" t="s">
        <v>244</v>
      </c>
      <c r="L36" s="110">
        <v>43706</v>
      </c>
      <c r="M36" s="111">
        <v>21853</v>
      </c>
      <c r="N36" s="110" t="s">
        <v>2069</v>
      </c>
      <c r="O36" s="110" t="s">
        <v>2069</v>
      </c>
      <c r="P36" s="110" t="s">
        <v>1303</v>
      </c>
      <c r="Q36" s="110" t="s">
        <v>2070</v>
      </c>
      <c r="R36" s="110">
        <v>1</v>
      </c>
      <c r="S36" s="110" t="s">
        <v>10</v>
      </c>
      <c r="T36" s="110">
        <v>25061</v>
      </c>
      <c r="U36" s="110" t="s">
        <v>2071</v>
      </c>
      <c r="V36" s="110">
        <v>25</v>
      </c>
      <c r="W36" s="110" t="s">
        <v>1902</v>
      </c>
      <c r="X36" s="110">
        <v>0</v>
      </c>
      <c r="Y36" s="110" t="s">
        <v>10</v>
      </c>
      <c r="Z36" s="110">
        <v>11</v>
      </c>
      <c r="AA36" s="110" t="s">
        <v>10</v>
      </c>
      <c r="AB36" s="110" t="s">
        <v>5638</v>
      </c>
      <c r="AC36" s="110">
        <v>109</v>
      </c>
      <c r="AD36" s="110">
        <v>2</v>
      </c>
      <c r="AE36" s="111">
        <v>50122</v>
      </c>
      <c r="AF36" s="112">
        <v>43706</v>
      </c>
      <c r="AG36" s="111">
        <f>AE36-AF36</f>
        <v>6416</v>
      </c>
    </row>
    <row r="37" spans="1:33">
      <c r="A37" s="109" t="s">
        <v>5622</v>
      </c>
      <c r="B37" s="110">
        <v>448</v>
      </c>
      <c r="C37" s="110" t="s">
        <v>1597</v>
      </c>
      <c r="D37" s="110" t="s">
        <v>9</v>
      </c>
      <c r="E37" s="110" t="s">
        <v>58</v>
      </c>
      <c r="F37" s="110" t="s">
        <v>5627</v>
      </c>
      <c r="G37" s="110" t="s">
        <v>606</v>
      </c>
      <c r="H37" s="110">
        <v>770.6</v>
      </c>
      <c r="I37" s="110">
        <v>77060</v>
      </c>
      <c r="J37" s="110">
        <v>100</v>
      </c>
      <c r="K37" s="110" t="s">
        <v>38</v>
      </c>
      <c r="L37" s="110">
        <v>68652</v>
      </c>
      <c r="M37" s="111">
        <v>686.52</v>
      </c>
      <c r="N37" s="110" t="e">
        <v>#VALUE!</v>
      </c>
      <c r="O37" s="110" t="e">
        <v>#VALUE!</v>
      </c>
      <c r="P37" s="110" t="e">
        <v>#VALUE!</v>
      </c>
      <c r="Q37" s="110" t="e">
        <v>#VALUE!</v>
      </c>
      <c r="R37" s="110">
        <v>0</v>
      </c>
      <c r="S37" s="110" t="e">
        <v>#VALUE!</v>
      </c>
      <c r="T37" s="110" t="e">
        <v>#VALUE!</v>
      </c>
      <c r="U37" s="110" t="e">
        <v>#VALUE!</v>
      </c>
      <c r="V37" s="110" t="e">
        <v>#VALUE!</v>
      </c>
      <c r="W37" s="110" t="e">
        <v>#VALUE!</v>
      </c>
      <c r="X37" s="110" t="e">
        <v>#VALUE!</v>
      </c>
      <c r="Y37" s="110" t="e">
        <v>#VALUE!</v>
      </c>
      <c r="Z37" s="110" t="e">
        <v>#VALUE!</v>
      </c>
      <c r="AA37" s="110" t="s">
        <v>5622</v>
      </c>
      <c r="AB37" s="110" t="s">
        <v>5624</v>
      </c>
      <c r="AC37" s="110" t="e">
        <v>#VALUE!</v>
      </c>
      <c r="AD37" s="110">
        <v>62</v>
      </c>
      <c r="AE37" s="111">
        <v>47777.200000000004</v>
      </c>
      <c r="AF37" s="112">
        <v>42564.24</v>
      </c>
      <c r="AG37" s="111">
        <f>AE37-AF37</f>
        <v>5212.9600000000064</v>
      </c>
    </row>
    <row r="38" spans="1:33">
      <c r="A38" s="109">
        <v>212</v>
      </c>
      <c r="B38" s="110">
        <v>272</v>
      </c>
      <c r="C38" s="110" t="s">
        <v>1441</v>
      </c>
      <c r="D38" s="110" t="s">
        <v>44</v>
      </c>
      <c r="E38" s="110" t="s">
        <v>58</v>
      </c>
      <c r="F38" s="110" t="s">
        <v>5714</v>
      </c>
      <c r="G38" s="110" t="s">
        <v>101</v>
      </c>
      <c r="H38" s="110">
        <v>574.79999999999995</v>
      </c>
      <c r="I38" s="110">
        <v>5748</v>
      </c>
      <c r="J38" s="110">
        <v>10</v>
      </c>
      <c r="K38" s="110" t="s">
        <v>38</v>
      </c>
      <c r="L38" s="110">
        <v>5058</v>
      </c>
      <c r="M38" s="111">
        <v>505.8</v>
      </c>
      <c r="N38" s="110" t="s">
        <v>2496</v>
      </c>
      <c r="O38" s="110" t="s">
        <v>2496</v>
      </c>
      <c r="P38" s="110" t="s">
        <v>1441</v>
      </c>
      <c r="Q38" s="110" t="s">
        <v>2497</v>
      </c>
      <c r="R38" s="110">
        <v>2</v>
      </c>
      <c r="S38" s="110" t="s">
        <v>10</v>
      </c>
      <c r="T38" s="110">
        <v>574.79999999999995</v>
      </c>
      <c r="U38" s="110" t="s">
        <v>2498</v>
      </c>
      <c r="V38" s="110">
        <v>1</v>
      </c>
      <c r="W38" s="110" t="s">
        <v>1915</v>
      </c>
      <c r="X38" s="110">
        <v>2</v>
      </c>
      <c r="Y38" s="110" t="s">
        <v>10</v>
      </c>
      <c r="Z38" s="110">
        <v>3</v>
      </c>
      <c r="AA38" s="110" t="s">
        <v>10</v>
      </c>
      <c r="AB38" s="110" t="s">
        <v>5618</v>
      </c>
      <c r="AC38" s="110">
        <v>200272</v>
      </c>
      <c r="AD38" s="110">
        <v>83</v>
      </c>
      <c r="AE38" s="111">
        <v>47708.399999999994</v>
      </c>
      <c r="AF38" s="112">
        <v>41981.4</v>
      </c>
      <c r="AG38" s="111">
        <f>AE38-AF38</f>
        <v>5726.9999999999927</v>
      </c>
    </row>
    <row r="39" spans="1:33">
      <c r="A39" s="109">
        <v>651</v>
      </c>
      <c r="B39" s="110">
        <v>767</v>
      </c>
      <c r="C39" s="110" t="s">
        <v>1838</v>
      </c>
      <c r="D39" s="110" t="s">
        <v>44</v>
      </c>
      <c r="E39" s="110" t="s">
        <v>10</v>
      </c>
      <c r="F39" s="110" t="s">
        <v>5693</v>
      </c>
      <c r="G39" s="110" t="s">
        <v>62</v>
      </c>
      <c r="H39" s="110">
        <v>669</v>
      </c>
      <c r="I39" s="110">
        <v>6690</v>
      </c>
      <c r="J39" s="110">
        <v>10</v>
      </c>
      <c r="K39" s="110" t="s">
        <v>88</v>
      </c>
      <c r="L39" s="110">
        <v>5887</v>
      </c>
      <c r="M39" s="111">
        <v>588.70000000000005</v>
      </c>
      <c r="N39" s="110" t="s">
        <v>3684</v>
      </c>
      <c r="O39" s="110" t="s">
        <v>3684</v>
      </c>
      <c r="P39" s="110" t="s">
        <v>1838</v>
      </c>
      <c r="Q39" s="110" t="s">
        <v>3685</v>
      </c>
      <c r="R39" s="110">
        <v>1</v>
      </c>
      <c r="S39" s="110" t="s">
        <v>10</v>
      </c>
      <c r="T39" s="110">
        <v>669</v>
      </c>
      <c r="U39" s="110" t="s">
        <v>3686</v>
      </c>
      <c r="V39" s="110">
        <v>25</v>
      </c>
      <c r="W39" s="110" t="s">
        <v>1902</v>
      </c>
      <c r="X39" s="110">
        <v>0</v>
      </c>
      <c r="Y39" s="110" t="s">
        <v>10</v>
      </c>
      <c r="Z39" s="110">
        <v>9</v>
      </c>
      <c r="AA39" s="110" t="s">
        <v>10</v>
      </c>
      <c r="AB39" s="110" t="s">
        <v>5638</v>
      </c>
      <c r="AC39" s="110">
        <v>767</v>
      </c>
      <c r="AD39" s="110">
        <v>68</v>
      </c>
      <c r="AE39" s="111">
        <v>45492</v>
      </c>
      <c r="AF39" s="112">
        <v>40031.600000000006</v>
      </c>
      <c r="AG39" s="111">
        <f>AE39-AF39</f>
        <v>5460.3999999999942</v>
      </c>
    </row>
    <row r="40" spans="1:33">
      <c r="A40" s="109">
        <v>302</v>
      </c>
      <c r="B40" s="110">
        <v>9</v>
      </c>
      <c r="C40" s="110" t="s">
        <v>3864</v>
      </c>
      <c r="D40" s="110" t="s">
        <v>9</v>
      </c>
      <c r="E40" s="110" t="s">
        <v>14</v>
      </c>
      <c r="F40" s="110" t="s">
        <v>5625</v>
      </c>
      <c r="G40" s="110" t="s">
        <v>12</v>
      </c>
      <c r="H40" s="110">
        <v>16.100000000000001</v>
      </c>
      <c r="I40" s="110">
        <v>7607.25</v>
      </c>
      <c r="J40" s="110">
        <v>472.49999999999994</v>
      </c>
      <c r="K40" s="110" t="s">
        <v>18</v>
      </c>
      <c r="L40" s="110">
        <v>6849</v>
      </c>
      <c r="M40" s="111">
        <v>14.495238095238097</v>
      </c>
      <c r="N40" s="110" t="s">
        <v>2738</v>
      </c>
      <c r="O40" s="110" t="s">
        <v>2738</v>
      </c>
      <c r="P40" s="110" t="s">
        <v>1519</v>
      </c>
      <c r="Q40" s="110" t="s">
        <v>2739</v>
      </c>
      <c r="R40" s="110">
        <v>1</v>
      </c>
      <c r="S40" s="110" t="s">
        <v>10</v>
      </c>
      <c r="T40" s="110">
        <v>16.100000000000001</v>
      </c>
      <c r="U40" s="110" t="s">
        <v>2740</v>
      </c>
      <c r="V40" s="110">
        <v>3</v>
      </c>
      <c r="W40" s="110" t="s">
        <v>1938</v>
      </c>
      <c r="X40" s="110">
        <v>0</v>
      </c>
      <c r="Y40" s="110" t="s">
        <v>10</v>
      </c>
      <c r="Z40" s="110">
        <v>4</v>
      </c>
      <c r="AA40" s="110" t="s">
        <v>10</v>
      </c>
      <c r="AB40" s="110" t="s">
        <v>5620</v>
      </c>
      <c r="AC40" s="110">
        <v>9</v>
      </c>
      <c r="AD40" s="110">
        <v>2752.5</v>
      </c>
      <c r="AE40" s="111">
        <v>44315.250000000007</v>
      </c>
      <c r="AF40" s="112">
        <v>39898.142857142862</v>
      </c>
      <c r="AG40" s="111">
        <f>AE40-AF40</f>
        <v>4417.1071428571449</v>
      </c>
    </row>
    <row r="41" spans="1:33">
      <c r="A41" s="109">
        <v>264</v>
      </c>
      <c r="B41" s="110">
        <v>332</v>
      </c>
      <c r="C41" s="110" t="s">
        <v>1482</v>
      </c>
      <c r="D41" s="110" t="s">
        <v>9</v>
      </c>
      <c r="E41" s="110" t="s">
        <v>58</v>
      </c>
      <c r="F41" s="110" t="s">
        <v>5627</v>
      </c>
      <c r="G41" s="110" t="s">
        <v>37</v>
      </c>
      <c r="H41" s="110">
        <v>141</v>
      </c>
      <c r="I41" s="110">
        <v>14100</v>
      </c>
      <c r="J41" s="110">
        <v>100</v>
      </c>
      <c r="K41" s="110" t="s">
        <v>38</v>
      </c>
      <c r="L41" s="110">
        <v>12490</v>
      </c>
      <c r="M41" s="111">
        <v>124.9</v>
      </c>
      <c r="N41" s="110" t="s">
        <v>2636</v>
      </c>
      <c r="O41" s="110" t="s">
        <v>2636</v>
      </c>
      <c r="P41" s="110" t="s">
        <v>1482</v>
      </c>
      <c r="Q41" s="110" t="s">
        <v>10</v>
      </c>
      <c r="R41" s="110">
        <v>1</v>
      </c>
      <c r="S41" s="110" t="s">
        <v>10</v>
      </c>
      <c r="T41" s="110">
        <v>141</v>
      </c>
      <c r="U41" s="110" t="s">
        <v>2637</v>
      </c>
      <c r="V41" s="110">
        <v>1</v>
      </c>
      <c r="W41" s="110" t="s">
        <v>1915</v>
      </c>
      <c r="X41" s="110">
        <v>0</v>
      </c>
      <c r="Y41" s="110" t="s">
        <v>10</v>
      </c>
      <c r="Z41" s="110">
        <v>25</v>
      </c>
      <c r="AA41" s="110" t="s">
        <v>10</v>
      </c>
      <c r="AB41" s="110" t="s">
        <v>1915</v>
      </c>
      <c r="AC41" s="110">
        <v>332</v>
      </c>
      <c r="AD41" s="110">
        <v>306</v>
      </c>
      <c r="AE41" s="111">
        <v>43146</v>
      </c>
      <c r="AF41" s="112">
        <v>38219.4</v>
      </c>
      <c r="AG41" s="111">
        <f>AE41-AF41</f>
        <v>4926.5999999999985</v>
      </c>
    </row>
    <row r="42" spans="1:33">
      <c r="A42" s="109">
        <v>263</v>
      </c>
      <c r="B42" s="110">
        <v>330</v>
      </c>
      <c r="C42" s="110" t="s">
        <v>1481</v>
      </c>
      <c r="D42" s="110" t="s">
        <v>9</v>
      </c>
      <c r="E42" s="110" t="s">
        <v>58</v>
      </c>
      <c r="F42" s="110" t="s">
        <v>5627</v>
      </c>
      <c r="G42" s="110" t="s">
        <v>37</v>
      </c>
      <c r="H42" s="110">
        <v>94.3</v>
      </c>
      <c r="I42" s="110">
        <v>9430</v>
      </c>
      <c r="J42" s="110">
        <v>100</v>
      </c>
      <c r="K42" s="110" t="s">
        <v>38</v>
      </c>
      <c r="L42" s="110">
        <v>8355</v>
      </c>
      <c r="M42" s="111">
        <v>83.55</v>
      </c>
      <c r="N42" s="110" t="s">
        <v>2634</v>
      </c>
      <c r="O42" s="110" t="s">
        <v>2634</v>
      </c>
      <c r="P42" s="110" t="s">
        <v>1481</v>
      </c>
      <c r="Q42" s="110" t="s">
        <v>10</v>
      </c>
      <c r="R42" s="110">
        <v>1</v>
      </c>
      <c r="S42" s="110" t="s">
        <v>10</v>
      </c>
      <c r="T42" s="110">
        <v>94.3</v>
      </c>
      <c r="U42" s="110" t="s">
        <v>2635</v>
      </c>
      <c r="V42" s="110">
        <v>1</v>
      </c>
      <c r="W42" s="110" t="s">
        <v>1915</v>
      </c>
      <c r="X42" s="110">
        <v>0</v>
      </c>
      <c r="Y42" s="110" t="s">
        <v>10</v>
      </c>
      <c r="Z42" s="110">
        <v>25</v>
      </c>
      <c r="AA42" s="110" t="s">
        <v>10</v>
      </c>
      <c r="AB42" s="110" t="s">
        <v>1915</v>
      </c>
      <c r="AC42" s="110">
        <v>330</v>
      </c>
      <c r="AD42" s="110">
        <v>449</v>
      </c>
      <c r="AE42" s="111">
        <v>42340.7</v>
      </c>
      <c r="AF42" s="112">
        <v>37513.949999999997</v>
      </c>
      <c r="AG42" s="111">
        <f>AE42-AF42</f>
        <v>4826.75</v>
      </c>
    </row>
    <row r="43" spans="1:33">
      <c r="A43" s="109">
        <v>312</v>
      </c>
      <c r="B43" s="110">
        <v>359</v>
      </c>
      <c r="C43" s="110" t="s">
        <v>1528</v>
      </c>
      <c r="D43" s="110" t="s">
        <v>9</v>
      </c>
      <c r="E43" s="110" t="s">
        <v>58</v>
      </c>
      <c r="F43" s="110" t="s">
        <v>556</v>
      </c>
      <c r="G43" s="110" t="s">
        <v>447</v>
      </c>
      <c r="H43" s="110">
        <v>71.3</v>
      </c>
      <c r="I43" s="110">
        <v>35650</v>
      </c>
      <c r="J43" s="110">
        <v>500</v>
      </c>
      <c r="K43" s="110" t="s">
        <v>38</v>
      </c>
      <c r="L43" s="110">
        <v>30650</v>
      </c>
      <c r="M43" s="111">
        <v>61.3</v>
      </c>
      <c r="N43" s="110" t="s">
        <v>2767</v>
      </c>
      <c r="O43" s="110" t="s">
        <v>2767</v>
      </c>
      <c r="P43" s="110" t="s">
        <v>1528</v>
      </c>
      <c r="Q43" s="110" t="s">
        <v>2768</v>
      </c>
      <c r="R43" s="110">
        <v>1</v>
      </c>
      <c r="S43" s="110" t="s">
        <v>10</v>
      </c>
      <c r="T43" s="110">
        <v>71.3</v>
      </c>
      <c r="U43" s="110" t="s">
        <v>2769</v>
      </c>
      <c r="V43" s="110">
        <v>1</v>
      </c>
      <c r="W43" s="110" t="s">
        <v>1915</v>
      </c>
      <c r="X43" s="110">
        <v>0</v>
      </c>
      <c r="Y43" s="110" t="s">
        <v>10</v>
      </c>
      <c r="Z43" s="110">
        <v>25</v>
      </c>
      <c r="AA43" s="110" t="s">
        <v>10</v>
      </c>
      <c r="AB43" s="110" t="s">
        <v>1915</v>
      </c>
      <c r="AC43" s="110">
        <v>359</v>
      </c>
      <c r="AD43" s="110">
        <v>607</v>
      </c>
      <c r="AE43" s="111">
        <v>43279.1</v>
      </c>
      <c r="AF43" s="112">
        <v>37209.1</v>
      </c>
      <c r="AG43" s="111">
        <f>AE43-AF43</f>
        <v>6070</v>
      </c>
    </row>
    <row r="44" spans="1:33">
      <c r="A44" s="109">
        <v>199</v>
      </c>
      <c r="B44" s="110">
        <v>260</v>
      </c>
      <c r="C44" s="110" t="s">
        <v>3920</v>
      </c>
      <c r="D44" s="110" t="s">
        <v>44</v>
      </c>
      <c r="E44" s="110" t="s">
        <v>58</v>
      </c>
      <c r="F44" s="110" t="s">
        <v>5712</v>
      </c>
      <c r="G44" s="110" t="s">
        <v>460</v>
      </c>
      <c r="H44" s="110">
        <v>178.5</v>
      </c>
      <c r="I44" s="110">
        <v>62475</v>
      </c>
      <c r="J44" s="110">
        <v>350</v>
      </c>
      <c r="K44" s="110" t="s">
        <v>38</v>
      </c>
      <c r="L44" s="110">
        <v>51479</v>
      </c>
      <c r="M44" s="111">
        <v>147.08285714285714</v>
      </c>
      <c r="N44" s="110" t="s">
        <v>2460</v>
      </c>
      <c r="O44" s="110" t="s">
        <v>2460</v>
      </c>
      <c r="P44" s="110" t="s">
        <v>1430</v>
      </c>
      <c r="Q44" s="110" t="s">
        <v>2461</v>
      </c>
      <c r="R44" s="110">
        <v>1</v>
      </c>
      <c r="S44" s="110" t="s">
        <v>10</v>
      </c>
      <c r="T44" s="110">
        <v>178.5</v>
      </c>
      <c r="U44" s="110" t="s">
        <v>2462</v>
      </c>
      <c r="V44" s="110">
        <v>1</v>
      </c>
      <c r="W44" s="110" t="s">
        <v>1915</v>
      </c>
      <c r="X44" s="110">
        <v>2</v>
      </c>
      <c r="Y44" s="110" t="s">
        <v>10</v>
      </c>
      <c r="Z44" s="110">
        <v>1</v>
      </c>
      <c r="AA44" s="110" t="s">
        <v>10</v>
      </c>
      <c r="AB44" s="110" t="s">
        <v>1915</v>
      </c>
      <c r="AC44" s="110">
        <v>200260</v>
      </c>
      <c r="AD44" s="110">
        <v>250</v>
      </c>
      <c r="AE44" s="111">
        <v>44625</v>
      </c>
      <c r="AF44" s="112">
        <v>36770.714285714283</v>
      </c>
      <c r="AG44" s="111">
        <f>AE44-AF44</f>
        <v>7854.2857142857174</v>
      </c>
    </row>
    <row r="45" spans="1:33">
      <c r="A45" s="109">
        <v>138</v>
      </c>
      <c r="B45" s="110">
        <v>199</v>
      </c>
      <c r="C45" s="110" t="s">
        <v>1377</v>
      </c>
      <c r="D45" s="110" t="s">
        <v>44</v>
      </c>
      <c r="E45" s="110" t="s">
        <v>67</v>
      </c>
      <c r="F45" s="110" t="s">
        <v>5627</v>
      </c>
      <c r="G45" s="110" t="s">
        <v>406</v>
      </c>
      <c r="H45" s="110">
        <v>85.2</v>
      </c>
      <c r="I45" s="110">
        <v>8520</v>
      </c>
      <c r="J45" s="110">
        <v>100</v>
      </c>
      <c r="K45" s="110" t="s">
        <v>38</v>
      </c>
      <c r="L45" s="110">
        <v>7285</v>
      </c>
      <c r="M45" s="111">
        <v>72.849999999999994</v>
      </c>
      <c r="N45" s="110" t="s">
        <v>2283</v>
      </c>
      <c r="O45" s="110" t="s">
        <v>2283</v>
      </c>
      <c r="P45" s="110" t="s">
        <v>1377</v>
      </c>
      <c r="Q45" s="110" t="s">
        <v>2284</v>
      </c>
      <c r="R45" s="110">
        <v>1</v>
      </c>
      <c r="S45" s="110" t="s">
        <v>10</v>
      </c>
      <c r="T45" s="110">
        <v>85.2</v>
      </c>
      <c r="U45" s="110" t="s">
        <v>2285</v>
      </c>
      <c r="V45" s="110">
        <v>1</v>
      </c>
      <c r="W45" s="110" t="s">
        <v>1915</v>
      </c>
      <c r="X45" s="110">
        <v>0</v>
      </c>
      <c r="Y45" s="110" t="s">
        <v>10</v>
      </c>
      <c r="Z45" s="110">
        <v>25</v>
      </c>
      <c r="AA45" s="110" t="s">
        <v>10</v>
      </c>
      <c r="AB45" s="110" t="s">
        <v>1915</v>
      </c>
      <c r="AC45" s="110">
        <v>199</v>
      </c>
      <c r="AD45" s="110">
        <v>499</v>
      </c>
      <c r="AE45" s="111">
        <v>42514.8</v>
      </c>
      <c r="AF45" s="112">
        <v>36352.149999999994</v>
      </c>
      <c r="AG45" s="111">
        <f>AE45-AF45</f>
        <v>6162.6500000000087</v>
      </c>
    </row>
    <row r="46" spans="1:33">
      <c r="A46" s="109">
        <v>190</v>
      </c>
      <c r="B46" s="110">
        <v>254</v>
      </c>
      <c r="C46" s="110" t="s">
        <v>1421</v>
      </c>
      <c r="D46" s="110" t="s">
        <v>44</v>
      </c>
      <c r="E46" s="110" t="s">
        <v>58</v>
      </c>
      <c r="F46" s="110" t="s">
        <v>5627</v>
      </c>
      <c r="G46" s="110" t="s">
        <v>501</v>
      </c>
      <c r="H46" s="110">
        <v>199.6</v>
      </c>
      <c r="I46" s="110">
        <v>19960</v>
      </c>
      <c r="J46" s="110">
        <v>100</v>
      </c>
      <c r="K46" s="110" t="s">
        <v>38</v>
      </c>
      <c r="L46" s="110">
        <v>17565</v>
      </c>
      <c r="M46" s="111">
        <v>175.65</v>
      </c>
      <c r="N46" s="110" t="s">
        <v>2433</v>
      </c>
      <c r="O46" s="110" t="s">
        <v>2433</v>
      </c>
      <c r="P46" s="110" t="s">
        <v>1421</v>
      </c>
      <c r="Q46" s="110" t="s">
        <v>2434</v>
      </c>
      <c r="R46" s="110">
        <v>1</v>
      </c>
      <c r="S46" s="110" t="s">
        <v>10</v>
      </c>
      <c r="T46" s="110">
        <v>199.6</v>
      </c>
      <c r="U46" s="110" t="s">
        <v>2435</v>
      </c>
      <c r="V46" s="110">
        <v>1</v>
      </c>
      <c r="W46" s="110" t="s">
        <v>1915</v>
      </c>
      <c r="X46" s="110">
        <v>2</v>
      </c>
      <c r="Y46" s="110" t="s">
        <v>10</v>
      </c>
      <c r="Z46" s="110">
        <v>1</v>
      </c>
      <c r="AA46" s="110" t="s">
        <v>10</v>
      </c>
      <c r="AB46" s="110" t="s">
        <v>1915</v>
      </c>
      <c r="AC46" s="110">
        <v>200254</v>
      </c>
      <c r="AD46" s="110">
        <v>205</v>
      </c>
      <c r="AE46" s="111">
        <v>40918</v>
      </c>
      <c r="AF46" s="112">
        <v>36008.25</v>
      </c>
      <c r="AG46" s="111">
        <f>AE46-AF46</f>
        <v>4909.75</v>
      </c>
    </row>
    <row r="47" spans="1:33">
      <c r="A47" s="109">
        <v>440</v>
      </c>
      <c r="B47" s="110">
        <v>514</v>
      </c>
      <c r="C47" s="110" t="s">
        <v>1643</v>
      </c>
      <c r="D47" s="110" t="s">
        <v>90</v>
      </c>
      <c r="E47" s="110" t="s">
        <v>58</v>
      </c>
      <c r="F47" s="110" t="s">
        <v>5627</v>
      </c>
      <c r="G47" s="110" t="s">
        <v>62</v>
      </c>
      <c r="H47" s="110">
        <v>49.1</v>
      </c>
      <c r="I47" s="110">
        <v>4910</v>
      </c>
      <c r="J47" s="110">
        <v>100</v>
      </c>
      <c r="K47" s="110" t="s">
        <v>38</v>
      </c>
      <c r="L47" s="110">
        <v>4152</v>
      </c>
      <c r="M47" s="111">
        <v>41.52</v>
      </c>
      <c r="N47" s="110" t="s">
        <v>3114</v>
      </c>
      <c r="O47" s="110" t="s">
        <v>3114</v>
      </c>
      <c r="P47" s="110" t="s">
        <v>1643</v>
      </c>
      <c r="Q47" s="110" t="s">
        <v>10</v>
      </c>
      <c r="R47" s="110">
        <v>1</v>
      </c>
      <c r="S47" s="110" t="s">
        <v>10</v>
      </c>
      <c r="T47" s="110">
        <v>49.1</v>
      </c>
      <c r="U47" s="110" t="s">
        <v>3115</v>
      </c>
      <c r="V47" s="110">
        <v>1</v>
      </c>
      <c r="W47" s="110" t="s">
        <v>1915</v>
      </c>
      <c r="X47" s="110">
        <v>0</v>
      </c>
      <c r="Y47" s="110" t="s">
        <v>10</v>
      </c>
      <c r="Z47" s="110">
        <v>25</v>
      </c>
      <c r="AA47" s="110" t="s">
        <v>10</v>
      </c>
      <c r="AB47" s="110" t="s">
        <v>1915</v>
      </c>
      <c r="AC47" s="110">
        <v>514</v>
      </c>
      <c r="AD47" s="110">
        <v>852</v>
      </c>
      <c r="AE47" s="111">
        <v>41833.200000000004</v>
      </c>
      <c r="AF47" s="112">
        <v>35375.040000000001</v>
      </c>
      <c r="AG47" s="111">
        <f>AE47-AF47</f>
        <v>6458.1600000000035</v>
      </c>
    </row>
    <row r="48" spans="1:33">
      <c r="A48" s="109">
        <v>333</v>
      </c>
      <c r="B48" s="110">
        <v>387</v>
      </c>
      <c r="C48" s="110" t="s">
        <v>1547</v>
      </c>
      <c r="D48" s="110" t="s">
        <v>9</v>
      </c>
      <c r="E48" s="110" t="s">
        <v>10</v>
      </c>
      <c r="F48" s="110" t="s">
        <v>5646</v>
      </c>
      <c r="G48" s="110" t="s">
        <v>462</v>
      </c>
      <c r="H48" s="110">
        <v>27.7</v>
      </c>
      <c r="I48" s="110">
        <v>13850</v>
      </c>
      <c r="J48" s="110">
        <v>500</v>
      </c>
      <c r="K48" s="110" t="s">
        <v>13</v>
      </c>
      <c r="L48" s="110">
        <v>12338</v>
      </c>
      <c r="M48" s="111">
        <v>24.675999999999998</v>
      </c>
      <c r="N48" s="110" t="s">
        <v>2818</v>
      </c>
      <c r="O48" s="110" t="s">
        <v>2818</v>
      </c>
      <c r="P48" s="110" t="s">
        <v>1547</v>
      </c>
      <c r="Q48" s="110" t="s">
        <v>2819</v>
      </c>
      <c r="R48" s="110">
        <v>1</v>
      </c>
      <c r="S48" s="110" t="s">
        <v>10</v>
      </c>
      <c r="T48" s="110">
        <v>27.7</v>
      </c>
      <c r="U48" s="110" t="s">
        <v>2820</v>
      </c>
      <c r="V48" s="110">
        <v>14</v>
      </c>
      <c r="W48" s="110" t="s">
        <v>1898</v>
      </c>
      <c r="X48" s="110">
        <v>0</v>
      </c>
      <c r="Y48" s="110" t="s">
        <v>10</v>
      </c>
      <c r="Z48" s="110">
        <v>3</v>
      </c>
      <c r="AA48" s="110" t="s">
        <v>10</v>
      </c>
      <c r="AB48" s="110" t="s">
        <v>5633</v>
      </c>
      <c r="AC48" s="110">
        <v>387</v>
      </c>
      <c r="AD48" s="110">
        <v>1360</v>
      </c>
      <c r="AE48" s="111">
        <v>37672</v>
      </c>
      <c r="AF48" s="112">
        <v>33559.360000000001</v>
      </c>
      <c r="AG48" s="111">
        <f>AE48-AF48</f>
        <v>4112.6399999999994</v>
      </c>
    </row>
    <row r="49" spans="1:33">
      <c r="A49" s="109">
        <v>285</v>
      </c>
      <c r="B49" s="110">
        <v>348</v>
      </c>
      <c r="C49" s="110" t="s">
        <v>1503</v>
      </c>
      <c r="D49" s="110" t="s">
        <v>10</v>
      </c>
      <c r="E49" s="110" t="s">
        <v>10</v>
      </c>
      <c r="F49" s="110" t="s">
        <v>5716</v>
      </c>
      <c r="G49" s="110" t="s">
        <v>639</v>
      </c>
      <c r="H49" s="110">
        <v>960</v>
      </c>
      <c r="I49" s="110">
        <v>9600</v>
      </c>
      <c r="J49" s="110">
        <v>10</v>
      </c>
      <c r="K49" s="110" t="s">
        <v>147</v>
      </c>
      <c r="L49" s="110">
        <v>8160</v>
      </c>
      <c r="M49" s="111">
        <v>816</v>
      </c>
      <c r="N49" s="110" t="s">
        <v>2691</v>
      </c>
      <c r="O49" s="110" t="s">
        <v>2691</v>
      </c>
      <c r="P49" s="110" t="s">
        <v>1503</v>
      </c>
      <c r="Q49" s="110" t="s">
        <v>2692</v>
      </c>
      <c r="R49" s="110">
        <v>2</v>
      </c>
      <c r="S49" s="110" t="s">
        <v>10</v>
      </c>
      <c r="T49" s="110">
        <v>960</v>
      </c>
      <c r="U49" s="110" t="s">
        <v>2693</v>
      </c>
      <c r="V49" s="110">
        <v>25</v>
      </c>
      <c r="W49" s="110" t="s">
        <v>1902</v>
      </c>
      <c r="X49" s="110">
        <v>0</v>
      </c>
      <c r="Y49" s="110" t="s">
        <v>10</v>
      </c>
      <c r="Z49" s="110">
        <v>8</v>
      </c>
      <c r="AA49" s="110" t="s">
        <v>10</v>
      </c>
      <c r="AB49" s="110" t="s">
        <v>5618</v>
      </c>
      <c r="AC49" s="110">
        <v>348</v>
      </c>
      <c r="AD49" s="110">
        <v>40</v>
      </c>
      <c r="AE49" s="111">
        <v>38400</v>
      </c>
      <c r="AF49" s="112">
        <v>32640</v>
      </c>
      <c r="AG49" s="111">
        <f>AE49-AF49</f>
        <v>5760</v>
      </c>
    </row>
    <row r="50" spans="1:33">
      <c r="A50" s="109">
        <v>235</v>
      </c>
      <c r="B50" s="110">
        <v>296</v>
      </c>
      <c r="C50" s="110" t="s">
        <v>1461</v>
      </c>
      <c r="D50" s="110" t="s">
        <v>44</v>
      </c>
      <c r="E50" s="110" t="s">
        <v>10</v>
      </c>
      <c r="F50" s="110" t="s">
        <v>569</v>
      </c>
      <c r="G50" s="110" t="s">
        <v>84</v>
      </c>
      <c r="H50" s="110">
        <v>36826</v>
      </c>
      <c r="I50" s="110">
        <v>36826</v>
      </c>
      <c r="J50" s="110">
        <v>1</v>
      </c>
      <c r="K50" s="110" t="s">
        <v>80</v>
      </c>
      <c r="L50" s="110">
        <v>32112</v>
      </c>
      <c r="M50" s="111">
        <v>32112</v>
      </c>
      <c r="N50" s="110" t="s">
        <v>2559</v>
      </c>
      <c r="O50" s="110" t="s">
        <v>2559</v>
      </c>
      <c r="P50" s="110" t="s">
        <v>1461</v>
      </c>
      <c r="Q50" s="110" t="s">
        <v>2560</v>
      </c>
      <c r="R50" s="110">
        <v>1</v>
      </c>
      <c r="S50" s="110" t="s">
        <v>10</v>
      </c>
      <c r="T50" s="110">
        <v>36826</v>
      </c>
      <c r="U50" s="110" t="s">
        <v>2561</v>
      </c>
      <c r="V50" s="110">
        <v>25</v>
      </c>
      <c r="W50" s="110" t="s">
        <v>1902</v>
      </c>
      <c r="X50" s="110">
        <v>2</v>
      </c>
      <c r="Y50" s="110" t="s">
        <v>10</v>
      </c>
      <c r="Z50" s="110">
        <v>9</v>
      </c>
      <c r="AA50" s="110" t="s">
        <v>10</v>
      </c>
      <c r="AB50" s="110" t="s">
        <v>5638</v>
      </c>
      <c r="AC50" s="110">
        <v>200296</v>
      </c>
      <c r="AD50" s="110">
        <v>1</v>
      </c>
      <c r="AE50" s="111">
        <v>36826</v>
      </c>
      <c r="AF50" s="112">
        <v>32112</v>
      </c>
      <c r="AG50" s="111">
        <f>AE50-AF50</f>
        <v>4714</v>
      </c>
    </row>
    <row r="51" spans="1:33">
      <c r="A51" s="109">
        <v>517</v>
      </c>
      <c r="B51" s="110">
        <v>596</v>
      </c>
      <c r="C51" s="110" t="s">
        <v>1715</v>
      </c>
      <c r="D51" s="110" t="s">
        <v>10</v>
      </c>
      <c r="E51" s="110" t="s">
        <v>10</v>
      </c>
      <c r="F51" s="110" t="s">
        <v>5780</v>
      </c>
      <c r="G51" s="110" t="s">
        <v>939</v>
      </c>
      <c r="H51" s="110">
        <v>35976</v>
      </c>
      <c r="I51" s="110">
        <v>35976</v>
      </c>
      <c r="J51" s="110">
        <v>1</v>
      </c>
      <c r="K51" s="110" t="s">
        <v>110</v>
      </c>
      <c r="L51" s="110">
        <v>32018</v>
      </c>
      <c r="M51" s="111">
        <v>32018</v>
      </c>
      <c r="N51" s="110" t="s">
        <v>3322</v>
      </c>
      <c r="O51" s="110" t="s">
        <v>3322</v>
      </c>
      <c r="P51" s="110" t="s">
        <v>1715</v>
      </c>
      <c r="Q51" s="110" t="s">
        <v>3323</v>
      </c>
      <c r="R51" s="110">
        <v>1</v>
      </c>
      <c r="S51" s="110" t="s">
        <v>10</v>
      </c>
      <c r="T51" s="110">
        <v>35976</v>
      </c>
      <c r="U51" s="110" t="s">
        <v>3324</v>
      </c>
      <c r="V51" s="110">
        <v>25</v>
      </c>
      <c r="W51" s="110" t="s">
        <v>1902</v>
      </c>
      <c r="X51" s="110">
        <v>0</v>
      </c>
      <c r="Y51" s="110" t="s">
        <v>10</v>
      </c>
      <c r="Z51" s="110">
        <v>11</v>
      </c>
      <c r="AA51" s="110" t="s">
        <v>10</v>
      </c>
      <c r="AB51" s="110" t="s">
        <v>5638</v>
      </c>
      <c r="AC51" s="110">
        <v>596</v>
      </c>
      <c r="AD51" s="110">
        <v>1</v>
      </c>
      <c r="AE51" s="111">
        <v>35976</v>
      </c>
      <c r="AF51" s="112">
        <v>32018</v>
      </c>
      <c r="AG51" s="111">
        <f>AE51-AF51</f>
        <v>3958</v>
      </c>
    </row>
    <row r="52" spans="1:33">
      <c r="A52" s="109">
        <v>522</v>
      </c>
      <c r="B52" s="110">
        <v>601</v>
      </c>
      <c r="C52" s="110" t="s">
        <v>1719</v>
      </c>
      <c r="D52" s="110" t="s">
        <v>44</v>
      </c>
      <c r="E52" s="110" t="s">
        <v>58</v>
      </c>
      <c r="F52" s="110" t="s">
        <v>5627</v>
      </c>
      <c r="G52" s="110" t="s">
        <v>70</v>
      </c>
      <c r="H52" s="110">
        <v>109.9</v>
      </c>
      <c r="I52" s="110">
        <v>10990</v>
      </c>
      <c r="J52" s="110">
        <v>100</v>
      </c>
      <c r="K52" s="110" t="s">
        <v>38</v>
      </c>
      <c r="L52" s="110">
        <v>9396</v>
      </c>
      <c r="M52" s="111">
        <v>93.96</v>
      </c>
      <c r="N52" s="110" t="s">
        <v>3336</v>
      </c>
      <c r="O52" s="110" t="s">
        <v>3336</v>
      </c>
      <c r="P52" s="110" t="s">
        <v>1719</v>
      </c>
      <c r="Q52" s="110" t="s">
        <v>3337</v>
      </c>
      <c r="R52" s="110">
        <v>1</v>
      </c>
      <c r="S52" s="110" t="s">
        <v>10</v>
      </c>
      <c r="T52" s="110">
        <v>109.9</v>
      </c>
      <c r="U52" s="110" t="s">
        <v>3338</v>
      </c>
      <c r="V52" s="110">
        <v>1</v>
      </c>
      <c r="W52" s="110" t="s">
        <v>1915</v>
      </c>
      <c r="X52" s="110">
        <v>0</v>
      </c>
      <c r="Y52" s="110" t="s">
        <v>10</v>
      </c>
      <c r="Z52" s="110">
        <v>1</v>
      </c>
      <c r="AA52" s="110" t="s">
        <v>10</v>
      </c>
      <c r="AB52" s="110" t="s">
        <v>1915</v>
      </c>
      <c r="AC52" s="110">
        <v>601</v>
      </c>
      <c r="AD52" s="110">
        <v>335</v>
      </c>
      <c r="AE52" s="111">
        <v>36816.5</v>
      </c>
      <c r="AF52" s="112">
        <v>31476.6</v>
      </c>
      <c r="AG52" s="111">
        <f>AE52-AF52</f>
        <v>5339.9000000000015</v>
      </c>
    </row>
    <row r="53" spans="1:33">
      <c r="A53" s="109">
        <v>93</v>
      </c>
      <c r="B53" s="110">
        <v>148</v>
      </c>
      <c r="C53" s="110" t="s">
        <v>1332</v>
      </c>
      <c r="D53" s="110" t="s">
        <v>44</v>
      </c>
      <c r="E53" s="110" t="s">
        <v>58</v>
      </c>
      <c r="F53" s="110" t="s">
        <v>5627</v>
      </c>
      <c r="G53" s="110" t="s">
        <v>104</v>
      </c>
      <c r="H53" s="110">
        <v>114.7</v>
      </c>
      <c r="I53" s="110">
        <v>11470</v>
      </c>
      <c r="J53" s="110">
        <v>100</v>
      </c>
      <c r="K53" s="110" t="s">
        <v>38</v>
      </c>
      <c r="L53" s="110">
        <v>10151</v>
      </c>
      <c r="M53" s="111">
        <v>101.51</v>
      </c>
      <c r="N53" s="110" t="s">
        <v>2155</v>
      </c>
      <c r="O53" s="110" t="s">
        <v>2155</v>
      </c>
      <c r="P53" s="110" t="s">
        <v>1332</v>
      </c>
      <c r="Q53" s="110" t="s">
        <v>2156</v>
      </c>
      <c r="R53" s="110">
        <v>2</v>
      </c>
      <c r="S53" s="110" t="s">
        <v>10</v>
      </c>
      <c r="T53" s="110">
        <v>114.7</v>
      </c>
      <c r="U53" s="110" t="s">
        <v>2157</v>
      </c>
      <c r="V53" s="110">
        <v>1</v>
      </c>
      <c r="W53" s="110" t="s">
        <v>1915</v>
      </c>
      <c r="X53" s="110">
        <v>0</v>
      </c>
      <c r="Y53" s="110" t="s">
        <v>10</v>
      </c>
      <c r="Z53" s="110">
        <v>3</v>
      </c>
      <c r="AA53" s="110" t="s">
        <v>10</v>
      </c>
      <c r="AB53" s="110" t="s">
        <v>5618</v>
      </c>
      <c r="AC53" s="110">
        <v>148</v>
      </c>
      <c r="AD53" s="110">
        <v>300</v>
      </c>
      <c r="AE53" s="111">
        <v>34410</v>
      </c>
      <c r="AF53" s="112">
        <v>30453</v>
      </c>
      <c r="AG53" s="111">
        <f>AE53-AF53</f>
        <v>3957</v>
      </c>
    </row>
    <row r="54" spans="1:33">
      <c r="A54" s="109">
        <v>338</v>
      </c>
      <c r="B54" s="110">
        <v>395</v>
      </c>
      <c r="C54" s="110" t="s">
        <v>1551</v>
      </c>
      <c r="D54" s="110" t="s">
        <v>114</v>
      </c>
      <c r="E54" s="110" t="s">
        <v>58</v>
      </c>
      <c r="F54" s="110" t="s">
        <v>5691</v>
      </c>
      <c r="G54" s="110" t="s">
        <v>114</v>
      </c>
      <c r="H54" s="110">
        <v>43.4</v>
      </c>
      <c r="I54" s="110">
        <v>6076</v>
      </c>
      <c r="J54" s="110">
        <v>140</v>
      </c>
      <c r="K54" s="110" t="s">
        <v>38</v>
      </c>
      <c r="L54" s="110">
        <v>4585</v>
      </c>
      <c r="M54" s="111">
        <v>32.75</v>
      </c>
      <c r="N54" s="110" t="s">
        <v>2830</v>
      </c>
      <c r="O54" s="110" t="s">
        <v>2830</v>
      </c>
      <c r="P54" s="110" t="s">
        <v>1551</v>
      </c>
      <c r="Q54" s="110" t="s">
        <v>10</v>
      </c>
      <c r="R54" s="110">
        <v>1</v>
      </c>
      <c r="S54" s="110" t="s">
        <v>10</v>
      </c>
      <c r="T54" s="110">
        <v>43.4</v>
      </c>
      <c r="U54" s="110" t="s">
        <v>2831</v>
      </c>
      <c r="V54" s="110">
        <v>1</v>
      </c>
      <c r="W54" s="110" t="s">
        <v>1915</v>
      </c>
      <c r="X54" s="110">
        <v>2</v>
      </c>
      <c r="Y54" s="110" t="s">
        <v>10</v>
      </c>
      <c r="Z54" s="110">
        <v>26</v>
      </c>
      <c r="AA54" s="110" t="s">
        <v>10</v>
      </c>
      <c r="AB54" s="110" t="s">
        <v>1915</v>
      </c>
      <c r="AC54" s="110">
        <v>200395</v>
      </c>
      <c r="AD54" s="110">
        <v>916</v>
      </c>
      <c r="AE54" s="111">
        <v>39754.400000000001</v>
      </c>
      <c r="AF54" s="112">
        <v>29999</v>
      </c>
      <c r="AG54" s="111">
        <f>AE54-AF54</f>
        <v>9755.4000000000015</v>
      </c>
    </row>
    <row r="55" spans="1:33">
      <c r="A55" s="109">
        <v>85</v>
      </c>
      <c r="B55" s="110">
        <v>139</v>
      </c>
      <c r="C55" s="110" t="s">
        <v>3901</v>
      </c>
      <c r="D55" s="110" t="s">
        <v>10</v>
      </c>
      <c r="E55" s="110" t="s">
        <v>10</v>
      </c>
      <c r="F55" s="110" t="s">
        <v>325</v>
      </c>
      <c r="G55" s="110" t="s">
        <v>92</v>
      </c>
      <c r="H55" s="110">
        <v>34376</v>
      </c>
      <c r="I55" s="110">
        <v>34376</v>
      </c>
      <c r="J55" s="110">
        <v>1</v>
      </c>
      <c r="K55" s="110" t="s">
        <v>80</v>
      </c>
      <c r="L55" s="110">
        <v>29800</v>
      </c>
      <c r="M55" s="111">
        <v>29800</v>
      </c>
      <c r="N55" s="110" t="s">
        <v>2134</v>
      </c>
      <c r="O55" s="110" t="s">
        <v>2134</v>
      </c>
      <c r="P55" s="110" t="s">
        <v>1323</v>
      </c>
      <c r="Q55" s="110" t="s">
        <v>2135</v>
      </c>
      <c r="R55" s="110">
        <v>1</v>
      </c>
      <c r="S55" s="110" t="s">
        <v>10</v>
      </c>
      <c r="T55" s="110">
        <v>34376</v>
      </c>
      <c r="U55" s="110" t="s">
        <v>2136</v>
      </c>
      <c r="V55" s="110">
        <v>25</v>
      </c>
      <c r="W55" s="110" t="s">
        <v>1902</v>
      </c>
      <c r="X55" s="110">
        <v>2</v>
      </c>
      <c r="Y55" s="110" t="s">
        <v>10</v>
      </c>
      <c r="Z55" s="110">
        <v>9</v>
      </c>
      <c r="AA55" s="110" t="s">
        <v>10</v>
      </c>
      <c r="AB55" s="110" t="s">
        <v>5638</v>
      </c>
      <c r="AC55" s="110">
        <v>200139</v>
      </c>
      <c r="AD55" s="110">
        <v>1</v>
      </c>
      <c r="AE55" s="111">
        <v>34376</v>
      </c>
      <c r="AF55" s="112">
        <v>29800</v>
      </c>
      <c r="AG55" s="111">
        <f>AE55-AF55</f>
        <v>4576</v>
      </c>
    </row>
    <row r="56" spans="1:33">
      <c r="A56" s="109">
        <v>575</v>
      </c>
      <c r="B56" s="110">
        <v>663</v>
      </c>
      <c r="C56" s="110" t="s">
        <v>1763</v>
      </c>
      <c r="D56" s="110" t="s">
        <v>44</v>
      </c>
      <c r="E56" s="110" t="s">
        <v>58</v>
      </c>
      <c r="F56" s="110" t="s">
        <v>5627</v>
      </c>
      <c r="G56" s="110" t="s">
        <v>56</v>
      </c>
      <c r="H56" s="110">
        <v>303.60000000000002</v>
      </c>
      <c r="I56" s="110">
        <v>30360</v>
      </c>
      <c r="J56" s="110">
        <v>99.999999999999986</v>
      </c>
      <c r="K56" s="110" t="s">
        <v>38</v>
      </c>
      <c r="L56" s="110">
        <v>26110</v>
      </c>
      <c r="M56" s="111">
        <v>261.10000000000002</v>
      </c>
      <c r="N56" s="110" t="s">
        <v>3483</v>
      </c>
      <c r="O56" s="110" t="s">
        <v>3483</v>
      </c>
      <c r="P56" s="110" t="s">
        <v>1763</v>
      </c>
      <c r="Q56" s="110" t="s">
        <v>10</v>
      </c>
      <c r="R56" s="110">
        <v>1</v>
      </c>
      <c r="S56" s="110" t="s">
        <v>10</v>
      </c>
      <c r="T56" s="110">
        <v>303.60000000000002</v>
      </c>
      <c r="U56" s="110" t="s">
        <v>3484</v>
      </c>
      <c r="V56" s="110">
        <v>1</v>
      </c>
      <c r="W56" s="110" t="s">
        <v>1915</v>
      </c>
      <c r="X56" s="110">
        <v>2</v>
      </c>
      <c r="Y56" s="110" t="s">
        <v>10</v>
      </c>
      <c r="Z56" s="110">
        <v>3</v>
      </c>
      <c r="AA56" s="110" t="s">
        <v>10</v>
      </c>
      <c r="AB56" s="110" t="s">
        <v>1915</v>
      </c>
      <c r="AC56" s="110">
        <v>200663</v>
      </c>
      <c r="AD56" s="110">
        <v>114</v>
      </c>
      <c r="AE56" s="111">
        <v>34610.400000000001</v>
      </c>
      <c r="AF56" s="112">
        <v>29765.4</v>
      </c>
      <c r="AG56" s="111">
        <f>AE56-AF56</f>
        <v>4845</v>
      </c>
    </row>
    <row r="57" spans="1:33">
      <c r="A57" s="109">
        <v>600</v>
      </c>
      <c r="B57" s="110">
        <v>697</v>
      </c>
      <c r="C57" s="110" t="s">
        <v>4004</v>
      </c>
      <c r="D57" s="110" t="s">
        <v>10</v>
      </c>
      <c r="E57" s="110" t="s">
        <v>10</v>
      </c>
      <c r="F57" s="110" t="s">
        <v>5807</v>
      </c>
      <c r="G57" s="110" t="s">
        <v>681</v>
      </c>
      <c r="H57" s="110">
        <v>33070</v>
      </c>
      <c r="I57" s="110">
        <v>33070</v>
      </c>
      <c r="J57" s="110">
        <v>1</v>
      </c>
      <c r="K57" s="110" t="s">
        <v>97</v>
      </c>
      <c r="L57" s="110">
        <v>29704</v>
      </c>
      <c r="M57" s="111">
        <v>29704</v>
      </c>
      <c r="N57" s="110" t="s">
        <v>3549</v>
      </c>
      <c r="O57" s="110" t="s">
        <v>3549</v>
      </c>
      <c r="P57" s="110" t="s">
        <v>1789</v>
      </c>
      <c r="Q57" s="110" t="s">
        <v>3550</v>
      </c>
      <c r="R57" s="110">
        <v>2</v>
      </c>
      <c r="S57" s="110" t="s">
        <v>10</v>
      </c>
      <c r="T57" s="110">
        <v>33070</v>
      </c>
      <c r="U57" s="110" t="s">
        <v>3551</v>
      </c>
      <c r="V57" s="110">
        <v>25</v>
      </c>
      <c r="W57" s="110" t="s">
        <v>1902</v>
      </c>
      <c r="X57" s="110">
        <v>2</v>
      </c>
      <c r="Y57" s="110" t="s">
        <v>10</v>
      </c>
      <c r="Z57" s="110">
        <v>9</v>
      </c>
      <c r="AA57" s="110" t="s">
        <v>10</v>
      </c>
      <c r="AB57" s="110" t="s">
        <v>5618</v>
      </c>
      <c r="AC57" s="110">
        <v>200697</v>
      </c>
      <c r="AD57" s="110">
        <v>1</v>
      </c>
      <c r="AE57" s="111">
        <v>33070</v>
      </c>
      <c r="AF57" s="112">
        <v>29704</v>
      </c>
      <c r="AG57" s="111">
        <f>AE57-AF57</f>
        <v>3366</v>
      </c>
    </row>
    <row r="58" spans="1:33">
      <c r="A58" s="109">
        <v>18</v>
      </c>
      <c r="B58" s="110">
        <v>52</v>
      </c>
      <c r="C58" s="110" t="s">
        <v>1259</v>
      </c>
      <c r="D58" s="110" t="s">
        <v>10</v>
      </c>
      <c r="E58" s="110" t="s">
        <v>10</v>
      </c>
      <c r="F58" s="110" t="s">
        <v>5652</v>
      </c>
      <c r="G58" s="110" t="s">
        <v>157</v>
      </c>
      <c r="H58" s="110">
        <v>1646</v>
      </c>
      <c r="I58" s="110">
        <v>16460</v>
      </c>
      <c r="J58" s="110">
        <v>10</v>
      </c>
      <c r="K58" s="110" t="s">
        <v>147</v>
      </c>
      <c r="L58" s="110">
        <v>14830</v>
      </c>
      <c r="M58" s="111">
        <v>1483</v>
      </c>
      <c r="N58" s="110" t="s">
        <v>1949</v>
      </c>
      <c r="O58" s="110" t="s">
        <v>1949</v>
      </c>
      <c r="P58" s="110" t="s">
        <v>1259</v>
      </c>
      <c r="Q58" s="110" t="s">
        <v>1950</v>
      </c>
      <c r="R58" s="110">
        <v>2</v>
      </c>
      <c r="S58" s="110" t="s">
        <v>10</v>
      </c>
      <c r="T58" s="110">
        <v>1646</v>
      </c>
      <c r="U58" s="110" t="s">
        <v>1951</v>
      </c>
      <c r="V58" s="110">
        <v>25</v>
      </c>
      <c r="W58" s="110" t="s">
        <v>1902</v>
      </c>
      <c r="X58" s="110">
        <v>2</v>
      </c>
      <c r="Y58" s="110" t="s">
        <v>10</v>
      </c>
      <c r="Z58" s="110">
        <v>9</v>
      </c>
      <c r="AA58" s="110" t="s">
        <v>10</v>
      </c>
      <c r="AB58" s="110" t="s">
        <v>5618</v>
      </c>
      <c r="AC58" s="110">
        <v>200052</v>
      </c>
      <c r="AD58" s="110">
        <v>19</v>
      </c>
      <c r="AE58" s="111">
        <v>31274</v>
      </c>
      <c r="AF58" s="112">
        <v>28177</v>
      </c>
      <c r="AG58" s="111">
        <f>AE58-AF58</f>
        <v>3097</v>
      </c>
    </row>
    <row r="59" spans="1:33">
      <c r="A59" s="109">
        <v>191</v>
      </c>
      <c r="B59" s="110">
        <v>253</v>
      </c>
      <c r="C59" s="110" t="s">
        <v>1422</v>
      </c>
      <c r="D59" s="110" t="s">
        <v>44</v>
      </c>
      <c r="E59" s="110" t="s">
        <v>58</v>
      </c>
      <c r="F59" s="110" t="s">
        <v>5627</v>
      </c>
      <c r="G59" s="110" t="s">
        <v>501</v>
      </c>
      <c r="H59" s="110">
        <v>307</v>
      </c>
      <c r="I59" s="110">
        <v>30700</v>
      </c>
      <c r="J59" s="110">
        <v>100</v>
      </c>
      <c r="K59" s="110" t="s">
        <v>38</v>
      </c>
      <c r="L59" s="110">
        <v>27016</v>
      </c>
      <c r="M59" s="111">
        <v>270.16000000000003</v>
      </c>
      <c r="N59" s="110" t="s">
        <v>2436</v>
      </c>
      <c r="O59" s="110" t="s">
        <v>2436</v>
      </c>
      <c r="P59" s="110" t="s">
        <v>1422</v>
      </c>
      <c r="Q59" s="110" t="s">
        <v>2437</v>
      </c>
      <c r="R59" s="110">
        <v>1</v>
      </c>
      <c r="S59" s="110" t="s">
        <v>10</v>
      </c>
      <c r="T59" s="110">
        <v>307</v>
      </c>
      <c r="U59" s="110" t="s">
        <v>2438</v>
      </c>
      <c r="V59" s="110">
        <v>1</v>
      </c>
      <c r="W59" s="110" t="s">
        <v>1915</v>
      </c>
      <c r="X59" s="110">
        <v>2</v>
      </c>
      <c r="Y59" s="110" t="s">
        <v>10</v>
      </c>
      <c r="Z59" s="110">
        <v>1</v>
      </c>
      <c r="AA59" s="110" t="s">
        <v>10</v>
      </c>
      <c r="AB59" s="110" t="s">
        <v>1915</v>
      </c>
      <c r="AC59" s="110">
        <v>200253</v>
      </c>
      <c r="AD59" s="110">
        <v>103</v>
      </c>
      <c r="AE59" s="111">
        <v>31621</v>
      </c>
      <c r="AF59" s="112">
        <v>27826.480000000003</v>
      </c>
      <c r="AG59" s="111">
        <f>AE59-AF59</f>
        <v>3794.5199999999968</v>
      </c>
    </row>
    <row r="60" spans="1:33">
      <c r="A60" s="109">
        <v>413</v>
      </c>
      <c r="B60" s="110">
        <v>473</v>
      </c>
      <c r="C60" s="110" t="s">
        <v>1619</v>
      </c>
      <c r="D60" s="110" t="s">
        <v>10</v>
      </c>
      <c r="E60" s="110" t="s">
        <v>10</v>
      </c>
      <c r="F60" s="110" t="s">
        <v>957</v>
      </c>
      <c r="G60" s="110" t="s">
        <v>212</v>
      </c>
      <c r="H60" s="110">
        <v>754</v>
      </c>
      <c r="I60" s="110">
        <v>7540</v>
      </c>
      <c r="J60" s="110">
        <v>10</v>
      </c>
      <c r="K60" s="110" t="s">
        <v>110</v>
      </c>
      <c r="L60" s="110">
        <v>6703</v>
      </c>
      <c r="M60" s="111">
        <v>670.3</v>
      </c>
      <c r="N60" s="110" t="s">
        <v>3039</v>
      </c>
      <c r="O60" s="110" t="s">
        <v>3039</v>
      </c>
      <c r="P60" s="110" t="s">
        <v>1619</v>
      </c>
      <c r="Q60" s="110" t="s">
        <v>3040</v>
      </c>
      <c r="R60" s="110">
        <v>1</v>
      </c>
      <c r="S60" s="110" t="s">
        <v>10</v>
      </c>
      <c r="T60" s="110">
        <v>754</v>
      </c>
      <c r="U60" s="110" t="s">
        <v>3041</v>
      </c>
      <c r="V60" s="110">
        <v>25</v>
      </c>
      <c r="W60" s="110" t="s">
        <v>1902</v>
      </c>
      <c r="X60" s="110">
        <v>0</v>
      </c>
      <c r="Y60" s="110" t="s">
        <v>10</v>
      </c>
      <c r="Z60" s="110">
        <v>8</v>
      </c>
      <c r="AA60" s="110" t="s">
        <v>10</v>
      </c>
      <c r="AB60" s="110" t="s">
        <v>5638</v>
      </c>
      <c r="AC60" s="110">
        <v>473</v>
      </c>
      <c r="AD60" s="110">
        <v>41</v>
      </c>
      <c r="AE60" s="111">
        <v>30914</v>
      </c>
      <c r="AF60" s="112">
        <v>27482.3</v>
      </c>
      <c r="AG60" s="111">
        <f>AE60-AF60</f>
        <v>3431.7000000000007</v>
      </c>
    </row>
    <row r="61" spans="1:33">
      <c r="A61" s="109">
        <v>353</v>
      </c>
      <c r="B61" s="110">
        <v>413</v>
      </c>
      <c r="C61" s="110" t="s">
        <v>1235</v>
      </c>
      <c r="D61" s="110" t="s">
        <v>90</v>
      </c>
      <c r="E61" s="110" t="s">
        <v>10</v>
      </c>
      <c r="F61" s="110" t="s">
        <v>5667</v>
      </c>
      <c r="G61" s="110" t="s">
        <v>92</v>
      </c>
      <c r="H61" s="110">
        <v>256</v>
      </c>
      <c r="I61" s="110">
        <v>5120</v>
      </c>
      <c r="J61" s="110">
        <v>20</v>
      </c>
      <c r="K61" s="110" t="s">
        <v>97</v>
      </c>
      <c r="L61" s="110">
        <v>4560</v>
      </c>
      <c r="M61" s="111">
        <v>228</v>
      </c>
      <c r="N61" s="110" t="s">
        <v>2871</v>
      </c>
      <c r="O61" s="110" t="s">
        <v>2871</v>
      </c>
      <c r="P61" s="110" t="s">
        <v>1564</v>
      </c>
      <c r="Q61" s="110" t="s">
        <v>2872</v>
      </c>
      <c r="R61" s="110">
        <v>1</v>
      </c>
      <c r="S61" s="110" t="s">
        <v>10</v>
      </c>
      <c r="T61" s="110">
        <v>256</v>
      </c>
      <c r="U61" s="110" t="s">
        <v>2873</v>
      </c>
      <c r="V61" s="110">
        <v>25</v>
      </c>
      <c r="W61" s="110" t="s">
        <v>1902</v>
      </c>
      <c r="X61" s="110">
        <v>0</v>
      </c>
      <c r="Y61" s="110" t="s">
        <v>10</v>
      </c>
      <c r="Z61" s="110">
        <v>10</v>
      </c>
      <c r="AA61" s="110" t="s">
        <v>10</v>
      </c>
      <c r="AB61" s="110" t="s">
        <v>5638</v>
      </c>
      <c r="AC61" s="110">
        <v>413</v>
      </c>
      <c r="AD61" s="110">
        <v>119</v>
      </c>
      <c r="AE61" s="111">
        <v>30464</v>
      </c>
      <c r="AF61" s="112">
        <v>27132</v>
      </c>
      <c r="AG61" s="111">
        <f>AE61-AF61</f>
        <v>3332</v>
      </c>
    </row>
    <row r="62" spans="1:33">
      <c r="A62" s="109">
        <v>242</v>
      </c>
      <c r="B62" s="110">
        <v>303</v>
      </c>
      <c r="C62" s="110" t="s">
        <v>1467</v>
      </c>
      <c r="D62" s="110" t="s">
        <v>44</v>
      </c>
      <c r="E62" s="110" t="s">
        <v>14</v>
      </c>
      <c r="F62" s="110" t="s">
        <v>5646</v>
      </c>
      <c r="G62" s="110" t="s">
        <v>223</v>
      </c>
      <c r="H62" s="110">
        <v>36.700000000000003</v>
      </c>
      <c r="I62" s="110">
        <v>18350</v>
      </c>
      <c r="J62" s="110">
        <v>499.99999999999994</v>
      </c>
      <c r="K62" s="110" t="s">
        <v>13</v>
      </c>
      <c r="L62" s="110">
        <v>16348</v>
      </c>
      <c r="M62" s="111">
        <v>32.696000000000005</v>
      </c>
      <c r="N62" s="110" t="s">
        <v>2579</v>
      </c>
      <c r="O62" s="110" t="s">
        <v>2579</v>
      </c>
      <c r="P62" s="110" t="s">
        <v>1467</v>
      </c>
      <c r="Q62" s="110" t="s">
        <v>10</v>
      </c>
      <c r="R62" s="110">
        <v>1</v>
      </c>
      <c r="S62" s="110" t="s">
        <v>10</v>
      </c>
      <c r="T62" s="110">
        <v>36.700000000000003</v>
      </c>
      <c r="U62" s="110" t="s">
        <v>2580</v>
      </c>
      <c r="V62" s="110">
        <v>5</v>
      </c>
      <c r="W62" s="110" t="s">
        <v>2581</v>
      </c>
      <c r="X62" s="110">
        <v>0</v>
      </c>
      <c r="Y62" s="110" t="s">
        <v>10</v>
      </c>
      <c r="Z62" s="110">
        <v>2</v>
      </c>
      <c r="AA62" s="110" t="s">
        <v>10</v>
      </c>
      <c r="AB62" s="110" t="s">
        <v>5620</v>
      </c>
      <c r="AC62" s="110">
        <v>303</v>
      </c>
      <c r="AD62" s="110">
        <v>826</v>
      </c>
      <c r="AE62" s="111">
        <v>30314.2</v>
      </c>
      <c r="AF62" s="112">
        <v>27006.896000000004</v>
      </c>
      <c r="AG62" s="111">
        <f>AE62-AF62</f>
        <v>3307.3039999999964</v>
      </c>
    </row>
    <row r="63" spans="1:33">
      <c r="A63" s="109">
        <v>174</v>
      </c>
      <c r="B63" s="110">
        <v>234</v>
      </c>
      <c r="C63" s="110" t="s">
        <v>1411</v>
      </c>
      <c r="D63" s="110" t="s">
        <v>44</v>
      </c>
      <c r="E63" s="110" t="s">
        <v>58</v>
      </c>
      <c r="F63" s="110" t="s">
        <v>5627</v>
      </c>
      <c r="G63" s="110" t="s">
        <v>279</v>
      </c>
      <c r="H63" s="110">
        <v>235.8</v>
      </c>
      <c r="I63" s="110">
        <v>23580</v>
      </c>
      <c r="J63" s="110">
        <v>100</v>
      </c>
      <c r="K63" s="110" t="s">
        <v>38</v>
      </c>
      <c r="L63" s="110">
        <v>20562</v>
      </c>
      <c r="M63" s="111">
        <v>205.62</v>
      </c>
      <c r="N63" s="110" t="s">
        <v>2386</v>
      </c>
      <c r="O63" s="110" t="s">
        <v>2386</v>
      </c>
      <c r="P63" s="110" t="s">
        <v>1411</v>
      </c>
      <c r="Q63" s="110" t="s">
        <v>2387</v>
      </c>
      <c r="R63" s="110">
        <v>2</v>
      </c>
      <c r="S63" s="110" t="s">
        <v>10</v>
      </c>
      <c r="T63" s="110">
        <v>235.8</v>
      </c>
      <c r="U63" s="110" t="s">
        <v>2388</v>
      </c>
      <c r="V63" s="110">
        <v>1</v>
      </c>
      <c r="W63" s="110" t="s">
        <v>1915</v>
      </c>
      <c r="X63" s="110">
        <v>2</v>
      </c>
      <c r="Y63" s="110" t="s">
        <v>10</v>
      </c>
      <c r="Z63" s="110">
        <v>3</v>
      </c>
      <c r="AA63" s="110" t="s">
        <v>10</v>
      </c>
      <c r="AB63" s="110" t="s">
        <v>5618</v>
      </c>
      <c r="AC63" s="110">
        <v>200234</v>
      </c>
      <c r="AD63" s="110">
        <v>131</v>
      </c>
      <c r="AE63" s="111">
        <v>30889.800000000003</v>
      </c>
      <c r="AF63" s="112">
        <v>26936.22</v>
      </c>
      <c r="AG63" s="111">
        <f>AE63-AF63</f>
        <v>3953.5800000000017</v>
      </c>
    </row>
    <row r="64" spans="1:33">
      <c r="A64" s="109">
        <v>165</v>
      </c>
      <c r="B64" s="110">
        <v>224</v>
      </c>
      <c r="C64" s="110" t="s">
        <v>3916</v>
      </c>
      <c r="D64" s="110" t="s">
        <v>90</v>
      </c>
      <c r="E64" s="110" t="s">
        <v>10</v>
      </c>
      <c r="F64" s="110" t="s">
        <v>5703</v>
      </c>
      <c r="G64" s="110" t="s">
        <v>336</v>
      </c>
      <c r="H64" s="110">
        <v>12.3</v>
      </c>
      <c r="I64" s="110">
        <v>8610</v>
      </c>
      <c r="J64" s="110">
        <v>700</v>
      </c>
      <c r="K64" s="110" t="s">
        <v>181</v>
      </c>
      <c r="L64" s="110">
        <v>7766</v>
      </c>
      <c r="M64" s="111">
        <v>11.094285714285714</v>
      </c>
      <c r="N64" s="110" t="s">
        <v>2361</v>
      </c>
      <c r="O64" s="110" t="s">
        <v>2361</v>
      </c>
      <c r="P64" s="110" t="s">
        <v>1403</v>
      </c>
      <c r="Q64" s="110" t="s">
        <v>2362</v>
      </c>
      <c r="R64" s="110">
        <v>1</v>
      </c>
      <c r="S64" s="110" t="s">
        <v>10</v>
      </c>
      <c r="T64" s="110">
        <v>12.3</v>
      </c>
      <c r="U64" s="110" t="s">
        <v>2363</v>
      </c>
      <c r="V64" s="110">
        <v>19</v>
      </c>
      <c r="W64" s="110" t="s">
        <v>1979</v>
      </c>
      <c r="X64" s="110">
        <v>0</v>
      </c>
      <c r="Y64" s="110" t="s">
        <v>10</v>
      </c>
      <c r="Z64" s="110">
        <v>12</v>
      </c>
      <c r="AA64" s="110" t="s">
        <v>10</v>
      </c>
      <c r="AB64" s="110" t="s">
        <v>5633</v>
      </c>
      <c r="AC64" s="110">
        <v>224</v>
      </c>
      <c r="AD64" s="110">
        <v>2422</v>
      </c>
      <c r="AE64" s="111">
        <v>29790.600000000002</v>
      </c>
      <c r="AF64" s="112">
        <v>26870.36</v>
      </c>
      <c r="AG64" s="111">
        <f>AE64-AF64</f>
        <v>2920.2400000000016</v>
      </c>
    </row>
    <row r="65" spans="1:33">
      <c r="A65" s="109">
        <v>451</v>
      </c>
      <c r="B65" s="110">
        <v>528</v>
      </c>
      <c r="C65" s="110" t="s">
        <v>1654</v>
      </c>
      <c r="D65" s="110" t="s">
        <v>44</v>
      </c>
      <c r="E65" s="110" t="s">
        <v>58</v>
      </c>
      <c r="F65" s="110" t="s">
        <v>5690</v>
      </c>
      <c r="G65" s="110" t="s">
        <v>447</v>
      </c>
      <c r="H65" s="110">
        <v>195.7</v>
      </c>
      <c r="I65" s="110">
        <v>10959.2</v>
      </c>
      <c r="J65" s="110">
        <v>56.000000000000007</v>
      </c>
      <c r="K65" s="110" t="s">
        <v>38</v>
      </c>
      <c r="L65" s="110">
        <v>9480</v>
      </c>
      <c r="M65" s="111">
        <v>169.28571428571428</v>
      </c>
      <c r="N65" s="110" t="s">
        <v>3141</v>
      </c>
      <c r="O65" s="110" t="s">
        <v>3141</v>
      </c>
      <c r="P65" s="110" t="s">
        <v>1654</v>
      </c>
      <c r="Q65" s="110" t="s">
        <v>3142</v>
      </c>
      <c r="R65" s="110">
        <v>1</v>
      </c>
      <c r="S65" s="110" t="s">
        <v>10</v>
      </c>
      <c r="T65" s="110">
        <v>195.7</v>
      </c>
      <c r="U65" s="110" t="s">
        <v>3143</v>
      </c>
      <c r="V65" s="110">
        <v>1</v>
      </c>
      <c r="W65" s="110" t="s">
        <v>1915</v>
      </c>
      <c r="X65" s="110">
        <v>0</v>
      </c>
      <c r="Y65" s="110" t="s">
        <v>10</v>
      </c>
      <c r="Z65" s="110">
        <v>1</v>
      </c>
      <c r="AA65" s="110" t="s">
        <v>10</v>
      </c>
      <c r="AB65" s="110" t="s">
        <v>1915</v>
      </c>
      <c r="AC65" s="110">
        <v>528</v>
      </c>
      <c r="AD65" s="110">
        <v>155</v>
      </c>
      <c r="AE65" s="111">
        <v>30333.5</v>
      </c>
      <c r="AF65" s="112">
        <v>26239.285714285714</v>
      </c>
      <c r="AG65" s="111">
        <f>AE65-AF65</f>
        <v>4094.2142857142862</v>
      </c>
    </row>
    <row r="66" spans="1:33">
      <c r="A66" s="109">
        <v>607</v>
      </c>
      <c r="B66" s="110">
        <v>705</v>
      </c>
      <c r="C66" s="110" t="s">
        <v>1074</v>
      </c>
      <c r="D66" s="110" t="s">
        <v>44</v>
      </c>
      <c r="E66" s="110" t="s">
        <v>58</v>
      </c>
      <c r="F66" s="110" t="s">
        <v>5627</v>
      </c>
      <c r="G66" s="110" t="s">
        <v>279</v>
      </c>
      <c r="H66" s="110">
        <v>26.2</v>
      </c>
      <c r="I66" s="110">
        <v>2620</v>
      </c>
      <c r="J66" s="110">
        <v>100</v>
      </c>
      <c r="K66" s="110" t="s">
        <v>38</v>
      </c>
      <c r="L66" s="110">
        <v>2148</v>
      </c>
      <c r="M66" s="111">
        <v>21.48</v>
      </c>
      <c r="N66" s="110" t="s">
        <v>3568</v>
      </c>
      <c r="O66" s="110" t="s">
        <v>3568</v>
      </c>
      <c r="P66" s="110" t="s">
        <v>1074</v>
      </c>
      <c r="Q66" s="110" t="s">
        <v>3569</v>
      </c>
      <c r="R66" s="110">
        <v>1</v>
      </c>
      <c r="S66" s="110" t="s">
        <v>10</v>
      </c>
      <c r="T66" s="110">
        <v>26.2</v>
      </c>
      <c r="U66" s="110" t="s">
        <v>3570</v>
      </c>
      <c r="V66" s="110">
        <v>1</v>
      </c>
      <c r="W66" s="110" t="s">
        <v>1915</v>
      </c>
      <c r="X66" s="110">
        <v>2</v>
      </c>
      <c r="Y66" s="110" t="s">
        <v>10</v>
      </c>
      <c r="Z66" s="110">
        <v>26</v>
      </c>
      <c r="AA66" s="110" t="s">
        <v>10</v>
      </c>
      <c r="AB66" s="110" t="s">
        <v>1915</v>
      </c>
      <c r="AC66" s="110">
        <v>200705</v>
      </c>
      <c r="AD66" s="110">
        <v>1173</v>
      </c>
      <c r="AE66" s="111">
        <v>30732.6</v>
      </c>
      <c r="AF66" s="112">
        <v>25196.04</v>
      </c>
      <c r="AG66" s="111">
        <f>AE66-AF66</f>
        <v>5536.5599999999977</v>
      </c>
    </row>
    <row r="67" spans="1:33" s="113" customFormat="1">
      <c r="A67" s="109">
        <v>234</v>
      </c>
      <c r="B67" s="116">
        <v>295</v>
      </c>
      <c r="C67" s="116" t="s">
        <v>1460</v>
      </c>
      <c r="D67" s="116" t="s">
        <v>44</v>
      </c>
      <c r="E67" s="116" t="s">
        <v>10</v>
      </c>
      <c r="F67" s="116" t="s">
        <v>569</v>
      </c>
      <c r="G67" s="116" t="s">
        <v>84</v>
      </c>
      <c r="H67" s="116">
        <v>27994</v>
      </c>
      <c r="I67" s="116">
        <v>27994</v>
      </c>
      <c r="J67" s="116">
        <v>1</v>
      </c>
      <c r="K67" s="116" t="s">
        <v>80</v>
      </c>
      <c r="L67" s="116">
        <v>24411</v>
      </c>
      <c r="M67" s="117">
        <v>24411</v>
      </c>
      <c r="N67" s="116" t="s">
        <v>2556</v>
      </c>
      <c r="O67" s="116" t="s">
        <v>2556</v>
      </c>
      <c r="P67" s="116" t="s">
        <v>1460</v>
      </c>
      <c r="Q67" s="116" t="s">
        <v>2557</v>
      </c>
      <c r="R67" s="116">
        <v>1</v>
      </c>
      <c r="S67" s="116" t="s">
        <v>10</v>
      </c>
      <c r="T67" s="116">
        <v>27994</v>
      </c>
      <c r="U67" s="116" t="s">
        <v>2558</v>
      </c>
      <c r="V67" s="116">
        <v>25</v>
      </c>
      <c r="W67" s="116" t="s">
        <v>1902</v>
      </c>
      <c r="X67" s="116">
        <v>2</v>
      </c>
      <c r="Y67" s="116" t="s">
        <v>10</v>
      </c>
      <c r="Z67" s="116">
        <v>9</v>
      </c>
      <c r="AA67" s="116" t="s">
        <v>10</v>
      </c>
      <c r="AB67" s="116" t="s">
        <v>5638</v>
      </c>
      <c r="AC67" s="116">
        <v>200295</v>
      </c>
      <c r="AD67" s="116">
        <v>1</v>
      </c>
      <c r="AE67" s="117">
        <v>27994</v>
      </c>
      <c r="AF67" s="117">
        <v>24411</v>
      </c>
      <c r="AG67" s="111">
        <f>AE67-AF67</f>
        <v>3583</v>
      </c>
    </row>
    <row r="68" spans="1:33">
      <c r="A68" s="109">
        <v>74</v>
      </c>
      <c r="B68" s="110">
        <v>123</v>
      </c>
      <c r="C68" s="110" t="s">
        <v>1312</v>
      </c>
      <c r="D68" s="110" t="s">
        <v>114</v>
      </c>
      <c r="E68" s="110" t="s">
        <v>58</v>
      </c>
      <c r="F68" s="110" t="s">
        <v>5627</v>
      </c>
      <c r="G68" s="110" t="s">
        <v>114</v>
      </c>
      <c r="H68" s="110">
        <v>51.9</v>
      </c>
      <c r="I68" s="110">
        <v>5190</v>
      </c>
      <c r="J68" s="110">
        <v>100</v>
      </c>
      <c r="K68" s="110" t="s">
        <v>38</v>
      </c>
      <c r="L68" s="110">
        <v>4050</v>
      </c>
      <c r="M68" s="111">
        <v>40.5</v>
      </c>
      <c r="N68" s="110" t="s">
        <v>2104</v>
      </c>
      <c r="O68" s="110" t="s">
        <v>2104</v>
      </c>
      <c r="P68" s="110" t="s">
        <v>1312</v>
      </c>
      <c r="Q68" s="110" t="s">
        <v>2105</v>
      </c>
      <c r="R68" s="110">
        <v>1</v>
      </c>
      <c r="S68" s="110" t="s">
        <v>10</v>
      </c>
      <c r="T68" s="110">
        <v>51.9</v>
      </c>
      <c r="U68" s="110" t="s">
        <v>2106</v>
      </c>
      <c r="V68" s="110">
        <v>1</v>
      </c>
      <c r="W68" s="110" t="s">
        <v>1915</v>
      </c>
      <c r="X68" s="110">
        <v>2</v>
      </c>
      <c r="Y68" s="110" t="s">
        <v>10</v>
      </c>
      <c r="Z68" s="110">
        <v>26</v>
      </c>
      <c r="AA68" s="110" t="s">
        <v>10</v>
      </c>
      <c r="AB68" s="110" t="s">
        <v>1915</v>
      </c>
      <c r="AC68" s="110">
        <v>200123</v>
      </c>
      <c r="AD68" s="110">
        <v>601</v>
      </c>
      <c r="AE68" s="111">
        <v>31191.899999999998</v>
      </c>
      <c r="AF68" s="112">
        <v>24340.5</v>
      </c>
      <c r="AG68" s="111">
        <f>AE68-AF68</f>
        <v>6851.3999999999978</v>
      </c>
    </row>
    <row r="69" spans="1:33">
      <c r="A69" s="109">
        <v>207</v>
      </c>
      <c r="B69" s="110">
        <v>269</v>
      </c>
      <c r="C69" s="110" t="s">
        <v>526</v>
      </c>
      <c r="D69" s="110" t="s">
        <v>44</v>
      </c>
      <c r="E69" s="110" t="s">
        <v>58</v>
      </c>
      <c r="F69" s="110" t="s">
        <v>5627</v>
      </c>
      <c r="G69" s="110" t="s">
        <v>527</v>
      </c>
      <c r="H69" s="110">
        <v>60.9</v>
      </c>
      <c r="I69" s="110">
        <v>6090</v>
      </c>
      <c r="J69" s="110">
        <v>100</v>
      </c>
      <c r="K69" s="110" t="s">
        <v>38</v>
      </c>
      <c r="L69" s="110">
        <v>5237</v>
      </c>
      <c r="M69" s="111">
        <v>52.37</v>
      </c>
      <c r="N69" s="110" t="s">
        <v>2481</v>
      </c>
      <c r="O69" s="110" t="s">
        <v>2481</v>
      </c>
      <c r="P69" s="110" t="s">
        <v>526</v>
      </c>
      <c r="Q69" s="110" t="s">
        <v>2482</v>
      </c>
      <c r="R69" s="110">
        <v>1</v>
      </c>
      <c r="S69" s="110" t="s">
        <v>10</v>
      </c>
      <c r="T69" s="110">
        <v>60.9</v>
      </c>
      <c r="U69" s="110" t="s">
        <v>2483</v>
      </c>
      <c r="V69" s="110">
        <v>1</v>
      </c>
      <c r="W69" s="110" t="s">
        <v>1915</v>
      </c>
      <c r="X69" s="110">
        <v>0</v>
      </c>
      <c r="Y69" s="110" t="s">
        <v>10</v>
      </c>
      <c r="Z69" s="110">
        <v>25</v>
      </c>
      <c r="AA69" s="110" t="s">
        <v>10</v>
      </c>
      <c r="AB69" s="110" t="s">
        <v>1915</v>
      </c>
      <c r="AC69" s="110">
        <v>269</v>
      </c>
      <c r="AD69" s="110">
        <v>463</v>
      </c>
      <c r="AE69" s="111">
        <v>28196.7</v>
      </c>
      <c r="AF69" s="112">
        <v>24247.309999999998</v>
      </c>
      <c r="AG69" s="111">
        <f>AE69-AF69</f>
        <v>3949.3900000000031</v>
      </c>
    </row>
    <row r="70" spans="1:33">
      <c r="A70" s="109">
        <v>216</v>
      </c>
      <c r="B70" s="110">
        <v>277</v>
      </c>
      <c r="C70" s="110" t="s">
        <v>1446</v>
      </c>
      <c r="D70" s="110" t="s">
        <v>71</v>
      </c>
      <c r="E70" s="110" t="s">
        <v>10</v>
      </c>
      <c r="F70" s="110" t="s">
        <v>5716</v>
      </c>
      <c r="G70" s="110" t="s">
        <v>62</v>
      </c>
      <c r="H70" s="110">
        <v>597</v>
      </c>
      <c r="I70" s="110">
        <v>5970</v>
      </c>
      <c r="J70" s="110">
        <v>10</v>
      </c>
      <c r="K70" s="110" t="s">
        <v>110</v>
      </c>
      <c r="L70" s="110">
        <v>5383</v>
      </c>
      <c r="M70" s="111">
        <v>538.29999999999995</v>
      </c>
      <c r="N70" s="110" t="s">
        <v>2507</v>
      </c>
      <c r="O70" s="110" t="s">
        <v>2507</v>
      </c>
      <c r="P70" s="110" t="s">
        <v>1446</v>
      </c>
      <c r="Q70" s="110" t="s">
        <v>2508</v>
      </c>
      <c r="R70" s="110">
        <v>1</v>
      </c>
      <c r="S70" s="110" t="s">
        <v>10</v>
      </c>
      <c r="T70" s="110">
        <v>597</v>
      </c>
      <c r="U70" s="110" t="s">
        <v>2509</v>
      </c>
      <c r="V70" s="110">
        <v>25</v>
      </c>
      <c r="W70" s="110" t="s">
        <v>1902</v>
      </c>
      <c r="X70" s="110">
        <v>0</v>
      </c>
      <c r="Y70" s="110" t="s">
        <v>10</v>
      </c>
      <c r="Z70" s="110">
        <v>8</v>
      </c>
      <c r="AA70" s="110" t="s">
        <v>10</v>
      </c>
      <c r="AB70" s="110" t="s">
        <v>5638</v>
      </c>
      <c r="AC70" s="110">
        <v>277</v>
      </c>
      <c r="AD70" s="110">
        <v>44</v>
      </c>
      <c r="AE70" s="111">
        <v>26268</v>
      </c>
      <c r="AF70" s="112">
        <v>23685.199999999997</v>
      </c>
      <c r="AG70" s="111">
        <f>AE70-AF70</f>
        <v>2582.8000000000029</v>
      </c>
    </row>
    <row r="71" spans="1:33">
      <c r="A71" s="109">
        <v>232</v>
      </c>
      <c r="B71" s="110">
        <v>292</v>
      </c>
      <c r="C71" s="110" t="s">
        <v>3926</v>
      </c>
      <c r="D71" s="110" t="s">
        <v>9</v>
      </c>
      <c r="E71" s="110" t="s">
        <v>10</v>
      </c>
      <c r="F71" s="110" t="s">
        <v>5720</v>
      </c>
      <c r="G71" s="110" t="s">
        <v>257</v>
      </c>
      <c r="H71" s="110">
        <v>422</v>
      </c>
      <c r="I71" s="110">
        <v>4220</v>
      </c>
      <c r="J71" s="110">
        <v>10</v>
      </c>
      <c r="K71" s="110" t="s">
        <v>110</v>
      </c>
      <c r="L71" s="110">
        <v>3835</v>
      </c>
      <c r="M71" s="111">
        <v>383.5</v>
      </c>
      <c r="N71" s="110" t="s">
        <v>2550</v>
      </c>
      <c r="O71" s="110" t="s">
        <v>2550</v>
      </c>
      <c r="P71" s="110" t="s">
        <v>1458</v>
      </c>
      <c r="Q71" s="110" t="s">
        <v>2551</v>
      </c>
      <c r="R71" s="110">
        <v>1</v>
      </c>
      <c r="S71" s="110" t="s">
        <v>10</v>
      </c>
      <c r="T71" s="110">
        <v>422</v>
      </c>
      <c r="U71" s="110" t="s">
        <v>2552</v>
      </c>
      <c r="V71" s="110">
        <v>25</v>
      </c>
      <c r="W71" s="110" t="s">
        <v>1902</v>
      </c>
      <c r="X71" s="110">
        <v>0</v>
      </c>
      <c r="Y71" s="110" t="s">
        <v>10</v>
      </c>
      <c r="Z71" s="110">
        <v>8</v>
      </c>
      <c r="AA71" s="110" t="s">
        <v>10</v>
      </c>
      <c r="AB71" s="110" t="s">
        <v>5638</v>
      </c>
      <c r="AC71" s="110">
        <v>292</v>
      </c>
      <c r="AD71" s="110">
        <v>61</v>
      </c>
      <c r="AE71" s="111">
        <v>25742</v>
      </c>
      <c r="AF71" s="112">
        <v>23393.5</v>
      </c>
      <c r="AG71" s="111">
        <f>AE71-AF71</f>
        <v>2348.5</v>
      </c>
    </row>
    <row r="72" spans="1:33">
      <c r="A72" s="109">
        <v>250</v>
      </c>
      <c r="B72" s="110">
        <v>311</v>
      </c>
      <c r="C72" s="110" t="s">
        <v>1473</v>
      </c>
      <c r="D72" s="110" t="s">
        <v>9</v>
      </c>
      <c r="E72" s="110" t="s">
        <v>67</v>
      </c>
      <c r="F72" s="110" t="s">
        <v>5627</v>
      </c>
      <c r="G72" s="110" t="s">
        <v>70</v>
      </c>
      <c r="H72" s="110">
        <v>275</v>
      </c>
      <c r="I72" s="110">
        <v>27500</v>
      </c>
      <c r="J72" s="110">
        <v>100</v>
      </c>
      <c r="K72" s="110" t="s">
        <v>38</v>
      </c>
      <c r="L72" s="110">
        <v>22013</v>
      </c>
      <c r="M72" s="111">
        <v>220.13</v>
      </c>
      <c r="N72" s="110" t="s">
        <v>2601</v>
      </c>
      <c r="O72" s="110" t="s">
        <v>2601</v>
      </c>
      <c r="P72" s="110" t="s">
        <v>1473</v>
      </c>
      <c r="Q72" s="110" t="s">
        <v>10</v>
      </c>
      <c r="R72" s="110">
        <v>1</v>
      </c>
      <c r="S72" s="110" t="s">
        <v>10</v>
      </c>
      <c r="T72" s="110">
        <v>275</v>
      </c>
      <c r="U72" s="110" t="s">
        <v>2602</v>
      </c>
      <c r="V72" s="110">
        <v>1</v>
      </c>
      <c r="W72" s="110" t="s">
        <v>1915</v>
      </c>
      <c r="X72" s="110">
        <v>2</v>
      </c>
      <c r="Y72" s="110" t="s">
        <v>10</v>
      </c>
      <c r="Z72" s="110">
        <v>26</v>
      </c>
      <c r="AA72" s="110" t="s">
        <v>10</v>
      </c>
      <c r="AB72" s="110" t="s">
        <v>1915</v>
      </c>
      <c r="AC72" s="110">
        <v>200311</v>
      </c>
      <c r="AD72" s="110">
        <v>106</v>
      </c>
      <c r="AE72" s="111">
        <v>29150</v>
      </c>
      <c r="AF72" s="112">
        <v>23333.78</v>
      </c>
      <c r="AG72" s="111">
        <f>AE72-AF72</f>
        <v>5816.2200000000012</v>
      </c>
    </row>
    <row r="73" spans="1:33">
      <c r="A73" s="109">
        <v>231</v>
      </c>
      <c r="B73" s="110">
        <v>291</v>
      </c>
      <c r="C73" s="110" t="s">
        <v>1457</v>
      </c>
      <c r="D73" s="110" t="s">
        <v>9</v>
      </c>
      <c r="E73" s="110" t="s">
        <v>10</v>
      </c>
      <c r="F73" s="110" t="s">
        <v>957</v>
      </c>
      <c r="G73" s="110" t="s">
        <v>212</v>
      </c>
      <c r="H73" s="110">
        <v>686</v>
      </c>
      <c r="I73" s="110">
        <v>6860</v>
      </c>
      <c r="J73" s="110">
        <v>10</v>
      </c>
      <c r="K73" s="110" t="s">
        <v>110</v>
      </c>
      <c r="L73" s="110">
        <v>6111</v>
      </c>
      <c r="M73" s="111">
        <v>611.1</v>
      </c>
      <c r="N73" s="110" t="s">
        <v>2548</v>
      </c>
      <c r="O73" s="110" t="s">
        <v>2548</v>
      </c>
      <c r="P73" s="110" t="s">
        <v>1457</v>
      </c>
      <c r="Q73" s="110" t="s">
        <v>10</v>
      </c>
      <c r="R73" s="110">
        <v>1</v>
      </c>
      <c r="S73" s="110" t="s">
        <v>10</v>
      </c>
      <c r="T73" s="110">
        <v>686</v>
      </c>
      <c r="U73" s="110" t="s">
        <v>2549</v>
      </c>
      <c r="V73" s="110">
        <v>25</v>
      </c>
      <c r="W73" s="110" t="s">
        <v>1902</v>
      </c>
      <c r="X73" s="110">
        <v>0</v>
      </c>
      <c r="Y73" s="110" t="s">
        <v>10</v>
      </c>
      <c r="Z73" s="110">
        <v>8</v>
      </c>
      <c r="AA73" s="110" t="s">
        <v>10</v>
      </c>
      <c r="AB73" s="110" t="s">
        <v>5638</v>
      </c>
      <c r="AC73" s="110">
        <v>291</v>
      </c>
      <c r="AD73" s="110">
        <v>36</v>
      </c>
      <c r="AE73" s="111">
        <v>24696</v>
      </c>
      <c r="AF73" s="112">
        <v>21999.600000000002</v>
      </c>
      <c r="AG73" s="111">
        <f>AE73-AF73</f>
        <v>2696.3999999999978</v>
      </c>
    </row>
    <row r="74" spans="1:33">
      <c r="A74" s="109">
        <v>609</v>
      </c>
      <c r="B74" s="110">
        <v>698</v>
      </c>
      <c r="C74" s="110" t="s">
        <v>4005</v>
      </c>
      <c r="D74" s="110" t="s">
        <v>44</v>
      </c>
      <c r="E74" s="110" t="s">
        <v>10</v>
      </c>
      <c r="F74" s="110" t="s">
        <v>325</v>
      </c>
      <c r="G74" s="110" t="s">
        <v>279</v>
      </c>
      <c r="H74" s="110">
        <v>13032</v>
      </c>
      <c r="I74" s="110">
        <v>13032</v>
      </c>
      <c r="J74" s="110">
        <v>1</v>
      </c>
      <c r="K74" s="110" t="s">
        <v>80</v>
      </c>
      <c r="L74" s="110">
        <v>10895</v>
      </c>
      <c r="M74" s="111">
        <v>10895</v>
      </c>
      <c r="N74" s="110" t="s">
        <v>3574</v>
      </c>
      <c r="O74" s="110" t="s">
        <v>3574</v>
      </c>
      <c r="P74" s="110" t="s">
        <v>1796</v>
      </c>
      <c r="Q74" s="110" t="s">
        <v>3575</v>
      </c>
      <c r="R74" s="110">
        <v>1</v>
      </c>
      <c r="S74" s="110" t="s">
        <v>10</v>
      </c>
      <c r="T74" s="110">
        <v>13032</v>
      </c>
      <c r="U74" s="110" t="s">
        <v>3576</v>
      </c>
      <c r="V74" s="110">
        <v>25</v>
      </c>
      <c r="W74" s="110" t="s">
        <v>1902</v>
      </c>
      <c r="X74" s="110">
        <v>2</v>
      </c>
      <c r="Y74" s="110" t="s">
        <v>10</v>
      </c>
      <c r="Z74" s="110">
        <v>11</v>
      </c>
      <c r="AA74" s="110" t="s">
        <v>10</v>
      </c>
      <c r="AB74" s="110" t="s">
        <v>5638</v>
      </c>
      <c r="AC74" s="110">
        <v>200698</v>
      </c>
      <c r="AD74" s="110">
        <v>2</v>
      </c>
      <c r="AE74" s="111">
        <v>26064</v>
      </c>
      <c r="AF74" s="112">
        <v>21790</v>
      </c>
      <c r="AG74" s="111">
        <f>AE74-AF74</f>
        <v>4274</v>
      </c>
    </row>
    <row r="75" spans="1:33">
      <c r="A75" s="109">
        <v>521</v>
      </c>
      <c r="B75" s="110">
        <v>600</v>
      </c>
      <c r="C75" s="110" t="s">
        <v>1718</v>
      </c>
      <c r="D75" s="110" t="s">
        <v>44</v>
      </c>
      <c r="E75" s="110" t="s">
        <v>58</v>
      </c>
      <c r="F75" s="110" t="s">
        <v>556</v>
      </c>
      <c r="G75" s="110" t="s">
        <v>639</v>
      </c>
      <c r="H75" s="110">
        <v>90.8</v>
      </c>
      <c r="I75" s="110">
        <v>45400</v>
      </c>
      <c r="J75" s="110">
        <v>500</v>
      </c>
      <c r="K75" s="110" t="s">
        <v>38</v>
      </c>
      <c r="L75" s="110">
        <v>38817</v>
      </c>
      <c r="M75" s="111">
        <v>77.634</v>
      </c>
      <c r="N75" s="110" t="s">
        <v>3333</v>
      </c>
      <c r="O75" s="110" t="s">
        <v>3333</v>
      </c>
      <c r="P75" s="110" t="s">
        <v>1718</v>
      </c>
      <c r="Q75" s="110" t="s">
        <v>3334</v>
      </c>
      <c r="R75" s="110">
        <v>1</v>
      </c>
      <c r="S75" s="110" t="s">
        <v>10</v>
      </c>
      <c r="T75" s="110">
        <v>90.8</v>
      </c>
      <c r="U75" s="110" t="s">
        <v>3335</v>
      </c>
      <c r="V75" s="110">
        <v>1</v>
      </c>
      <c r="W75" s="110" t="s">
        <v>1915</v>
      </c>
      <c r="X75" s="110">
        <v>0</v>
      </c>
      <c r="Y75" s="110" t="s">
        <v>10</v>
      </c>
      <c r="Z75" s="110">
        <v>1</v>
      </c>
      <c r="AA75" s="110" t="s">
        <v>10</v>
      </c>
      <c r="AB75" s="110" t="s">
        <v>1915</v>
      </c>
      <c r="AC75" s="110">
        <v>600</v>
      </c>
      <c r="AD75" s="110">
        <v>280</v>
      </c>
      <c r="AE75" s="111">
        <v>25424</v>
      </c>
      <c r="AF75" s="112">
        <v>21737.52</v>
      </c>
      <c r="AG75" s="111">
        <f>AE75-AF75</f>
        <v>3686.4799999999996</v>
      </c>
    </row>
    <row r="76" spans="1:33">
      <c r="A76" s="109">
        <v>168</v>
      </c>
      <c r="B76" s="110">
        <v>227</v>
      </c>
      <c r="C76" s="110" t="s">
        <v>459</v>
      </c>
      <c r="D76" s="110" t="s">
        <v>44</v>
      </c>
      <c r="E76" s="110" t="s">
        <v>58</v>
      </c>
      <c r="F76" s="110" t="s">
        <v>5627</v>
      </c>
      <c r="G76" s="110" t="s">
        <v>460</v>
      </c>
      <c r="H76" s="110">
        <v>45.9</v>
      </c>
      <c r="I76" s="110">
        <v>4590</v>
      </c>
      <c r="J76" s="110">
        <v>100</v>
      </c>
      <c r="K76" s="110" t="s">
        <v>38</v>
      </c>
      <c r="L76" s="110">
        <v>4049</v>
      </c>
      <c r="M76" s="111">
        <v>40.49</v>
      </c>
      <c r="N76" s="110" t="s">
        <v>2370</v>
      </c>
      <c r="O76" s="110" t="s">
        <v>2370</v>
      </c>
      <c r="P76" s="110" t="s">
        <v>459</v>
      </c>
      <c r="Q76" s="110" t="s">
        <v>2371</v>
      </c>
      <c r="R76" s="110">
        <v>1</v>
      </c>
      <c r="S76" s="110" t="s">
        <v>10</v>
      </c>
      <c r="T76" s="110">
        <v>45.9</v>
      </c>
      <c r="U76" s="110" t="s">
        <v>2372</v>
      </c>
      <c r="V76" s="110">
        <v>1</v>
      </c>
      <c r="W76" s="110" t="s">
        <v>1915</v>
      </c>
      <c r="X76" s="110">
        <v>0</v>
      </c>
      <c r="Y76" s="110" t="s">
        <v>10</v>
      </c>
      <c r="Z76" s="110">
        <v>5</v>
      </c>
      <c r="AA76" s="110" t="s">
        <v>10</v>
      </c>
      <c r="AB76" s="110" t="s">
        <v>1915</v>
      </c>
      <c r="AC76" s="110">
        <v>227</v>
      </c>
      <c r="AD76" s="110">
        <v>519</v>
      </c>
      <c r="AE76" s="111">
        <v>23822.1</v>
      </c>
      <c r="AF76" s="112">
        <v>21014.31</v>
      </c>
      <c r="AG76" s="111">
        <f>AE76-AF76</f>
        <v>2807.7899999999972</v>
      </c>
    </row>
    <row r="77" spans="1:33">
      <c r="A77" s="109">
        <v>311</v>
      </c>
      <c r="B77" s="110">
        <v>357</v>
      </c>
      <c r="C77" s="110" t="s">
        <v>1527</v>
      </c>
      <c r="D77" s="110" t="s">
        <v>9</v>
      </c>
      <c r="E77" s="110" t="s">
        <v>58</v>
      </c>
      <c r="F77" s="110" t="s">
        <v>5627</v>
      </c>
      <c r="G77" s="110" t="s">
        <v>447</v>
      </c>
      <c r="H77" s="110">
        <v>44.9</v>
      </c>
      <c r="I77" s="110">
        <v>4490</v>
      </c>
      <c r="J77" s="110">
        <v>100</v>
      </c>
      <c r="K77" s="110" t="s">
        <v>38</v>
      </c>
      <c r="L77" s="110">
        <v>3860</v>
      </c>
      <c r="M77" s="111">
        <v>38.6</v>
      </c>
      <c r="N77" s="110" t="s">
        <v>2764</v>
      </c>
      <c r="O77" s="110" t="s">
        <v>2764</v>
      </c>
      <c r="P77" s="110" t="s">
        <v>1527</v>
      </c>
      <c r="Q77" s="110" t="s">
        <v>2765</v>
      </c>
      <c r="R77" s="110">
        <v>1</v>
      </c>
      <c r="S77" s="110" t="s">
        <v>10</v>
      </c>
      <c r="T77" s="110">
        <v>44.9</v>
      </c>
      <c r="U77" s="110" t="s">
        <v>2766</v>
      </c>
      <c r="V77" s="110">
        <v>1</v>
      </c>
      <c r="W77" s="110" t="s">
        <v>1915</v>
      </c>
      <c r="X77" s="110">
        <v>0</v>
      </c>
      <c r="Y77" s="110" t="s">
        <v>10</v>
      </c>
      <c r="Z77" s="110">
        <v>25</v>
      </c>
      <c r="AA77" s="110" t="s">
        <v>10</v>
      </c>
      <c r="AB77" s="110" t="s">
        <v>1915</v>
      </c>
      <c r="AC77" s="110">
        <v>357</v>
      </c>
      <c r="AD77" s="110">
        <v>536</v>
      </c>
      <c r="AE77" s="111">
        <v>24066.399999999998</v>
      </c>
      <c r="AF77" s="112">
        <v>20689.600000000002</v>
      </c>
      <c r="AG77" s="111">
        <f>AE77-AF77</f>
        <v>3376.7999999999956</v>
      </c>
    </row>
    <row r="78" spans="1:33">
      <c r="A78" s="109">
        <v>249</v>
      </c>
      <c r="B78" s="110">
        <v>312</v>
      </c>
      <c r="C78" s="110" t="s">
        <v>3929</v>
      </c>
      <c r="D78" s="110" t="s">
        <v>10</v>
      </c>
      <c r="E78" s="110" t="s">
        <v>67</v>
      </c>
      <c r="F78" s="110" t="s">
        <v>5647</v>
      </c>
      <c r="G78" s="110" t="s">
        <v>308</v>
      </c>
      <c r="H78" s="110">
        <v>11.7</v>
      </c>
      <c r="I78" s="110">
        <v>11700</v>
      </c>
      <c r="J78" s="110">
        <v>1000.0000000000001</v>
      </c>
      <c r="K78" s="110" t="s">
        <v>38</v>
      </c>
      <c r="L78" s="110">
        <v>10423</v>
      </c>
      <c r="M78" s="111">
        <v>10.422999999999998</v>
      </c>
      <c r="N78" s="110" t="s">
        <v>2598</v>
      </c>
      <c r="O78" s="110" t="s">
        <v>2598</v>
      </c>
      <c r="P78" s="110" t="s">
        <v>1472</v>
      </c>
      <c r="Q78" s="110" t="s">
        <v>2599</v>
      </c>
      <c r="R78" s="110">
        <v>1</v>
      </c>
      <c r="S78" s="110" t="s">
        <v>10</v>
      </c>
      <c r="T78" s="110">
        <v>11.7</v>
      </c>
      <c r="U78" s="110" t="s">
        <v>2600</v>
      </c>
      <c r="V78" s="110">
        <v>1</v>
      </c>
      <c r="W78" s="110" t="s">
        <v>1915</v>
      </c>
      <c r="X78" s="110">
        <v>2</v>
      </c>
      <c r="Y78" s="110" t="s">
        <v>10</v>
      </c>
      <c r="Z78" s="110">
        <v>26</v>
      </c>
      <c r="AA78" s="110" t="s">
        <v>10</v>
      </c>
      <c r="AB78" s="110" t="s">
        <v>1915</v>
      </c>
      <c r="AC78" s="110">
        <v>200312</v>
      </c>
      <c r="AD78" s="110">
        <v>1967</v>
      </c>
      <c r="AE78" s="111">
        <v>23013.899999999998</v>
      </c>
      <c r="AF78" s="112">
        <v>20502.040999999997</v>
      </c>
      <c r="AG78" s="111">
        <f>AE78-AF78</f>
        <v>2511.8590000000004</v>
      </c>
    </row>
    <row r="79" spans="1:33">
      <c r="A79" s="109">
        <v>65</v>
      </c>
      <c r="B79" s="110">
        <v>113</v>
      </c>
      <c r="C79" s="110" t="s">
        <v>278</v>
      </c>
      <c r="D79" s="110" t="s">
        <v>9</v>
      </c>
      <c r="E79" s="110" t="s">
        <v>58</v>
      </c>
      <c r="F79" s="110" t="s">
        <v>5627</v>
      </c>
      <c r="G79" s="110" t="s">
        <v>279</v>
      </c>
      <c r="H79" s="110">
        <v>227.8</v>
      </c>
      <c r="I79" s="110">
        <v>22780</v>
      </c>
      <c r="J79" s="110">
        <v>100</v>
      </c>
      <c r="K79" s="110" t="s">
        <v>38</v>
      </c>
      <c r="L79" s="110">
        <v>19130</v>
      </c>
      <c r="M79" s="111">
        <v>191.3</v>
      </c>
      <c r="N79" s="110" t="s">
        <v>2078</v>
      </c>
      <c r="O79" s="110" t="s">
        <v>2078</v>
      </c>
      <c r="P79" s="110" t="s">
        <v>278</v>
      </c>
      <c r="Q79" s="110" t="s">
        <v>2079</v>
      </c>
      <c r="R79" s="110">
        <v>1</v>
      </c>
      <c r="S79" s="110" t="s">
        <v>10</v>
      </c>
      <c r="T79" s="110">
        <v>227.8</v>
      </c>
      <c r="U79" s="110" t="s">
        <v>2080</v>
      </c>
      <c r="V79" s="110">
        <v>1</v>
      </c>
      <c r="W79" s="110" t="s">
        <v>1915</v>
      </c>
      <c r="X79" s="110">
        <v>2</v>
      </c>
      <c r="Y79" s="110" t="s">
        <v>10</v>
      </c>
      <c r="Z79" s="110">
        <v>26</v>
      </c>
      <c r="AA79" s="110" t="s">
        <v>10</v>
      </c>
      <c r="AB79" s="110" t="s">
        <v>1915</v>
      </c>
      <c r="AC79" s="110">
        <v>200113</v>
      </c>
      <c r="AD79" s="110">
        <v>107</v>
      </c>
      <c r="AE79" s="111">
        <v>24374.600000000002</v>
      </c>
      <c r="AF79" s="112">
        <v>20469.100000000002</v>
      </c>
      <c r="AG79" s="111">
        <f>AE79-AF79</f>
        <v>3905.5</v>
      </c>
    </row>
    <row r="80" spans="1:33">
      <c r="A80" s="109">
        <v>493</v>
      </c>
      <c r="B80" s="110">
        <v>573</v>
      </c>
      <c r="C80" s="110" t="s">
        <v>1692</v>
      </c>
      <c r="D80" s="110" t="s">
        <v>9</v>
      </c>
      <c r="E80" s="110" t="s">
        <v>58</v>
      </c>
      <c r="F80" s="110" t="s">
        <v>5627</v>
      </c>
      <c r="G80" s="110" t="s">
        <v>84</v>
      </c>
      <c r="H80" s="110">
        <v>18</v>
      </c>
      <c r="I80" s="110">
        <v>1800</v>
      </c>
      <c r="J80" s="110">
        <v>100</v>
      </c>
      <c r="K80" s="110" t="s">
        <v>38</v>
      </c>
      <c r="L80" s="110">
        <v>1355</v>
      </c>
      <c r="M80" s="111">
        <v>13.55</v>
      </c>
      <c r="N80" s="110" t="s">
        <v>3256</v>
      </c>
      <c r="O80" s="110" t="s">
        <v>3256</v>
      </c>
      <c r="P80" s="110" t="s">
        <v>1692</v>
      </c>
      <c r="Q80" s="110" t="s">
        <v>3257</v>
      </c>
      <c r="R80" s="110">
        <v>1</v>
      </c>
      <c r="S80" s="110" t="s">
        <v>10</v>
      </c>
      <c r="T80" s="110">
        <v>18</v>
      </c>
      <c r="U80" s="110" t="s">
        <v>3258</v>
      </c>
      <c r="V80" s="110">
        <v>1</v>
      </c>
      <c r="W80" s="110" t="s">
        <v>1915</v>
      </c>
      <c r="X80" s="110">
        <v>2</v>
      </c>
      <c r="Y80" s="110" t="s">
        <v>10</v>
      </c>
      <c r="Z80" s="110">
        <v>26</v>
      </c>
      <c r="AA80" s="110" t="s">
        <v>10</v>
      </c>
      <c r="AB80" s="110" t="s">
        <v>1915</v>
      </c>
      <c r="AC80" s="110">
        <v>200573</v>
      </c>
      <c r="AD80" s="110">
        <v>1506</v>
      </c>
      <c r="AE80" s="111">
        <v>27108</v>
      </c>
      <c r="AF80" s="112">
        <v>20406.3</v>
      </c>
      <c r="AG80" s="111">
        <f>AE80-AF80</f>
        <v>6701.7000000000007</v>
      </c>
    </row>
    <row r="81" spans="1:33">
      <c r="A81" s="109">
        <v>645</v>
      </c>
      <c r="B81" s="110">
        <v>757</v>
      </c>
      <c r="C81" s="110" t="s">
        <v>1832</v>
      </c>
      <c r="D81" s="110" t="s">
        <v>9</v>
      </c>
      <c r="E81" s="110" t="s">
        <v>58</v>
      </c>
      <c r="F81" s="110" t="s">
        <v>5818</v>
      </c>
      <c r="G81" s="110" t="s">
        <v>126</v>
      </c>
      <c r="H81" s="110">
        <v>34.200000000000003</v>
      </c>
      <c r="I81" s="110">
        <v>3420</v>
      </c>
      <c r="J81" s="110">
        <v>99.999999999999986</v>
      </c>
      <c r="K81" s="110" t="s">
        <v>38</v>
      </c>
      <c r="L81" s="110">
        <v>2970</v>
      </c>
      <c r="M81" s="111">
        <v>29.700000000000003</v>
      </c>
      <c r="N81" s="110" t="s">
        <v>3668</v>
      </c>
      <c r="O81" s="110" t="s">
        <v>3668</v>
      </c>
      <c r="P81" s="110" t="s">
        <v>1832</v>
      </c>
      <c r="Q81" s="110" t="s">
        <v>3669</v>
      </c>
      <c r="R81" s="110">
        <v>1</v>
      </c>
      <c r="S81" s="110" t="s">
        <v>10</v>
      </c>
      <c r="T81" s="110">
        <v>34.200000000000003</v>
      </c>
      <c r="U81" s="110" t="s">
        <v>3670</v>
      </c>
      <c r="V81" s="110">
        <v>1</v>
      </c>
      <c r="W81" s="110" t="s">
        <v>1915</v>
      </c>
      <c r="X81" s="110">
        <v>0</v>
      </c>
      <c r="Y81" s="110" t="s">
        <v>10</v>
      </c>
      <c r="Z81" s="110">
        <v>25</v>
      </c>
      <c r="AA81" s="110" t="s">
        <v>10</v>
      </c>
      <c r="AB81" s="110" t="s">
        <v>1915</v>
      </c>
      <c r="AC81" s="110">
        <v>757</v>
      </c>
      <c r="AD81" s="110">
        <v>683</v>
      </c>
      <c r="AE81" s="111">
        <v>23358.600000000002</v>
      </c>
      <c r="AF81" s="112">
        <v>20285.100000000002</v>
      </c>
      <c r="AG81" s="111">
        <f>AE81-AF81</f>
        <v>3073.5</v>
      </c>
    </row>
    <row r="82" spans="1:33">
      <c r="A82" s="109">
        <v>535</v>
      </c>
      <c r="B82" s="110">
        <v>617</v>
      </c>
      <c r="C82" s="110" t="s">
        <v>3991</v>
      </c>
      <c r="D82" s="110" t="s">
        <v>90</v>
      </c>
      <c r="E82" s="110" t="s">
        <v>10</v>
      </c>
      <c r="F82" s="110" t="s">
        <v>5667</v>
      </c>
      <c r="G82" s="110" t="s">
        <v>92</v>
      </c>
      <c r="H82" s="110">
        <v>279</v>
      </c>
      <c r="I82" s="110">
        <v>5580</v>
      </c>
      <c r="J82" s="110">
        <v>20</v>
      </c>
      <c r="K82" s="110" t="s">
        <v>97</v>
      </c>
      <c r="L82" s="110">
        <v>4960</v>
      </c>
      <c r="M82" s="111">
        <v>248</v>
      </c>
      <c r="N82" s="110" t="s">
        <v>3370</v>
      </c>
      <c r="O82" s="110" t="s">
        <v>3370</v>
      </c>
      <c r="P82" s="110" t="s">
        <v>1730</v>
      </c>
      <c r="Q82" s="110" t="s">
        <v>3371</v>
      </c>
      <c r="R82" s="110">
        <v>1</v>
      </c>
      <c r="S82" s="110" t="s">
        <v>10</v>
      </c>
      <c r="T82" s="110">
        <v>279</v>
      </c>
      <c r="U82" s="110" t="s">
        <v>3369</v>
      </c>
      <c r="V82" s="110">
        <v>25</v>
      </c>
      <c r="W82" s="110" t="s">
        <v>1902</v>
      </c>
      <c r="X82" s="110">
        <v>0</v>
      </c>
      <c r="Y82" s="110" t="s">
        <v>10</v>
      </c>
      <c r="Z82" s="110">
        <v>10</v>
      </c>
      <c r="AA82" s="110" t="s">
        <v>10</v>
      </c>
      <c r="AB82" s="110" t="s">
        <v>5638</v>
      </c>
      <c r="AC82" s="110">
        <v>617</v>
      </c>
      <c r="AD82" s="110">
        <v>80</v>
      </c>
      <c r="AE82" s="111">
        <v>22320</v>
      </c>
      <c r="AF82" s="112">
        <v>19840</v>
      </c>
      <c r="AG82" s="111">
        <f>AE82-AF82</f>
        <v>2480</v>
      </c>
    </row>
    <row r="83" spans="1:33">
      <c r="A83" s="109">
        <v>390</v>
      </c>
      <c r="B83" s="110">
        <v>449</v>
      </c>
      <c r="C83" s="110" t="s">
        <v>1598</v>
      </c>
      <c r="D83" s="110" t="s">
        <v>9</v>
      </c>
      <c r="E83" s="110" t="s">
        <v>58</v>
      </c>
      <c r="F83" s="110" t="s">
        <v>5627</v>
      </c>
      <c r="G83" s="110" t="s">
        <v>768</v>
      </c>
      <c r="H83" s="110">
        <v>201.1</v>
      </c>
      <c r="I83" s="110">
        <v>20110</v>
      </c>
      <c r="J83" s="110">
        <v>100</v>
      </c>
      <c r="K83" s="110" t="s">
        <v>38</v>
      </c>
      <c r="L83" s="110">
        <v>18279</v>
      </c>
      <c r="M83" s="111">
        <v>182.79</v>
      </c>
      <c r="N83" s="110" t="s">
        <v>2975</v>
      </c>
      <c r="O83" s="110" t="s">
        <v>2975</v>
      </c>
      <c r="P83" s="110" t="s">
        <v>1598</v>
      </c>
      <c r="Q83" s="110" t="s">
        <v>2976</v>
      </c>
      <c r="R83" s="110">
        <v>2</v>
      </c>
      <c r="S83" s="110" t="s">
        <v>10</v>
      </c>
      <c r="T83" s="110">
        <v>201.1</v>
      </c>
      <c r="U83" s="110" t="s">
        <v>2977</v>
      </c>
      <c r="V83" s="110">
        <v>1</v>
      </c>
      <c r="W83" s="110" t="s">
        <v>1915</v>
      </c>
      <c r="X83" s="110">
        <v>2</v>
      </c>
      <c r="Y83" s="110" t="s">
        <v>10</v>
      </c>
      <c r="Z83" s="110">
        <v>3</v>
      </c>
      <c r="AA83" s="110" t="s">
        <v>10</v>
      </c>
      <c r="AB83" s="110" t="s">
        <v>5618</v>
      </c>
      <c r="AC83" s="110">
        <v>200449</v>
      </c>
      <c r="AD83" s="110">
        <v>107</v>
      </c>
      <c r="AE83" s="111">
        <v>21517.7</v>
      </c>
      <c r="AF83" s="112">
        <v>19558.53</v>
      </c>
      <c r="AG83" s="111">
        <f>AE83-AF83</f>
        <v>1959.1700000000019</v>
      </c>
    </row>
    <row r="84" spans="1:33">
      <c r="A84" s="109">
        <v>632</v>
      </c>
      <c r="B84" s="110">
        <v>739</v>
      </c>
      <c r="C84" s="110" t="s">
        <v>1822</v>
      </c>
      <c r="D84" s="110" t="s">
        <v>9</v>
      </c>
      <c r="E84" s="110" t="s">
        <v>58</v>
      </c>
      <c r="F84" s="110" t="s">
        <v>5627</v>
      </c>
      <c r="G84" s="110" t="s">
        <v>202</v>
      </c>
      <c r="H84" s="110">
        <v>64.5</v>
      </c>
      <c r="I84" s="110">
        <v>6450</v>
      </c>
      <c r="J84" s="110">
        <v>100</v>
      </c>
      <c r="K84" s="110" t="s">
        <v>38</v>
      </c>
      <c r="L84" s="110">
        <v>5550</v>
      </c>
      <c r="M84" s="111">
        <v>55.5</v>
      </c>
      <c r="N84" s="110" t="s">
        <v>3631</v>
      </c>
      <c r="O84" s="110" t="s">
        <v>3631</v>
      </c>
      <c r="P84" s="110" t="s">
        <v>1822</v>
      </c>
      <c r="Q84" s="110" t="s">
        <v>3632</v>
      </c>
      <c r="R84" s="110">
        <v>1</v>
      </c>
      <c r="S84" s="110" t="s">
        <v>10</v>
      </c>
      <c r="T84" s="110">
        <v>64.5</v>
      </c>
      <c r="U84" s="110" t="s">
        <v>3633</v>
      </c>
      <c r="V84" s="110">
        <v>1</v>
      </c>
      <c r="W84" s="110" t="s">
        <v>1915</v>
      </c>
      <c r="X84" s="110">
        <v>0</v>
      </c>
      <c r="Y84" s="110" t="s">
        <v>10</v>
      </c>
      <c r="Z84" s="110">
        <v>1</v>
      </c>
      <c r="AA84" s="110" t="s">
        <v>10</v>
      </c>
      <c r="AB84" s="110" t="s">
        <v>1915</v>
      </c>
      <c r="AC84" s="110">
        <v>739</v>
      </c>
      <c r="AD84" s="110">
        <v>352</v>
      </c>
      <c r="AE84" s="111">
        <v>22704</v>
      </c>
      <c r="AF84" s="112">
        <v>19536</v>
      </c>
      <c r="AG84" s="111">
        <f>AE84-AF84</f>
        <v>3168</v>
      </c>
    </row>
    <row r="85" spans="1:33">
      <c r="A85" s="109">
        <v>187</v>
      </c>
      <c r="B85" s="110">
        <v>250</v>
      </c>
      <c r="C85" s="110" t="s">
        <v>3918</v>
      </c>
      <c r="D85" s="110" t="s">
        <v>10</v>
      </c>
      <c r="E85" s="110" t="s">
        <v>58</v>
      </c>
      <c r="F85" s="110" t="s">
        <v>5627</v>
      </c>
      <c r="G85" s="110" t="s">
        <v>202</v>
      </c>
      <c r="H85" s="110">
        <v>139.4</v>
      </c>
      <c r="I85" s="110">
        <v>13940</v>
      </c>
      <c r="J85" s="110">
        <v>100</v>
      </c>
      <c r="K85" s="110" t="s">
        <v>38</v>
      </c>
      <c r="L85" s="110">
        <v>12671</v>
      </c>
      <c r="M85" s="111">
        <v>126.71</v>
      </c>
      <c r="N85" s="110" t="s">
        <v>2424</v>
      </c>
      <c r="O85" s="110" t="s">
        <v>2424</v>
      </c>
      <c r="P85" s="110" t="s">
        <v>1418</v>
      </c>
      <c r="Q85" s="110" t="s">
        <v>2425</v>
      </c>
      <c r="R85" s="110">
        <v>1</v>
      </c>
      <c r="S85" s="110" t="s">
        <v>10</v>
      </c>
      <c r="T85" s="110">
        <v>139.4</v>
      </c>
      <c r="U85" s="110" t="s">
        <v>2426</v>
      </c>
      <c r="V85" s="110">
        <v>1</v>
      </c>
      <c r="W85" s="110" t="s">
        <v>1915</v>
      </c>
      <c r="X85" s="110">
        <v>0</v>
      </c>
      <c r="Y85" s="110" t="s">
        <v>10</v>
      </c>
      <c r="Z85" s="110">
        <v>1</v>
      </c>
      <c r="AA85" s="110" t="s">
        <v>10</v>
      </c>
      <c r="AB85" s="110" t="s">
        <v>1915</v>
      </c>
      <c r="AC85" s="110">
        <v>250</v>
      </c>
      <c r="AD85" s="110">
        <v>154</v>
      </c>
      <c r="AE85" s="111">
        <v>21467.600000000002</v>
      </c>
      <c r="AF85" s="112">
        <v>19513.34</v>
      </c>
      <c r="AG85" s="111">
        <f>AE85-AF85</f>
        <v>1954.260000000002</v>
      </c>
    </row>
    <row r="86" spans="1:33">
      <c r="A86" s="109">
        <v>682</v>
      </c>
      <c r="B86" s="110">
        <v>803</v>
      </c>
      <c r="C86" s="110" t="s">
        <v>4024</v>
      </c>
      <c r="D86" s="110" t="s">
        <v>90</v>
      </c>
      <c r="E86" s="110" t="s">
        <v>10</v>
      </c>
      <c r="F86" s="110" t="s">
        <v>5826</v>
      </c>
      <c r="G86" s="110" t="s">
        <v>466</v>
      </c>
      <c r="H86" s="110">
        <v>1825</v>
      </c>
      <c r="I86" s="110">
        <v>12775</v>
      </c>
      <c r="J86" s="110">
        <v>7</v>
      </c>
      <c r="K86" s="110" t="s">
        <v>97</v>
      </c>
      <c r="L86" s="110">
        <v>11613</v>
      </c>
      <c r="M86" s="111">
        <v>1659</v>
      </c>
      <c r="N86" s="110" t="s">
        <v>3768</v>
      </c>
      <c r="O86" s="110" t="s">
        <v>3768</v>
      </c>
      <c r="P86" s="110" t="s">
        <v>1867</v>
      </c>
      <c r="Q86" s="110" t="s">
        <v>3769</v>
      </c>
      <c r="R86" s="110">
        <v>1</v>
      </c>
      <c r="S86" s="110" t="s">
        <v>10</v>
      </c>
      <c r="T86" s="110">
        <v>1825</v>
      </c>
      <c r="U86" s="110" t="s">
        <v>3770</v>
      </c>
      <c r="V86" s="110">
        <v>25</v>
      </c>
      <c r="W86" s="110" t="s">
        <v>1902</v>
      </c>
      <c r="X86" s="110">
        <v>0</v>
      </c>
      <c r="Y86" s="110" t="s">
        <v>10</v>
      </c>
      <c r="Z86" s="110">
        <v>10</v>
      </c>
      <c r="AA86" s="110" t="s">
        <v>10</v>
      </c>
      <c r="AB86" s="110" t="s">
        <v>5638</v>
      </c>
      <c r="AC86" s="110">
        <v>803</v>
      </c>
      <c r="AD86" s="110">
        <v>11</v>
      </c>
      <c r="AE86" s="111">
        <v>20075</v>
      </c>
      <c r="AF86" s="112">
        <v>18249</v>
      </c>
      <c r="AG86" s="111">
        <f>AE86-AF86</f>
        <v>1826</v>
      </c>
    </row>
    <row r="87" spans="1:33">
      <c r="A87" s="109">
        <v>342</v>
      </c>
      <c r="B87" s="110">
        <v>399</v>
      </c>
      <c r="C87" s="110" t="s">
        <v>1555</v>
      </c>
      <c r="D87" s="110" t="s">
        <v>9</v>
      </c>
      <c r="E87" s="110" t="s">
        <v>58</v>
      </c>
      <c r="F87" s="110" t="s">
        <v>5627</v>
      </c>
      <c r="G87" s="110" t="s">
        <v>705</v>
      </c>
      <c r="H87" s="110">
        <v>29.7</v>
      </c>
      <c r="I87" s="110">
        <v>2970</v>
      </c>
      <c r="J87" s="110">
        <v>100</v>
      </c>
      <c r="K87" s="110" t="s">
        <v>38</v>
      </c>
      <c r="L87" s="110">
        <v>2600</v>
      </c>
      <c r="M87" s="111">
        <v>26</v>
      </c>
      <c r="N87" s="110" t="s">
        <v>2840</v>
      </c>
      <c r="O87" s="110" t="s">
        <v>2840</v>
      </c>
      <c r="P87" s="110" t="s">
        <v>1555</v>
      </c>
      <c r="Q87" s="110" t="s">
        <v>2841</v>
      </c>
      <c r="R87" s="110">
        <v>1</v>
      </c>
      <c r="S87" s="110" t="s">
        <v>10</v>
      </c>
      <c r="T87" s="110">
        <v>29.7</v>
      </c>
      <c r="U87" s="110" t="s">
        <v>2842</v>
      </c>
      <c r="V87" s="110">
        <v>1</v>
      </c>
      <c r="W87" s="110" t="s">
        <v>1915</v>
      </c>
      <c r="X87" s="110">
        <v>0</v>
      </c>
      <c r="Y87" s="110" t="s">
        <v>10</v>
      </c>
      <c r="Z87" s="110">
        <v>25</v>
      </c>
      <c r="AA87" s="110" t="s">
        <v>10</v>
      </c>
      <c r="AB87" s="110" t="s">
        <v>1915</v>
      </c>
      <c r="AC87" s="110">
        <v>399</v>
      </c>
      <c r="AD87" s="110">
        <v>699</v>
      </c>
      <c r="AE87" s="111">
        <v>20760.3</v>
      </c>
      <c r="AF87" s="112">
        <v>18174</v>
      </c>
      <c r="AG87" s="111">
        <f>AE87-AF87</f>
        <v>2586.2999999999993</v>
      </c>
    </row>
    <row r="88" spans="1:33">
      <c r="A88" s="109">
        <v>7</v>
      </c>
      <c r="B88" s="110">
        <v>36</v>
      </c>
      <c r="C88" s="110" t="s">
        <v>1248</v>
      </c>
      <c r="D88" s="110" t="s">
        <v>10</v>
      </c>
      <c r="E88" s="110" t="s">
        <v>10</v>
      </c>
      <c r="F88" s="110" t="s">
        <v>957</v>
      </c>
      <c r="G88" s="110" t="s">
        <v>108</v>
      </c>
      <c r="H88" s="110">
        <v>368</v>
      </c>
      <c r="I88" s="110">
        <v>3680</v>
      </c>
      <c r="J88" s="110">
        <v>10</v>
      </c>
      <c r="K88" s="110" t="s">
        <v>110</v>
      </c>
      <c r="L88" s="110">
        <v>3238</v>
      </c>
      <c r="M88" s="111">
        <v>323.8</v>
      </c>
      <c r="N88" s="110" t="s">
        <v>1916</v>
      </c>
      <c r="O88" s="110" t="s">
        <v>1916</v>
      </c>
      <c r="P88" s="110" t="s">
        <v>1248</v>
      </c>
      <c r="Q88" s="110" t="s">
        <v>1917</v>
      </c>
      <c r="R88" s="110">
        <v>2</v>
      </c>
      <c r="S88" s="110" t="s">
        <v>10</v>
      </c>
      <c r="T88" s="110">
        <v>368</v>
      </c>
      <c r="U88" s="110" t="s">
        <v>1918</v>
      </c>
      <c r="V88" s="110">
        <v>25</v>
      </c>
      <c r="W88" s="110" t="s">
        <v>1902</v>
      </c>
      <c r="X88" s="110">
        <v>0</v>
      </c>
      <c r="Y88" s="110" t="s">
        <v>10</v>
      </c>
      <c r="Z88" s="110">
        <v>9</v>
      </c>
      <c r="AA88" s="110" t="s">
        <v>10</v>
      </c>
      <c r="AB88" s="110" t="s">
        <v>5618</v>
      </c>
      <c r="AC88" s="110">
        <v>36</v>
      </c>
      <c r="AD88" s="110">
        <v>56</v>
      </c>
      <c r="AE88" s="111">
        <v>20608</v>
      </c>
      <c r="AF88" s="112">
        <v>18132.8</v>
      </c>
      <c r="AG88" s="111">
        <f>AE88-AF88</f>
        <v>2475.2000000000007</v>
      </c>
    </row>
    <row r="89" spans="1:33">
      <c r="A89" s="109">
        <v>335</v>
      </c>
      <c r="B89" s="110">
        <v>822</v>
      </c>
      <c r="C89" s="110" t="s">
        <v>1201</v>
      </c>
      <c r="D89" s="110" t="s">
        <v>44</v>
      </c>
      <c r="E89" s="110" t="s">
        <v>10</v>
      </c>
      <c r="F89" s="110" t="s">
        <v>5639</v>
      </c>
      <c r="G89" s="110" t="s">
        <v>92</v>
      </c>
      <c r="H89" s="110">
        <v>332</v>
      </c>
      <c r="I89" s="110">
        <v>6640</v>
      </c>
      <c r="J89" s="110">
        <v>20</v>
      </c>
      <c r="K89" s="110" t="s">
        <v>97</v>
      </c>
      <c r="L89" s="110">
        <v>5890</v>
      </c>
      <c r="M89" s="111">
        <v>294.5</v>
      </c>
      <c r="N89" s="110" t="s">
        <v>2823</v>
      </c>
      <c r="O89" s="110" t="s">
        <v>2823</v>
      </c>
      <c r="P89" s="110" t="s">
        <v>1548</v>
      </c>
      <c r="Q89" s="110" t="s">
        <v>2824</v>
      </c>
      <c r="R89" s="110">
        <v>1</v>
      </c>
      <c r="S89" s="110" t="s">
        <v>10</v>
      </c>
      <c r="T89" s="110">
        <v>332</v>
      </c>
      <c r="U89" s="110" t="s">
        <v>2825</v>
      </c>
      <c r="V89" s="110">
        <v>25</v>
      </c>
      <c r="W89" s="110" t="s">
        <v>1902</v>
      </c>
      <c r="X89" s="110">
        <v>0</v>
      </c>
      <c r="Y89" s="110" t="s">
        <v>10</v>
      </c>
      <c r="Z89" s="110">
        <v>10</v>
      </c>
      <c r="AA89" s="110" t="s">
        <v>10</v>
      </c>
      <c r="AB89" s="110" t="s">
        <v>5638</v>
      </c>
      <c r="AC89" s="110">
        <v>822</v>
      </c>
      <c r="AD89" s="110">
        <v>61</v>
      </c>
      <c r="AE89" s="111">
        <v>20252</v>
      </c>
      <c r="AF89" s="112">
        <v>17964.5</v>
      </c>
      <c r="AG89" s="111">
        <f>AE89-AF89</f>
        <v>2287.5</v>
      </c>
    </row>
    <row r="90" spans="1:33">
      <c r="A90" s="109">
        <v>84</v>
      </c>
      <c r="B90" s="110">
        <v>137</v>
      </c>
      <c r="C90" s="110" t="s">
        <v>1322</v>
      </c>
      <c r="D90" s="110" t="s">
        <v>114</v>
      </c>
      <c r="E90" s="110" t="s">
        <v>58</v>
      </c>
      <c r="F90" s="110" t="s">
        <v>5647</v>
      </c>
      <c r="G90" s="110" t="s">
        <v>114</v>
      </c>
      <c r="H90" s="110">
        <v>18.2</v>
      </c>
      <c r="I90" s="110">
        <v>18200</v>
      </c>
      <c r="J90" s="110">
        <v>1000</v>
      </c>
      <c r="K90" s="110" t="s">
        <v>38</v>
      </c>
      <c r="L90" s="110">
        <v>15843</v>
      </c>
      <c r="M90" s="111">
        <v>15.843</v>
      </c>
      <c r="N90" s="110" t="s">
        <v>2131</v>
      </c>
      <c r="O90" s="110" t="s">
        <v>2131</v>
      </c>
      <c r="P90" s="110" t="s">
        <v>1322</v>
      </c>
      <c r="Q90" s="110" t="s">
        <v>2132</v>
      </c>
      <c r="R90" s="110">
        <v>1</v>
      </c>
      <c r="S90" s="110" t="s">
        <v>10</v>
      </c>
      <c r="T90" s="110">
        <v>18.2</v>
      </c>
      <c r="U90" s="110" t="s">
        <v>2133</v>
      </c>
      <c r="V90" s="110">
        <v>1</v>
      </c>
      <c r="W90" s="110" t="s">
        <v>1915</v>
      </c>
      <c r="X90" s="110">
        <v>0</v>
      </c>
      <c r="Y90" s="110" t="s">
        <v>10</v>
      </c>
      <c r="Z90" s="110">
        <v>25</v>
      </c>
      <c r="AA90" s="110" t="s">
        <v>10</v>
      </c>
      <c r="AB90" s="110" t="s">
        <v>1915</v>
      </c>
      <c r="AC90" s="110">
        <v>137</v>
      </c>
      <c r="AD90" s="110">
        <v>1133</v>
      </c>
      <c r="AE90" s="111">
        <v>20620.599999999999</v>
      </c>
      <c r="AF90" s="112">
        <v>17950.118999999999</v>
      </c>
      <c r="AG90" s="111">
        <f>AE90-AF90</f>
        <v>2670.4809999999998</v>
      </c>
    </row>
    <row r="91" spans="1:33">
      <c r="A91" s="109">
        <v>672</v>
      </c>
      <c r="B91" s="110">
        <v>787</v>
      </c>
      <c r="C91" s="110" t="s">
        <v>1859</v>
      </c>
      <c r="D91" s="110" t="s">
        <v>9</v>
      </c>
      <c r="E91" s="110" t="s">
        <v>10</v>
      </c>
      <c r="F91" s="110" t="s">
        <v>450</v>
      </c>
      <c r="G91" s="110" t="s">
        <v>480</v>
      </c>
      <c r="H91" s="110">
        <v>202.6</v>
      </c>
      <c r="I91" s="110">
        <v>20260</v>
      </c>
      <c r="J91" s="110">
        <v>100</v>
      </c>
      <c r="K91" s="110" t="s">
        <v>13</v>
      </c>
      <c r="L91" s="110">
        <v>17728</v>
      </c>
      <c r="M91" s="111">
        <v>177.28</v>
      </c>
      <c r="N91" s="110" t="s">
        <v>3738</v>
      </c>
      <c r="O91" s="110" t="s">
        <v>3738</v>
      </c>
      <c r="P91" s="110" t="s">
        <v>1859</v>
      </c>
      <c r="Q91" s="110" t="s">
        <v>3739</v>
      </c>
      <c r="R91" s="110">
        <v>1</v>
      </c>
      <c r="S91" s="110" t="s">
        <v>10</v>
      </c>
      <c r="T91" s="110">
        <v>202.6</v>
      </c>
      <c r="U91" s="110" t="s">
        <v>3740</v>
      </c>
      <c r="V91" s="110">
        <v>3</v>
      </c>
      <c r="W91" s="110" t="s">
        <v>1938</v>
      </c>
      <c r="X91" s="110">
        <v>2</v>
      </c>
      <c r="Y91" s="110" t="s">
        <v>10</v>
      </c>
      <c r="Z91" s="110">
        <v>2</v>
      </c>
      <c r="AA91" s="110" t="s">
        <v>10</v>
      </c>
      <c r="AB91" s="110" t="s">
        <v>5620</v>
      </c>
      <c r="AC91" s="110">
        <v>200787</v>
      </c>
      <c r="AD91" s="110">
        <v>100.4</v>
      </c>
      <c r="AE91" s="111">
        <v>20341.04</v>
      </c>
      <c r="AF91" s="112">
        <v>17798.912</v>
      </c>
      <c r="AG91" s="111">
        <f>AE91-AF91</f>
        <v>2542.1280000000006</v>
      </c>
    </row>
    <row r="92" spans="1:33">
      <c r="A92" s="109">
        <v>631</v>
      </c>
      <c r="B92" s="110">
        <v>738</v>
      </c>
      <c r="C92" s="110" t="s">
        <v>1821</v>
      </c>
      <c r="D92" s="110" t="s">
        <v>10</v>
      </c>
      <c r="E92" s="110" t="s">
        <v>58</v>
      </c>
      <c r="F92" s="110" t="s">
        <v>5690</v>
      </c>
      <c r="G92" s="110" t="s">
        <v>139</v>
      </c>
      <c r="H92" s="110">
        <v>383.5</v>
      </c>
      <c r="I92" s="110">
        <v>21476</v>
      </c>
      <c r="J92" s="110">
        <v>56</v>
      </c>
      <c r="K92" s="110" t="s">
        <v>38</v>
      </c>
      <c r="L92" s="110">
        <v>18899</v>
      </c>
      <c r="M92" s="111">
        <v>337.48214285714283</v>
      </c>
      <c r="N92" s="110" t="s">
        <v>3629</v>
      </c>
      <c r="O92" s="110" t="s">
        <v>3629</v>
      </c>
      <c r="P92" s="110" t="s">
        <v>1821</v>
      </c>
      <c r="Q92" s="110" t="s">
        <v>10</v>
      </c>
      <c r="R92" s="110">
        <v>2</v>
      </c>
      <c r="S92" s="110" t="s">
        <v>10</v>
      </c>
      <c r="T92" s="110">
        <v>383.5</v>
      </c>
      <c r="U92" s="110" t="s">
        <v>3630</v>
      </c>
      <c r="V92" s="110">
        <v>1</v>
      </c>
      <c r="W92" s="110" t="s">
        <v>1915</v>
      </c>
      <c r="X92" s="110">
        <v>0</v>
      </c>
      <c r="Y92" s="110" t="s">
        <v>10</v>
      </c>
      <c r="Z92" s="110">
        <v>15</v>
      </c>
      <c r="AA92" s="110" t="s">
        <v>10</v>
      </c>
      <c r="AB92" s="110" t="s">
        <v>5618</v>
      </c>
      <c r="AC92" s="110">
        <v>738</v>
      </c>
      <c r="AD92" s="110">
        <v>52</v>
      </c>
      <c r="AE92" s="111">
        <v>19942</v>
      </c>
      <c r="AF92" s="112">
        <v>17549.071428571428</v>
      </c>
      <c r="AG92" s="111">
        <f>AE92-AF92</f>
        <v>2392.9285714285725</v>
      </c>
    </row>
    <row r="93" spans="1:33">
      <c r="A93" s="109">
        <v>329</v>
      </c>
      <c r="B93" s="110">
        <v>381</v>
      </c>
      <c r="C93" s="110" t="s">
        <v>3942</v>
      </c>
      <c r="D93" s="110" t="s">
        <v>10</v>
      </c>
      <c r="E93" s="110" t="s">
        <v>10</v>
      </c>
      <c r="F93" s="110" t="s">
        <v>5737</v>
      </c>
      <c r="G93" s="110" t="s">
        <v>681</v>
      </c>
      <c r="H93" s="110">
        <v>10045</v>
      </c>
      <c r="I93" s="110">
        <v>10045</v>
      </c>
      <c r="J93" s="110">
        <v>1</v>
      </c>
      <c r="K93" s="110" t="s">
        <v>147</v>
      </c>
      <c r="L93" s="110">
        <v>8639</v>
      </c>
      <c r="M93" s="111">
        <v>8639</v>
      </c>
      <c r="N93" s="110" t="s">
        <v>2809</v>
      </c>
      <c r="O93" s="110" t="s">
        <v>2809</v>
      </c>
      <c r="P93" s="110" t="s">
        <v>1542</v>
      </c>
      <c r="Q93" s="110" t="s">
        <v>2810</v>
      </c>
      <c r="R93" s="110">
        <v>2</v>
      </c>
      <c r="S93" s="110" t="s">
        <v>10</v>
      </c>
      <c r="T93" s="110">
        <v>10045</v>
      </c>
      <c r="U93" s="110" t="s">
        <v>2811</v>
      </c>
      <c r="V93" s="110">
        <v>25</v>
      </c>
      <c r="W93" s="110" t="s">
        <v>1902</v>
      </c>
      <c r="X93" s="110">
        <v>0</v>
      </c>
      <c r="Y93" s="110" t="s">
        <v>10</v>
      </c>
      <c r="Z93" s="110">
        <v>15</v>
      </c>
      <c r="AA93" s="110" t="s">
        <v>10</v>
      </c>
      <c r="AB93" s="110" t="s">
        <v>5618</v>
      </c>
      <c r="AC93" s="110">
        <v>381</v>
      </c>
      <c r="AD93" s="110">
        <v>2</v>
      </c>
      <c r="AE93" s="111">
        <v>20090</v>
      </c>
      <c r="AF93" s="112">
        <v>17278</v>
      </c>
      <c r="AG93" s="111">
        <f>AE93-AF93</f>
        <v>2812</v>
      </c>
    </row>
    <row r="94" spans="1:33">
      <c r="A94" s="109">
        <v>306</v>
      </c>
      <c r="B94" s="110">
        <v>13</v>
      </c>
      <c r="C94" s="110" t="s">
        <v>3868</v>
      </c>
      <c r="D94" s="110" t="s">
        <v>9</v>
      </c>
      <c r="E94" s="110" t="s">
        <v>14</v>
      </c>
      <c r="F94" s="110" t="s">
        <v>5625</v>
      </c>
      <c r="G94" s="110" t="s">
        <v>12</v>
      </c>
      <c r="H94" s="110">
        <v>13.7</v>
      </c>
      <c r="I94" s="110">
        <v>6473.25</v>
      </c>
      <c r="J94" s="110">
        <v>472.5</v>
      </c>
      <c r="K94" s="110" t="s">
        <v>18</v>
      </c>
      <c r="L94" s="110">
        <v>5828</v>
      </c>
      <c r="M94" s="111">
        <v>12.334391534391534</v>
      </c>
      <c r="N94" s="110" t="s">
        <v>2750</v>
      </c>
      <c r="O94" s="110" t="s">
        <v>2750</v>
      </c>
      <c r="P94" s="110" t="s">
        <v>1523</v>
      </c>
      <c r="Q94" s="110" t="s">
        <v>2751</v>
      </c>
      <c r="R94" s="110">
        <v>1</v>
      </c>
      <c r="S94" s="110" t="s">
        <v>10</v>
      </c>
      <c r="T94" s="110">
        <v>13.7</v>
      </c>
      <c r="U94" s="110" t="s">
        <v>2752</v>
      </c>
      <c r="V94" s="110">
        <v>3</v>
      </c>
      <c r="W94" s="110" t="s">
        <v>1938</v>
      </c>
      <c r="X94" s="110">
        <v>0</v>
      </c>
      <c r="Y94" s="110" t="s">
        <v>10</v>
      </c>
      <c r="Z94" s="110">
        <v>4</v>
      </c>
      <c r="AA94" s="110" t="s">
        <v>10</v>
      </c>
      <c r="AB94" s="110" t="s">
        <v>5620</v>
      </c>
      <c r="AC94" s="110">
        <v>13</v>
      </c>
      <c r="AD94" s="110">
        <v>1400</v>
      </c>
      <c r="AE94" s="111">
        <v>19180</v>
      </c>
      <c r="AF94" s="112">
        <v>17268.148148148146</v>
      </c>
      <c r="AG94" s="111">
        <f>AE94-AF94</f>
        <v>1911.851851851854</v>
      </c>
    </row>
    <row r="95" spans="1:33">
      <c r="A95" s="109">
        <v>103</v>
      </c>
      <c r="B95" s="110">
        <v>155</v>
      </c>
      <c r="C95" s="110" t="s">
        <v>1342</v>
      </c>
      <c r="D95" s="110" t="s">
        <v>10</v>
      </c>
      <c r="E95" s="110" t="s">
        <v>58</v>
      </c>
      <c r="F95" s="110" t="s">
        <v>5689</v>
      </c>
      <c r="G95" s="110" t="s">
        <v>108</v>
      </c>
      <c r="H95" s="110">
        <v>111.6</v>
      </c>
      <c r="I95" s="110">
        <v>1116</v>
      </c>
      <c r="J95" s="110">
        <v>10</v>
      </c>
      <c r="K95" s="110" t="s">
        <v>57</v>
      </c>
      <c r="L95" s="110">
        <v>1007</v>
      </c>
      <c r="M95" s="111">
        <v>100.7</v>
      </c>
      <c r="N95" s="110" t="s">
        <v>2184</v>
      </c>
      <c r="O95" s="110" t="s">
        <v>2184</v>
      </c>
      <c r="P95" s="110" t="s">
        <v>1342</v>
      </c>
      <c r="Q95" s="110" t="s">
        <v>2185</v>
      </c>
      <c r="R95" s="110">
        <v>1</v>
      </c>
      <c r="S95" s="110" t="s">
        <v>10</v>
      </c>
      <c r="T95" s="110">
        <v>111.6</v>
      </c>
      <c r="U95" s="110" t="s">
        <v>2186</v>
      </c>
      <c r="V95" s="110">
        <v>2</v>
      </c>
      <c r="W95" s="110" t="s">
        <v>835</v>
      </c>
      <c r="X95" s="110">
        <v>0</v>
      </c>
      <c r="Y95" s="110" t="s">
        <v>10</v>
      </c>
      <c r="Z95" s="110">
        <v>6</v>
      </c>
      <c r="AA95" s="110" t="s">
        <v>10</v>
      </c>
      <c r="AB95" s="110" t="s">
        <v>1915</v>
      </c>
      <c r="AC95" s="110">
        <v>155</v>
      </c>
      <c r="AD95" s="110">
        <v>170</v>
      </c>
      <c r="AE95" s="111">
        <v>18972</v>
      </c>
      <c r="AF95" s="112">
        <v>17119</v>
      </c>
      <c r="AG95" s="111">
        <f>AE95-AF95</f>
        <v>1853</v>
      </c>
    </row>
    <row r="96" spans="1:33">
      <c r="A96" s="109">
        <v>494</v>
      </c>
      <c r="B96" s="110">
        <v>575</v>
      </c>
      <c r="C96" s="110" t="s">
        <v>1693</v>
      </c>
      <c r="D96" s="110" t="s">
        <v>9</v>
      </c>
      <c r="E96" s="110" t="s">
        <v>58</v>
      </c>
      <c r="F96" s="110" t="s">
        <v>5627</v>
      </c>
      <c r="G96" s="110" t="s">
        <v>84</v>
      </c>
      <c r="H96" s="110">
        <v>32</v>
      </c>
      <c r="I96" s="110">
        <v>3200</v>
      </c>
      <c r="J96" s="110">
        <v>100</v>
      </c>
      <c r="K96" s="110" t="s">
        <v>38</v>
      </c>
      <c r="L96" s="110">
        <v>2410</v>
      </c>
      <c r="M96" s="111">
        <v>24.1</v>
      </c>
      <c r="N96" s="110" t="s">
        <v>3259</v>
      </c>
      <c r="O96" s="110" t="s">
        <v>3259</v>
      </c>
      <c r="P96" s="110" t="s">
        <v>1693</v>
      </c>
      <c r="Q96" s="110" t="s">
        <v>3260</v>
      </c>
      <c r="R96" s="110">
        <v>1</v>
      </c>
      <c r="S96" s="110" t="s">
        <v>10</v>
      </c>
      <c r="T96" s="110">
        <v>32</v>
      </c>
      <c r="U96" s="110" t="s">
        <v>3261</v>
      </c>
      <c r="V96" s="110">
        <v>1</v>
      </c>
      <c r="W96" s="110" t="s">
        <v>1915</v>
      </c>
      <c r="X96" s="110">
        <v>2</v>
      </c>
      <c r="Y96" s="110" t="s">
        <v>10</v>
      </c>
      <c r="Z96" s="110">
        <v>26</v>
      </c>
      <c r="AA96" s="110" t="s">
        <v>10</v>
      </c>
      <c r="AB96" s="110" t="s">
        <v>1915</v>
      </c>
      <c r="AC96" s="110">
        <v>200575</v>
      </c>
      <c r="AD96" s="110">
        <v>696</v>
      </c>
      <c r="AE96" s="111">
        <v>22272</v>
      </c>
      <c r="AF96" s="112">
        <v>16773.600000000002</v>
      </c>
      <c r="AG96" s="111">
        <f>AE96-AF96</f>
        <v>5498.3999999999978</v>
      </c>
    </row>
    <row r="97" spans="1:33">
      <c r="A97" s="109">
        <v>533</v>
      </c>
      <c r="B97" s="110">
        <v>615</v>
      </c>
      <c r="C97" s="110" t="s">
        <v>968</v>
      </c>
      <c r="D97" s="110" t="s">
        <v>10</v>
      </c>
      <c r="E97" s="110" t="s">
        <v>14</v>
      </c>
      <c r="F97" s="110" t="s">
        <v>5784</v>
      </c>
      <c r="G97" s="110" t="s">
        <v>914</v>
      </c>
      <c r="H97" s="110">
        <v>71.099999999999994</v>
      </c>
      <c r="I97" s="110">
        <v>14220</v>
      </c>
      <c r="J97" s="110">
        <v>200.00000000000003</v>
      </c>
      <c r="K97" s="110" t="s">
        <v>554</v>
      </c>
      <c r="L97" s="110">
        <v>12669</v>
      </c>
      <c r="M97" s="111">
        <v>63.344999999999992</v>
      </c>
      <c r="N97" s="110" t="s">
        <v>3364</v>
      </c>
      <c r="O97" s="110" t="s">
        <v>3364</v>
      </c>
      <c r="P97" s="110" t="s">
        <v>968</v>
      </c>
      <c r="Q97" s="110" t="s">
        <v>3365</v>
      </c>
      <c r="R97" s="110">
        <v>2</v>
      </c>
      <c r="S97" s="110" t="s">
        <v>10</v>
      </c>
      <c r="T97" s="110">
        <v>71.099999999999994</v>
      </c>
      <c r="U97" s="110" t="s">
        <v>3366</v>
      </c>
      <c r="V97" s="110">
        <v>3</v>
      </c>
      <c r="W97" s="110" t="s">
        <v>1938</v>
      </c>
      <c r="X97" s="110">
        <v>0</v>
      </c>
      <c r="Y97" s="110" t="s">
        <v>10</v>
      </c>
      <c r="Z97" s="110">
        <v>15</v>
      </c>
      <c r="AA97" s="110" t="s">
        <v>10</v>
      </c>
      <c r="AB97" s="110" t="s">
        <v>5618</v>
      </c>
      <c r="AC97" s="110">
        <v>615</v>
      </c>
      <c r="AD97" s="110">
        <v>264</v>
      </c>
      <c r="AE97" s="111">
        <v>18770.399999999998</v>
      </c>
      <c r="AF97" s="112">
        <v>16723.079999999998</v>
      </c>
      <c r="AG97" s="111">
        <f>AE97-AF97</f>
        <v>2047.3199999999997</v>
      </c>
    </row>
    <row r="98" spans="1:33">
      <c r="A98" s="109">
        <v>145</v>
      </c>
      <c r="B98" s="110">
        <v>202</v>
      </c>
      <c r="C98" s="110" t="s">
        <v>1385</v>
      </c>
      <c r="D98" s="110" t="s">
        <v>44</v>
      </c>
      <c r="E98" s="110" t="s">
        <v>67</v>
      </c>
      <c r="F98" s="110" t="s">
        <v>5647</v>
      </c>
      <c r="G98" s="110" t="s">
        <v>257</v>
      </c>
      <c r="H98" s="110">
        <v>12.5</v>
      </c>
      <c r="I98" s="110">
        <v>12500</v>
      </c>
      <c r="J98" s="110">
        <v>1000</v>
      </c>
      <c r="K98" s="110" t="s">
        <v>38</v>
      </c>
      <c r="L98" s="110">
        <v>10750</v>
      </c>
      <c r="M98" s="111">
        <v>10.75</v>
      </c>
      <c r="N98" s="110" t="s">
        <v>2304</v>
      </c>
      <c r="O98" s="110" t="s">
        <v>2304</v>
      </c>
      <c r="P98" s="110" t="s">
        <v>1385</v>
      </c>
      <c r="Q98" s="110" t="s">
        <v>2305</v>
      </c>
      <c r="R98" s="110">
        <v>1</v>
      </c>
      <c r="S98" s="110" t="s">
        <v>10</v>
      </c>
      <c r="T98" s="110">
        <v>12.5</v>
      </c>
      <c r="U98" s="110" t="s">
        <v>2306</v>
      </c>
      <c r="V98" s="110">
        <v>1</v>
      </c>
      <c r="W98" s="110" t="s">
        <v>1915</v>
      </c>
      <c r="X98" s="110">
        <v>0</v>
      </c>
      <c r="Y98" s="110" t="s">
        <v>10</v>
      </c>
      <c r="Z98" s="110">
        <v>25</v>
      </c>
      <c r="AA98" s="110" t="s">
        <v>10</v>
      </c>
      <c r="AB98" s="110" t="s">
        <v>1915</v>
      </c>
      <c r="AC98" s="110">
        <v>202</v>
      </c>
      <c r="AD98" s="110">
        <v>1531</v>
      </c>
      <c r="AE98" s="111">
        <v>19137.5</v>
      </c>
      <c r="AF98" s="112">
        <v>16458.25</v>
      </c>
      <c r="AG98" s="111">
        <f>AE98-AF98</f>
        <v>2679.25</v>
      </c>
    </row>
    <row r="99" spans="1:33">
      <c r="A99" s="109">
        <v>611</v>
      </c>
      <c r="B99" s="110">
        <v>699</v>
      </c>
      <c r="C99" s="110" t="s">
        <v>4006</v>
      </c>
      <c r="D99" s="110" t="s">
        <v>44</v>
      </c>
      <c r="E99" s="110" t="s">
        <v>10</v>
      </c>
      <c r="F99" s="110" t="s">
        <v>5808</v>
      </c>
      <c r="G99" s="110" t="s">
        <v>279</v>
      </c>
      <c r="H99" s="110">
        <v>19680</v>
      </c>
      <c r="I99" s="110">
        <v>19680</v>
      </c>
      <c r="J99" s="110">
        <v>1</v>
      </c>
      <c r="K99" s="110" t="s">
        <v>80</v>
      </c>
      <c r="L99" s="110">
        <v>16452</v>
      </c>
      <c r="M99" s="111">
        <v>16452</v>
      </c>
      <c r="N99" s="110" t="s">
        <v>3580</v>
      </c>
      <c r="O99" s="110" t="s">
        <v>3580</v>
      </c>
      <c r="P99" s="110" t="s">
        <v>1798</v>
      </c>
      <c r="Q99" s="110" t="s">
        <v>3581</v>
      </c>
      <c r="R99" s="110">
        <v>1</v>
      </c>
      <c r="S99" s="110" t="s">
        <v>10</v>
      </c>
      <c r="T99" s="110">
        <v>19680</v>
      </c>
      <c r="U99" s="110" t="s">
        <v>3582</v>
      </c>
      <c r="V99" s="110">
        <v>25</v>
      </c>
      <c r="W99" s="110" t="s">
        <v>1902</v>
      </c>
      <c r="X99" s="110">
        <v>2</v>
      </c>
      <c r="Y99" s="110" t="s">
        <v>10</v>
      </c>
      <c r="Z99" s="110">
        <v>11</v>
      </c>
      <c r="AA99" s="110" t="s">
        <v>10</v>
      </c>
      <c r="AB99" s="110" t="s">
        <v>5638</v>
      </c>
      <c r="AC99" s="110">
        <v>200699</v>
      </c>
      <c r="AD99" s="110">
        <v>1</v>
      </c>
      <c r="AE99" s="111">
        <v>19680</v>
      </c>
      <c r="AF99" s="112">
        <v>16452</v>
      </c>
      <c r="AG99" s="111">
        <f>AE99-AF99</f>
        <v>3228</v>
      </c>
    </row>
    <row r="100" spans="1:33">
      <c r="A100" s="109">
        <v>262</v>
      </c>
      <c r="B100" s="110">
        <v>329</v>
      </c>
      <c r="C100" s="110" t="s">
        <v>1480</v>
      </c>
      <c r="D100" s="110" t="s">
        <v>10</v>
      </c>
      <c r="E100" s="110" t="s">
        <v>58</v>
      </c>
      <c r="F100" s="110" t="s">
        <v>5710</v>
      </c>
      <c r="G100" s="110" t="s">
        <v>139</v>
      </c>
      <c r="H100" s="110">
        <v>153.5</v>
      </c>
      <c r="I100" s="110">
        <v>15350</v>
      </c>
      <c r="J100" s="110">
        <v>100</v>
      </c>
      <c r="K100" s="110" t="s">
        <v>57</v>
      </c>
      <c r="L100" s="110">
        <v>13675</v>
      </c>
      <c r="M100" s="111">
        <v>136.75</v>
      </c>
      <c r="N100" s="110" t="s">
        <v>2632</v>
      </c>
      <c r="O100" s="110" t="s">
        <v>2632</v>
      </c>
      <c r="P100" s="110" t="s">
        <v>1480</v>
      </c>
      <c r="Q100" s="110" t="s">
        <v>10</v>
      </c>
      <c r="R100" s="110">
        <v>2</v>
      </c>
      <c r="S100" s="110" t="s">
        <v>10</v>
      </c>
      <c r="T100" s="110">
        <v>153.5</v>
      </c>
      <c r="U100" s="110" t="s">
        <v>2633</v>
      </c>
      <c r="V100" s="110">
        <v>2</v>
      </c>
      <c r="W100" s="110" t="s">
        <v>835</v>
      </c>
      <c r="X100" s="110">
        <v>2</v>
      </c>
      <c r="Y100" s="110" t="s">
        <v>10</v>
      </c>
      <c r="Z100" s="110">
        <v>15</v>
      </c>
      <c r="AA100" s="110" t="s">
        <v>10</v>
      </c>
      <c r="AB100" s="110" t="s">
        <v>5618</v>
      </c>
      <c r="AC100" s="110">
        <v>200329</v>
      </c>
      <c r="AD100" s="110">
        <v>119</v>
      </c>
      <c r="AE100" s="111">
        <v>18266.5</v>
      </c>
      <c r="AF100" s="112">
        <v>16273.25</v>
      </c>
      <c r="AG100" s="111">
        <f>AE100-AF100</f>
        <v>1993.25</v>
      </c>
    </row>
    <row r="101" spans="1:33">
      <c r="A101" s="109">
        <v>89</v>
      </c>
      <c r="B101" s="110">
        <v>143</v>
      </c>
      <c r="C101" s="110" t="s">
        <v>1327</v>
      </c>
      <c r="D101" s="110" t="s">
        <v>9</v>
      </c>
      <c r="E101" s="110" t="s">
        <v>58</v>
      </c>
      <c r="F101" s="110" t="s">
        <v>5627</v>
      </c>
      <c r="G101" s="110" t="s">
        <v>70</v>
      </c>
      <c r="H101" s="110">
        <v>178</v>
      </c>
      <c r="I101" s="110">
        <v>17800</v>
      </c>
      <c r="J101" s="110">
        <v>100</v>
      </c>
      <c r="K101" s="110" t="s">
        <v>38</v>
      </c>
      <c r="L101" s="110">
        <v>15468</v>
      </c>
      <c r="M101" s="111">
        <v>154.68</v>
      </c>
      <c r="N101" s="110" t="s">
        <v>2144</v>
      </c>
      <c r="O101" s="110" t="s">
        <v>2144</v>
      </c>
      <c r="P101" s="110" t="s">
        <v>1327</v>
      </c>
      <c r="Q101" s="110" t="s">
        <v>2145</v>
      </c>
      <c r="R101" s="110">
        <v>2</v>
      </c>
      <c r="S101" s="110" t="s">
        <v>10</v>
      </c>
      <c r="T101" s="110">
        <v>178</v>
      </c>
      <c r="U101" s="110" t="s">
        <v>2146</v>
      </c>
      <c r="V101" s="110">
        <v>1</v>
      </c>
      <c r="W101" s="110" t="s">
        <v>1915</v>
      </c>
      <c r="X101" s="110">
        <v>0</v>
      </c>
      <c r="Y101" s="110" t="s">
        <v>10</v>
      </c>
      <c r="Z101" s="110">
        <v>15</v>
      </c>
      <c r="AA101" s="110" t="s">
        <v>10</v>
      </c>
      <c r="AB101" s="110" t="s">
        <v>5618</v>
      </c>
      <c r="AC101" s="110">
        <v>143</v>
      </c>
      <c r="AD101" s="110">
        <v>105</v>
      </c>
      <c r="AE101" s="111">
        <v>18690</v>
      </c>
      <c r="AF101" s="112">
        <v>16241.400000000001</v>
      </c>
      <c r="AG101" s="111">
        <f>AE101-AF101</f>
        <v>2448.5999999999985</v>
      </c>
    </row>
    <row r="102" spans="1:33">
      <c r="A102" s="109">
        <v>152</v>
      </c>
      <c r="B102" s="110">
        <v>208</v>
      </c>
      <c r="C102" s="110" t="s">
        <v>3913</v>
      </c>
      <c r="D102" s="110" t="s">
        <v>9</v>
      </c>
      <c r="E102" s="110" t="s">
        <v>10</v>
      </c>
      <c r="F102" s="110" t="s">
        <v>5696</v>
      </c>
      <c r="G102" s="110" t="s">
        <v>420</v>
      </c>
      <c r="H102" s="110">
        <v>124.2</v>
      </c>
      <c r="I102" s="110">
        <v>1242</v>
      </c>
      <c r="J102" s="110">
        <v>10</v>
      </c>
      <c r="K102" s="110" t="s">
        <v>244</v>
      </c>
      <c r="L102" s="110">
        <v>1096</v>
      </c>
      <c r="M102" s="111">
        <v>109.6</v>
      </c>
      <c r="N102" s="110" t="s">
        <v>2325</v>
      </c>
      <c r="O102" s="110" t="s">
        <v>2325</v>
      </c>
      <c r="P102" s="110" t="s">
        <v>1391</v>
      </c>
      <c r="Q102" s="110" t="s">
        <v>2326</v>
      </c>
      <c r="R102" s="110">
        <v>1</v>
      </c>
      <c r="S102" s="110" t="s">
        <v>10</v>
      </c>
      <c r="T102" s="110">
        <v>124.2</v>
      </c>
      <c r="U102" s="110" t="s">
        <v>2327</v>
      </c>
      <c r="V102" s="110">
        <v>13</v>
      </c>
      <c r="W102" s="110" t="s">
        <v>2328</v>
      </c>
      <c r="X102" s="110">
        <v>0</v>
      </c>
      <c r="Y102" s="110" t="s">
        <v>10</v>
      </c>
      <c r="Z102" s="110">
        <v>14</v>
      </c>
      <c r="AA102" s="110" t="s">
        <v>10</v>
      </c>
      <c r="AB102" s="110" t="s">
        <v>5633</v>
      </c>
      <c r="AC102" s="110">
        <v>208</v>
      </c>
      <c r="AD102" s="110">
        <v>146</v>
      </c>
      <c r="AE102" s="111">
        <v>18133.2</v>
      </c>
      <c r="AF102" s="112">
        <v>16001.599999999999</v>
      </c>
      <c r="AG102" s="111">
        <f>AE102-AF102</f>
        <v>2131.6000000000022</v>
      </c>
    </row>
    <row r="103" spans="1:33">
      <c r="A103" s="109">
        <v>282</v>
      </c>
      <c r="B103" s="110">
        <v>345</v>
      </c>
      <c r="C103" s="110" t="s">
        <v>3936</v>
      </c>
      <c r="D103" s="110" t="s">
        <v>10</v>
      </c>
      <c r="E103" s="110" t="s">
        <v>10</v>
      </c>
      <c r="F103" s="110" t="s">
        <v>5728</v>
      </c>
      <c r="G103" s="110" t="s">
        <v>202</v>
      </c>
      <c r="H103" s="110">
        <v>9039</v>
      </c>
      <c r="I103" s="110">
        <v>45195</v>
      </c>
      <c r="J103" s="110">
        <v>5</v>
      </c>
      <c r="K103" s="110" t="s">
        <v>110</v>
      </c>
      <c r="L103" s="110">
        <v>39772</v>
      </c>
      <c r="M103" s="111">
        <v>7954.4</v>
      </c>
      <c r="N103" s="110" t="s">
        <v>2682</v>
      </c>
      <c r="O103" s="110" t="s">
        <v>2682</v>
      </c>
      <c r="P103" s="110" t="s">
        <v>1500</v>
      </c>
      <c r="Q103" s="110" t="s">
        <v>2683</v>
      </c>
      <c r="R103" s="110">
        <v>1</v>
      </c>
      <c r="S103" s="110" t="s">
        <v>10</v>
      </c>
      <c r="T103" s="110">
        <v>9039</v>
      </c>
      <c r="U103" s="110" t="s">
        <v>2684</v>
      </c>
      <c r="V103" s="110">
        <v>25</v>
      </c>
      <c r="W103" s="110" t="s">
        <v>1902</v>
      </c>
      <c r="X103" s="110">
        <v>0</v>
      </c>
      <c r="Y103" s="110" t="s">
        <v>10</v>
      </c>
      <c r="Z103" s="110">
        <v>9</v>
      </c>
      <c r="AA103" s="110" t="s">
        <v>10</v>
      </c>
      <c r="AB103" s="110" t="s">
        <v>5638</v>
      </c>
      <c r="AC103" s="110">
        <v>345</v>
      </c>
      <c r="AD103" s="110">
        <v>2</v>
      </c>
      <c r="AE103" s="111">
        <v>18078</v>
      </c>
      <c r="AF103" s="112">
        <v>15908.8</v>
      </c>
      <c r="AG103" s="111">
        <f>AE103-AF103</f>
        <v>2169.2000000000007</v>
      </c>
    </row>
    <row r="104" spans="1:33">
      <c r="A104" s="109">
        <v>625</v>
      </c>
      <c r="B104" s="110">
        <v>725</v>
      </c>
      <c r="C104" s="110" t="s">
        <v>1814</v>
      </c>
      <c r="D104" s="110" t="s">
        <v>9</v>
      </c>
      <c r="E104" s="110" t="s">
        <v>58</v>
      </c>
      <c r="F104" s="110" t="s">
        <v>5627</v>
      </c>
      <c r="G104" s="110" t="s">
        <v>70</v>
      </c>
      <c r="H104" s="110">
        <v>161.30000000000001</v>
      </c>
      <c r="I104" s="110">
        <v>16130</v>
      </c>
      <c r="J104" s="110">
        <v>100</v>
      </c>
      <c r="K104" s="110" t="s">
        <v>38</v>
      </c>
      <c r="L104" s="110">
        <v>13480</v>
      </c>
      <c r="M104" s="111">
        <v>134.80000000000001</v>
      </c>
      <c r="N104" s="110" t="s">
        <v>3613</v>
      </c>
      <c r="O104" s="110" t="s">
        <v>3613</v>
      </c>
      <c r="P104" s="110" t="s">
        <v>1814</v>
      </c>
      <c r="Q104" s="110" t="s">
        <v>10</v>
      </c>
      <c r="R104" s="110">
        <v>1</v>
      </c>
      <c r="S104" s="110" t="s">
        <v>10</v>
      </c>
      <c r="T104" s="110">
        <v>161.30000000000001</v>
      </c>
      <c r="U104" s="110" t="s">
        <v>3614</v>
      </c>
      <c r="V104" s="110">
        <v>1</v>
      </c>
      <c r="W104" s="110" t="s">
        <v>1915</v>
      </c>
      <c r="X104" s="110">
        <v>0</v>
      </c>
      <c r="Y104" s="110" t="s">
        <v>10</v>
      </c>
      <c r="Z104" s="110">
        <v>5</v>
      </c>
      <c r="AA104" s="110" t="s">
        <v>10</v>
      </c>
      <c r="AB104" s="110" t="s">
        <v>1915</v>
      </c>
      <c r="AC104" s="110">
        <v>725</v>
      </c>
      <c r="AD104" s="110">
        <v>118</v>
      </c>
      <c r="AE104" s="111">
        <v>19033.400000000001</v>
      </c>
      <c r="AF104" s="112">
        <v>15906.400000000001</v>
      </c>
      <c r="AG104" s="111">
        <f>AE104-AF104</f>
        <v>3127</v>
      </c>
    </row>
    <row r="105" spans="1:33">
      <c r="A105" s="109">
        <v>132</v>
      </c>
      <c r="B105" s="110">
        <v>190</v>
      </c>
      <c r="C105" s="110" t="s">
        <v>1371</v>
      </c>
      <c r="D105" s="110" t="s">
        <v>44</v>
      </c>
      <c r="E105" s="110" t="s">
        <v>58</v>
      </c>
      <c r="F105" s="110" t="s">
        <v>5627</v>
      </c>
      <c r="G105" s="110" t="s">
        <v>308</v>
      </c>
      <c r="H105" s="110">
        <v>16.8</v>
      </c>
      <c r="I105" s="110">
        <v>1680</v>
      </c>
      <c r="J105" s="110">
        <v>100</v>
      </c>
      <c r="K105" s="110" t="s">
        <v>38</v>
      </c>
      <c r="L105" s="110">
        <v>1445</v>
      </c>
      <c r="M105" s="111">
        <v>14.45</v>
      </c>
      <c r="N105" s="110" t="s">
        <v>2267</v>
      </c>
      <c r="O105" s="110" t="s">
        <v>2267</v>
      </c>
      <c r="P105" s="110" t="s">
        <v>1371</v>
      </c>
      <c r="Q105" s="110" t="s">
        <v>2268</v>
      </c>
      <c r="R105" s="110">
        <v>1</v>
      </c>
      <c r="S105" s="110" t="s">
        <v>10</v>
      </c>
      <c r="T105" s="110">
        <v>16.8</v>
      </c>
      <c r="U105" s="110" t="s">
        <v>2269</v>
      </c>
      <c r="V105" s="110">
        <v>1</v>
      </c>
      <c r="W105" s="110" t="s">
        <v>1915</v>
      </c>
      <c r="X105" s="110">
        <v>2</v>
      </c>
      <c r="Y105" s="110" t="s">
        <v>10</v>
      </c>
      <c r="Z105" s="110">
        <v>26</v>
      </c>
      <c r="AA105" s="110" t="s">
        <v>10</v>
      </c>
      <c r="AB105" s="110" t="s">
        <v>1915</v>
      </c>
      <c r="AC105" s="110">
        <v>200190</v>
      </c>
      <c r="AD105" s="110">
        <v>1095</v>
      </c>
      <c r="AE105" s="111">
        <v>18396</v>
      </c>
      <c r="AF105" s="112">
        <v>15822.75</v>
      </c>
      <c r="AG105" s="111">
        <f>AE105-AF105</f>
        <v>2573.25</v>
      </c>
    </row>
    <row r="106" spans="1:33">
      <c r="A106" s="109">
        <v>393</v>
      </c>
      <c r="B106" s="110">
        <v>453</v>
      </c>
      <c r="C106" s="110" t="s">
        <v>1601</v>
      </c>
      <c r="D106" s="110" t="s">
        <v>44</v>
      </c>
      <c r="E106" s="110" t="s">
        <v>58</v>
      </c>
      <c r="F106" s="110" t="s">
        <v>5691</v>
      </c>
      <c r="G106" s="110" t="s">
        <v>168</v>
      </c>
      <c r="H106" s="110">
        <v>33.700000000000003</v>
      </c>
      <c r="I106" s="110">
        <v>4718</v>
      </c>
      <c r="J106" s="110">
        <v>140</v>
      </c>
      <c r="K106" s="110" t="s">
        <v>38</v>
      </c>
      <c r="L106" s="110">
        <v>3774</v>
      </c>
      <c r="M106" s="111">
        <v>26.957142857142856</v>
      </c>
      <c r="N106" s="110" t="s">
        <v>2983</v>
      </c>
      <c r="O106" s="110" t="s">
        <v>2983</v>
      </c>
      <c r="P106" s="110" t="s">
        <v>1601</v>
      </c>
      <c r="Q106" s="110" t="s">
        <v>2984</v>
      </c>
      <c r="R106" s="110">
        <v>1</v>
      </c>
      <c r="S106" s="110" t="s">
        <v>10</v>
      </c>
      <c r="T106" s="110">
        <v>33.700000000000003</v>
      </c>
      <c r="U106" s="110" t="s">
        <v>2985</v>
      </c>
      <c r="V106" s="110">
        <v>1</v>
      </c>
      <c r="W106" s="110" t="s">
        <v>1915</v>
      </c>
      <c r="X106" s="110">
        <v>2</v>
      </c>
      <c r="Y106" s="110" t="s">
        <v>10</v>
      </c>
      <c r="Z106" s="110">
        <v>26</v>
      </c>
      <c r="AA106" s="110" t="s">
        <v>10</v>
      </c>
      <c r="AB106" s="110" t="s">
        <v>1915</v>
      </c>
      <c r="AC106" s="110">
        <v>200453</v>
      </c>
      <c r="AD106" s="110">
        <v>581</v>
      </c>
      <c r="AE106" s="111">
        <v>19579.7</v>
      </c>
      <c r="AF106" s="112">
        <v>15662.099999999999</v>
      </c>
      <c r="AG106" s="111">
        <f>AE106-AF106</f>
        <v>3917.6000000000022</v>
      </c>
    </row>
    <row r="107" spans="1:33">
      <c r="A107" s="109">
        <v>215</v>
      </c>
      <c r="B107" s="110">
        <v>276</v>
      </c>
      <c r="C107" s="110" t="s">
        <v>1445</v>
      </c>
      <c r="D107" s="110" t="s">
        <v>9</v>
      </c>
      <c r="E107" s="110" t="s">
        <v>10</v>
      </c>
      <c r="F107" s="110" t="s">
        <v>5715</v>
      </c>
      <c r="G107" s="110" t="s">
        <v>43</v>
      </c>
      <c r="H107" s="110">
        <v>70.599999999999994</v>
      </c>
      <c r="I107" s="110">
        <v>4236</v>
      </c>
      <c r="J107" s="110">
        <v>60.000000000000007</v>
      </c>
      <c r="K107" s="110" t="s">
        <v>13</v>
      </c>
      <c r="L107" s="110">
        <v>3850</v>
      </c>
      <c r="M107" s="111">
        <v>64.166666666666657</v>
      </c>
      <c r="N107" s="110" t="s">
        <v>2505</v>
      </c>
      <c r="O107" s="110" t="s">
        <v>2505</v>
      </c>
      <c r="P107" s="110" t="s">
        <v>1445</v>
      </c>
      <c r="Q107" s="110" t="s">
        <v>10</v>
      </c>
      <c r="R107" s="110">
        <v>2</v>
      </c>
      <c r="S107" s="110" t="s">
        <v>10</v>
      </c>
      <c r="T107" s="110">
        <v>72.5</v>
      </c>
      <c r="U107" s="110" t="s">
        <v>2506</v>
      </c>
      <c r="V107" s="110">
        <v>17</v>
      </c>
      <c r="W107" s="110" t="s">
        <v>2090</v>
      </c>
      <c r="X107" s="110">
        <v>0</v>
      </c>
      <c r="Y107" s="110" t="s">
        <v>10</v>
      </c>
      <c r="Z107" s="110">
        <v>3</v>
      </c>
      <c r="AA107" s="110" t="s">
        <v>10</v>
      </c>
      <c r="AB107" s="110" t="s">
        <v>5618</v>
      </c>
      <c r="AC107" s="110">
        <v>276</v>
      </c>
      <c r="AD107" s="110">
        <v>240</v>
      </c>
      <c r="AE107" s="111">
        <v>16944</v>
      </c>
      <c r="AF107" s="112">
        <v>15399.999999999998</v>
      </c>
      <c r="AG107" s="111">
        <f>AE107-AF107</f>
        <v>1544.0000000000018</v>
      </c>
    </row>
    <row r="108" spans="1:33">
      <c r="A108" s="109">
        <v>80</v>
      </c>
      <c r="B108" s="110">
        <v>132</v>
      </c>
      <c r="C108" s="110" t="s">
        <v>1318</v>
      </c>
      <c r="D108" s="110" t="s">
        <v>9</v>
      </c>
      <c r="E108" s="110" t="s">
        <v>58</v>
      </c>
      <c r="F108" s="110" t="s">
        <v>5647</v>
      </c>
      <c r="G108" s="110" t="s">
        <v>308</v>
      </c>
      <c r="H108" s="110">
        <v>10.1</v>
      </c>
      <c r="I108" s="110">
        <v>10100</v>
      </c>
      <c r="J108" s="110">
        <v>1000</v>
      </c>
      <c r="K108" s="110" t="s">
        <v>38</v>
      </c>
      <c r="L108" s="110">
        <v>8590</v>
      </c>
      <c r="M108" s="111">
        <v>8.59</v>
      </c>
      <c r="N108" s="110" t="s">
        <v>2121</v>
      </c>
      <c r="O108" s="110" t="s">
        <v>2121</v>
      </c>
      <c r="P108" s="110" t="s">
        <v>1318</v>
      </c>
      <c r="Q108" s="110" t="s">
        <v>2122</v>
      </c>
      <c r="R108" s="110">
        <v>1</v>
      </c>
      <c r="S108" s="110" t="s">
        <v>10</v>
      </c>
      <c r="T108" s="110">
        <v>10.1</v>
      </c>
      <c r="U108" s="110" t="s">
        <v>2123</v>
      </c>
      <c r="V108" s="110">
        <v>1</v>
      </c>
      <c r="W108" s="110" t="s">
        <v>1915</v>
      </c>
      <c r="X108" s="110">
        <v>0</v>
      </c>
      <c r="Y108" s="110" t="s">
        <v>10</v>
      </c>
      <c r="Z108" s="110">
        <v>25</v>
      </c>
      <c r="AA108" s="110" t="s">
        <v>10</v>
      </c>
      <c r="AB108" s="110" t="s">
        <v>1915</v>
      </c>
      <c r="AC108" s="110">
        <v>132</v>
      </c>
      <c r="AD108" s="110">
        <v>1776</v>
      </c>
      <c r="AE108" s="111">
        <v>17937.599999999999</v>
      </c>
      <c r="AF108" s="112">
        <v>15255.84</v>
      </c>
      <c r="AG108" s="111">
        <f>AE108-AF108</f>
        <v>2681.7599999999984</v>
      </c>
    </row>
    <row r="109" spans="1:33">
      <c r="A109" s="109">
        <v>258</v>
      </c>
      <c r="B109" s="110">
        <v>323</v>
      </c>
      <c r="C109" s="110" t="s">
        <v>3930</v>
      </c>
      <c r="D109" s="110" t="s">
        <v>9</v>
      </c>
      <c r="E109" s="110" t="s">
        <v>10</v>
      </c>
      <c r="F109" s="110" t="s">
        <v>5723</v>
      </c>
      <c r="G109" s="110" t="s">
        <v>142</v>
      </c>
      <c r="H109" s="110">
        <v>145</v>
      </c>
      <c r="I109" s="110">
        <v>4350</v>
      </c>
      <c r="J109" s="110">
        <v>30</v>
      </c>
      <c r="K109" s="110" t="s">
        <v>97</v>
      </c>
      <c r="L109" s="110">
        <v>3876</v>
      </c>
      <c r="M109" s="111">
        <v>129.19999999999999</v>
      </c>
      <c r="N109" s="110" t="s">
        <v>2622</v>
      </c>
      <c r="O109" s="110" t="s">
        <v>2622</v>
      </c>
      <c r="P109" s="110" t="s">
        <v>1479</v>
      </c>
      <c r="Q109" s="110" t="s">
        <v>2623</v>
      </c>
      <c r="R109" s="110">
        <v>1</v>
      </c>
      <c r="S109" s="110" t="s">
        <v>10</v>
      </c>
      <c r="T109" s="110">
        <v>145</v>
      </c>
      <c r="U109" s="110" t="s">
        <v>2621</v>
      </c>
      <c r="V109" s="110">
        <v>25</v>
      </c>
      <c r="W109" s="110" t="s">
        <v>1902</v>
      </c>
      <c r="X109" s="110">
        <v>0</v>
      </c>
      <c r="Y109" s="110" t="s">
        <v>10</v>
      </c>
      <c r="Z109" s="110">
        <v>10</v>
      </c>
      <c r="AA109" s="110" t="s">
        <v>10</v>
      </c>
      <c r="AB109" s="110" t="s">
        <v>5638</v>
      </c>
      <c r="AC109" s="110">
        <v>323</v>
      </c>
      <c r="AD109" s="110">
        <v>118</v>
      </c>
      <c r="AE109" s="111">
        <v>17110</v>
      </c>
      <c r="AF109" s="112">
        <v>15245.599999999999</v>
      </c>
      <c r="AG109" s="111">
        <f>AE109-AF109</f>
        <v>1864.4000000000015</v>
      </c>
    </row>
    <row r="110" spans="1:33">
      <c r="A110" s="109">
        <v>514</v>
      </c>
      <c r="B110" s="110">
        <v>594</v>
      </c>
      <c r="C110" s="110" t="s">
        <v>3982</v>
      </c>
      <c r="D110" s="110" t="s">
        <v>44</v>
      </c>
      <c r="E110" s="110" t="s">
        <v>10</v>
      </c>
      <c r="F110" s="110" t="s">
        <v>5779</v>
      </c>
      <c r="G110" s="110" t="s">
        <v>764</v>
      </c>
      <c r="H110" s="110">
        <v>7.4</v>
      </c>
      <c r="I110" s="110">
        <v>7400</v>
      </c>
      <c r="J110" s="110">
        <v>1000</v>
      </c>
      <c r="K110" s="110" t="s">
        <v>13</v>
      </c>
      <c r="L110" s="110">
        <v>6290</v>
      </c>
      <c r="M110" s="111">
        <v>6.29</v>
      </c>
      <c r="N110" s="110" t="s">
        <v>3314</v>
      </c>
      <c r="O110" s="110" t="s">
        <v>3314</v>
      </c>
      <c r="P110" s="110" t="s">
        <v>1712</v>
      </c>
      <c r="Q110" s="110" t="s">
        <v>3315</v>
      </c>
      <c r="R110" s="110">
        <v>1</v>
      </c>
      <c r="S110" s="110" t="s">
        <v>10</v>
      </c>
      <c r="T110" s="110">
        <v>7.4</v>
      </c>
      <c r="U110" s="110" t="s">
        <v>3316</v>
      </c>
      <c r="V110" s="110">
        <v>18</v>
      </c>
      <c r="W110" s="110" t="s">
        <v>2254</v>
      </c>
      <c r="X110" s="110">
        <v>0</v>
      </c>
      <c r="Y110" s="110" t="s">
        <v>10</v>
      </c>
      <c r="Z110" s="110">
        <v>5</v>
      </c>
      <c r="AA110" s="110" t="s">
        <v>10</v>
      </c>
      <c r="AB110" s="110" t="s">
        <v>5633</v>
      </c>
      <c r="AC110" s="110">
        <v>594</v>
      </c>
      <c r="AD110" s="110">
        <v>2400</v>
      </c>
      <c r="AE110" s="111">
        <v>17760</v>
      </c>
      <c r="AF110" s="112">
        <v>15096</v>
      </c>
      <c r="AG110" s="111">
        <f>AE110-AF110</f>
        <v>2664</v>
      </c>
    </row>
    <row r="111" spans="1:33">
      <c r="A111" s="109">
        <v>568</v>
      </c>
      <c r="B111" s="110">
        <v>653</v>
      </c>
      <c r="C111" s="110" t="s">
        <v>1758</v>
      </c>
      <c r="D111" s="110" t="s">
        <v>44</v>
      </c>
      <c r="E111" s="110" t="s">
        <v>58</v>
      </c>
      <c r="F111" s="110" t="s">
        <v>5690</v>
      </c>
      <c r="G111" s="110" t="s">
        <v>380</v>
      </c>
      <c r="H111" s="110">
        <v>66</v>
      </c>
      <c r="I111" s="110">
        <v>3696</v>
      </c>
      <c r="J111" s="110">
        <v>56</v>
      </c>
      <c r="K111" s="110" t="s">
        <v>38</v>
      </c>
      <c r="L111" s="110">
        <v>3179</v>
      </c>
      <c r="M111" s="111">
        <v>56.767857142857146</v>
      </c>
      <c r="N111" s="110" t="s">
        <v>3465</v>
      </c>
      <c r="O111" s="110" t="s">
        <v>3465</v>
      </c>
      <c r="P111" s="110" t="s">
        <v>1758</v>
      </c>
      <c r="Q111" s="110" t="s">
        <v>3466</v>
      </c>
      <c r="R111" s="110">
        <v>1</v>
      </c>
      <c r="S111" s="110" t="s">
        <v>10</v>
      </c>
      <c r="T111" s="110">
        <v>66</v>
      </c>
      <c r="U111" s="110" t="s">
        <v>3467</v>
      </c>
      <c r="V111" s="110">
        <v>1</v>
      </c>
      <c r="W111" s="110" t="s">
        <v>1915</v>
      </c>
      <c r="X111" s="110">
        <v>2</v>
      </c>
      <c r="Y111" s="110" t="s">
        <v>10</v>
      </c>
      <c r="Z111" s="110">
        <v>26</v>
      </c>
      <c r="AA111" s="110" t="s">
        <v>10</v>
      </c>
      <c r="AB111" s="110" t="s">
        <v>1915</v>
      </c>
      <c r="AC111" s="110">
        <v>200653</v>
      </c>
      <c r="AD111" s="110">
        <v>262</v>
      </c>
      <c r="AE111" s="111">
        <v>17292</v>
      </c>
      <c r="AF111" s="112">
        <v>14873.178571428572</v>
      </c>
      <c r="AG111" s="111">
        <f>AE111-AF111</f>
        <v>2418.8214285714275</v>
      </c>
    </row>
    <row r="112" spans="1:33">
      <c r="A112" s="109">
        <v>79</v>
      </c>
      <c r="B112" s="110">
        <v>130</v>
      </c>
      <c r="C112" s="110" t="s">
        <v>1317</v>
      </c>
      <c r="D112" s="110" t="s">
        <v>9</v>
      </c>
      <c r="E112" s="110" t="s">
        <v>58</v>
      </c>
      <c r="F112" s="110" t="s">
        <v>5647</v>
      </c>
      <c r="G112" s="110" t="s">
        <v>308</v>
      </c>
      <c r="H112" s="110">
        <v>6.6</v>
      </c>
      <c r="I112" s="110">
        <v>6600</v>
      </c>
      <c r="J112" s="110">
        <v>1000</v>
      </c>
      <c r="K112" s="110" t="s">
        <v>38</v>
      </c>
      <c r="L112" s="110">
        <v>5610</v>
      </c>
      <c r="M112" s="111">
        <v>5.61</v>
      </c>
      <c r="N112" s="110" t="s">
        <v>2118</v>
      </c>
      <c r="O112" s="110" t="s">
        <v>2118</v>
      </c>
      <c r="P112" s="110" t="s">
        <v>1317</v>
      </c>
      <c r="Q112" s="110" t="s">
        <v>2119</v>
      </c>
      <c r="R112" s="110">
        <v>1</v>
      </c>
      <c r="S112" s="110" t="s">
        <v>10</v>
      </c>
      <c r="T112" s="110">
        <v>6.6</v>
      </c>
      <c r="U112" s="110" t="s">
        <v>2120</v>
      </c>
      <c r="V112" s="110">
        <v>1</v>
      </c>
      <c r="W112" s="110" t="s">
        <v>1915</v>
      </c>
      <c r="X112" s="110">
        <v>0</v>
      </c>
      <c r="Y112" s="110" t="s">
        <v>10</v>
      </c>
      <c r="Z112" s="110">
        <v>25</v>
      </c>
      <c r="AA112" s="110" t="s">
        <v>10</v>
      </c>
      <c r="AB112" s="110" t="s">
        <v>1915</v>
      </c>
      <c r="AC112" s="110">
        <v>130</v>
      </c>
      <c r="AD112" s="110">
        <v>2623</v>
      </c>
      <c r="AE112" s="111">
        <v>17311.8</v>
      </c>
      <c r="AF112" s="112">
        <v>14715.03</v>
      </c>
      <c r="AG112" s="111">
        <f>AE112-AF112</f>
        <v>2596.7699999999986</v>
      </c>
    </row>
    <row r="113" spans="1:33">
      <c r="A113" s="109">
        <v>326</v>
      </c>
      <c r="B113" s="110">
        <v>376</v>
      </c>
      <c r="C113" s="110" t="s">
        <v>1539</v>
      </c>
      <c r="D113" s="110" t="s">
        <v>44</v>
      </c>
      <c r="E113" s="110" t="s">
        <v>58</v>
      </c>
      <c r="F113" s="110" t="s">
        <v>556</v>
      </c>
      <c r="G113" s="110" t="s">
        <v>62</v>
      </c>
      <c r="H113" s="110">
        <v>18.3</v>
      </c>
      <c r="I113" s="110">
        <v>9150</v>
      </c>
      <c r="J113" s="110">
        <v>500</v>
      </c>
      <c r="K113" s="110" t="s">
        <v>38</v>
      </c>
      <c r="L113" s="110">
        <v>8144</v>
      </c>
      <c r="M113" s="111">
        <v>16.288</v>
      </c>
      <c r="N113" s="110" t="s">
        <v>2801</v>
      </c>
      <c r="O113" s="110" t="s">
        <v>2801</v>
      </c>
      <c r="P113" s="110" t="s">
        <v>1539</v>
      </c>
      <c r="Q113" s="110" t="s">
        <v>10</v>
      </c>
      <c r="R113" s="110">
        <v>1</v>
      </c>
      <c r="S113" s="110" t="s">
        <v>10</v>
      </c>
      <c r="T113" s="110">
        <v>18.3</v>
      </c>
      <c r="U113" s="110" t="s">
        <v>2802</v>
      </c>
      <c r="V113" s="110">
        <v>1</v>
      </c>
      <c r="W113" s="110" t="s">
        <v>1915</v>
      </c>
      <c r="X113" s="110">
        <v>0</v>
      </c>
      <c r="Y113" s="110" t="s">
        <v>10</v>
      </c>
      <c r="Z113" s="110">
        <v>25</v>
      </c>
      <c r="AA113" s="110" t="s">
        <v>10</v>
      </c>
      <c r="AB113" s="110" t="s">
        <v>1915</v>
      </c>
      <c r="AC113" s="110">
        <v>376</v>
      </c>
      <c r="AD113" s="110">
        <v>865</v>
      </c>
      <c r="AE113" s="111">
        <v>15829.5</v>
      </c>
      <c r="AF113" s="112">
        <v>14089.12</v>
      </c>
      <c r="AG113" s="111">
        <f>AE113-AF113</f>
        <v>1740.3799999999992</v>
      </c>
    </row>
    <row r="114" spans="1:33">
      <c r="A114" s="109">
        <v>251</v>
      </c>
      <c r="B114" s="110">
        <v>313</v>
      </c>
      <c r="C114" s="110" t="s">
        <v>594</v>
      </c>
      <c r="D114" s="110" t="s">
        <v>114</v>
      </c>
      <c r="E114" s="110" t="s">
        <v>58</v>
      </c>
      <c r="F114" s="110" t="s">
        <v>5627</v>
      </c>
      <c r="G114" s="110" t="s">
        <v>114</v>
      </c>
      <c r="H114" s="110">
        <v>6.7</v>
      </c>
      <c r="I114" s="110">
        <v>670</v>
      </c>
      <c r="J114" s="110">
        <v>100</v>
      </c>
      <c r="K114" s="110" t="s">
        <v>38</v>
      </c>
      <c r="L114" s="110">
        <v>597</v>
      </c>
      <c r="M114" s="111">
        <v>5.97</v>
      </c>
      <c r="N114" s="110" t="s">
        <v>2603</v>
      </c>
      <c r="O114" s="110" t="s">
        <v>2603</v>
      </c>
      <c r="P114" s="110" t="s">
        <v>594</v>
      </c>
      <c r="Q114" s="110" t="s">
        <v>2604</v>
      </c>
      <c r="R114" s="110">
        <v>1</v>
      </c>
      <c r="S114" s="110" t="s">
        <v>10</v>
      </c>
      <c r="T114" s="110">
        <v>6.7</v>
      </c>
      <c r="U114" s="110" t="s">
        <v>2605</v>
      </c>
      <c r="V114" s="110">
        <v>1</v>
      </c>
      <c r="W114" s="110" t="s">
        <v>1915</v>
      </c>
      <c r="X114" s="110">
        <v>0</v>
      </c>
      <c r="Y114" s="110" t="s">
        <v>10</v>
      </c>
      <c r="Z114" s="110">
        <v>25</v>
      </c>
      <c r="AA114" s="110" t="s">
        <v>10</v>
      </c>
      <c r="AB114" s="110" t="s">
        <v>1915</v>
      </c>
      <c r="AC114" s="110">
        <v>313</v>
      </c>
      <c r="AD114" s="110">
        <v>2351</v>
      </c>
      <c r="AE114" s="111">
        <v>15751.7</v>
      </c>
      <c r="AF114" s="112">
        <v>14035.47</v>
      </c>
      <c r="AG114" s="111">
        <f>AE114-AF114</f>
        <v>1716.2300000000014</v>
      </c>
    </row>
    <row r="115" spans="1:33">
      <c r="B115" s="110"/>
      <c r="C115" s="110" t="s">
        <v>5614</v>
      </c>
      <c r="D115" s="110"/>
      <c r="E115" s="110"/>
      <c r="F115" s="110"/>
      <c r="G115" s="110"/>
      <c r="H115" s="110"/>
      <c r="I115" s="110"/>
      <c r="J115" s="110"/>
      <c r="K115" s="110"/>
      <c r="L115" s="110"/>
      <c r="M115" s="111">
        <v>13923</v>
      </c>
      <c r="N115" s="110"/>
      <c r="O115" s="110"/>
      <c r="P115" s="110"/>
      <c r="Q115" s="110"/>
      <c r="R115" s="110"/>
      <c r="S115" s="110"/>
      <c r="T115" s="110">
        <v>16654</v>
      </c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>
        <v>1</v>
      </c>
      <c r="AE115" s="111">
        <v>16654</v>
      </c>
      <c r="AF115" s="112">
        <v>13923</v>
      </c>
      <c r="AG115" s="111">
        <f>AE115-AF115</f>
        <v>2731</v>
      </c>
    </row>
    <row r="116" spans="1:33">
      <c r="A116" s="109">
        <v>432</v>
      </c>
      <c r="B116" s="110">
        <v>498</v>
      </c>
      <c r="C116" s="110" t="s">
        <v>1634</v>
      </c>
      <c r="D116" s="110" t="s">
        <v>10</v>
      </c>
      <c r="E116" s="110" t="s">
        <v>67</v>
      </c>
      <c r="F116" s="110" t="s">
        <v>5627</v>
      </c>
      <c r="G116" s="110" t="s">
        <v>308</v>
      </c>
      <c r="H116" s="110">
        <v>131.30000000000001</v>
      </c>
      <c r="I116" s="110">
        <v>13130</v>
      </c>
      <c r="J116" s="110">
        <v>99.999999999999986</v>
      </c>
      <c r="K116" s="110" t="s">
        <v>38</v>
      </c>
      <c r="L116" s="110">
        <v>11554</v>
      </c>
      <c r="M116" s="111">
        <v>115.54000000000002</v>
      </c>
      <c r="N116" s="110" t="s">
        <v>3091</v>
      </c>
      <c r="O116" s="110" t="s">
        <v>3091</v>
      </c>
      <c r="P116" s="110" t="s">
        <v>1634</v>
      </c>
      <c r="Q116" s="110" t="s">
        <v>3092</v>
      </c>
      <c r="R116" s="110">
        <v>2</v>
      </c>
      <c r="S116" s="110" t="s">
        <v>10</v>
      </c>
      <c r="T116" s="110">
        <v>131.30000000000001</v>
      </c>
      <c r="U116" s="110" t="s">
        <v>3093</v>
      </c>
      <c r="V116" s="110">
        <v>1</v>
      </c>
      <c r="W116" s="110" t="s">
        <v>1915</v>
      </c>
      <c r="X116" s="110">
        <v>2</v>
      </c>
      <c r="Y116" s="110" t="s">
        <v>10</v>
      </c>
      <c r="Z116" s="110">
        <v>3</v>
      </c>
      <c r="AA116" s="110" t="s">
        <v>10</v>
      </c>
      <c r="AB116" s="110" t="s">
        <v>5618</v>
      </c>
      <c r="AC116" s="110">
        <v>200498</v>
      </c>
      <c r="AD116" s="110">
        <v>120</v>
      </c>
      <c r="AE116" s="111">
        <v>15756.000000000002</v>
      </c>
      <c r="AF116" s="112">
        <v>13864.800000000003</v>
      </c>
      <c r="AG116" s="111">
        <f>AE116-AF116</f>
        <v>1891.1999999999989</v>
      </c>
    </row>
    <row r="117" spans="1:33">
      <c r="A117" s="109">
        <v>148</v>
      </c>
      <c r="B117" s="110">
        <v>205</v>
      </c>
      <c r="C117" s="110" t="s">
        <v>1388</v>
      </c>
      <c r="D117" s="110" t="s">
        <v>44</v>
      </c>
      <c r="E117" s="110" t="s">
        <v>58</v>
      </c>
      <c r="F117" s="110" t="s">
        <v>5627</v>
      </c>
      <c r="G117" s="110" t="s">
        <v>162</v>
      </c>
      <c r="H117" s="110">
        <v>31.7</v>
      </c>
      <c r="I117" s="110">
        <v>3170</v>
      </c>
      <c r="J117" s="110">
        <v>100</v>
      </c>
      <c r="K117" s="110" t="s">
        <v>38</v>
      </c>
      <c r="L117" s="110">
        <v>2710</v>
      </c>
      <c r="M117" s="111">
        <v>27.1</v>
      </c>
      <c r="N117" s="110" t="s">
        <v>2313</v>
      </c>
      <c r="O117" s="110" t="s">
        <v>2313</v>
      </c>
      <c r="P117" s="110" t="s">
        <v>1388</v>
      </c>
      <c r="Q117" s="110" t="s">
        <v>2314</v>
      </c>
      <c r="R117" s="110">
        <v>1</v>
      </c>
      <c r="S117" s="110" t="s">
        <v>10</v>
      </c>
      <c r="T117" s="110">
        <v>31.7</v>
      </c>
      <c r="U117" s="110" t="s">
        <v>2315</v>
      </c>
      <c r="V117" s="110">
        <v>1</v>
      </c>
      <c r="W117" s="110" t="s">
        <v>1915</v>
      </c>
      <c r="X117" s="110">
        <v>0</v>
      </c>
      <c r="Y117" s="110" t="s">
        <v>10</v>
      </c>
      <c r="Z117" s="110">
        <v>25</v>
      </c>
      <c r="AA117" s="110" t="s">
        <v>10</v>
      </c>
      <c r="AB117" s="110" t="s">
        <v>1915</v>
      </c>
      <c r="AC117" s="110">
        <v>205</v>
      </c>
      <c r="AD117" s="110">
        <v>509</v>
      </c>
      <c r="AE117" s="111">
        <v>16135.3</v>
      </c>
      <c r="AF117" s="112">
        <v>13793.900000000001</v>
      </c>
      <c r="AG117" s="111">
        <f>AE117-AF117</f>
        <v>2341.3999999999978</v>
      </c>
    </row>
    <row r="118" spans="1:33">
      <c r="A118" s="109">
        <v>556</v>
      </c>
      <c r="B118" s="110">
        <v>640</v>
      </c>
      <c r="C118" s="110" t="s">
        <v>1747</v>
      </c>
      <c r="D118" s="110" t="s">
        <v>9</v>
      </c>
      <c r="E118" s="110" t="s">
        <v>10</v>
      </c>
      <c r="F118" s="110" t="s">
        <v>957</v>
      </c>
      <c r="G118" s="110" t="s">
        <v>257</v>
      </c>
      <c r="H118" s="110">
        <v>328</v>
      </c>
      <c r="I118" s="110">
        <v>3280</v>
      </c>
      <c r="J118" s="110">
        <v>10</v>
      </c>
      <c r="K118" s="110" t="s">
        <v>110</v>
      </c>
      <c r="L118" s="110">
        <v>2981</v>
      </c>
      <c r="M118" s="111">
        <v>298.10000000000002</v>
      </c>
      <c r="N118" s="110" t="s">
        <v>3430</v>
      </c>
      <c r="O118" s="110" t="s">
        <v>3430</v>
      </c>
      <c r="P118" s="110" t="s">
        <v>1747</v>
      </c>
      <c r="Q118" s="110" t="s">
        <v>3431</v>
      </c>
      <c r="R118" s="110">
        <v>1</v>
      </c>
      <c r="S118" s="110" t="s">
        <v>10</v>
      </c>
      <c r="T118" s="110">
        <v>328</v>
      </c>
      <c r="U118" s="110" t="s">
        <v>3432</v>
      </c>
      <c r="V118" s="110">
        <v>25</v>
      </c>
      <c r="W118" s="110" t="s">
        <v>1902</v>
      </c>
      <c r="X118" s="110">
        <v>0</v>
      </c>
      <c r="Y118" s="110" t="s">
        <v>10</v>
      </c>
      <c r="Z118" s="110">
        <v>8</v>
      </c>
      <c r="AA118" s="110" t="s">
        <v>10</v>
      </c>
      <c r="AB118" s="110" t="s">
        <v>5638</v>
      </c>
      <c r="AC118" s="110">
        <v>640</v>
      </c>
      <c r="AD118" s="110">
        <v>46</v>
      </c>
      <c r="AE118" s="111">
        <v>15088</v>
      </c>
      <c r="AF118" s="112">
        <v>13712.6</v>
      </c>
      <c r="AG118" s="111">
        <f>AE118-AF118</f>
        <v>1375.3999999999996</v>
      </c>
    </row>
    <row r="119" spans="1:33">
      <c r="A119" s="109">
        <v>449</v>
      </c>
      <c r="B119" s="110">
        <v>527</v>
      </c>
      <c r="C119" s="110" t="s">
        <v>1652</v>
      </c>
      <c r="D119" s="110" t="s">
        <v>9</v>
      </c>
      <c r="E119" s="110" t="s">
        <v>58</v>
      </c>
      <c r="F119" s="110" t="s">
        <v>5627</v>
      </c>
      <c r="G119" s="110" t="s">
        <v>101</v>
      </c>
      <c r="H119" s="110">
        <v>153</v>
      </c>
      <c r="I119" s="110">
        <v>15300</v>
      </c>
      <c r="J119" s="110">
        <v>100</v>
      </c>
      <c r="K119" s="110" t="s">
        <v>38</v>
      </c>
      <c r="L119" s="110">
        <v>13630</v>
      </c>
      <c r="M119" s="111">
        <v>136.30000000000001</v>
      </c>
      <c r="N119" s="110" t="s">
        <v>3135</v>
      </c>
      <c r="O119" s="110" t="s">
        <v>3135</v>
      </c>
      <c r="P119" s="110" t="s">
        <v>1652</v>
      </c>
      <c r="Q119" s="110" t="s">
        <v>3136</v>
      </c>
      <c r="R119" s="110">
        <v>1</v>
      </c>
      <c r="S119" s="110" t="s">
        <v>10</v>
      </c>
      <c r="T119" s="110">
        <v>153</v>
      </c>
      <c r="U119" s="110" t="s">
        <v>3137</v>
      </c>
      <c r="V119" s="110">
        <v>1</v>
      </c>
      <c r="W119" s="110" t="s">
        <v>1915</v>
      </c>
      <c r="X119" s="110">
        <v>0</v>
      </c>
      <c r="Y119" s="110" t="s">
        <v>10</v>
      </c>
      <c r="Z119" s="110">
        <v>1</v>
      </c>
      <c r="AA119" s="110" t="s">
        <v>10</v>
      </c>
      <c r="AB119" s="110" t="s">
        <v>1915</v>
      </c>
      <c r="AC119" s="110">
        <v>527</v>
      </c>
      <c r="AD119" s="110">
        <v>100</v>
      </c>
      <c r="AE119" s="111">
        <v>15300</v>
      </c>
      <c r="AF119" s="112">
        <v>13630.000000000002</v>
      </c>
      <c r="AG119" s="111">
        <f>AE119-AF119</f>
        <v>1669.9999999999982</v>
      </c>
    </row>
    <row r="120" spans="1:33">
      <c r="A120" s="109">
        <v>45</v>
      </c>
      <c r="B120" s="110">
        <v>82</v>
      </c>
      <c r="C120" s="110" t="s">
        <v>1288</v>
      </c>
      <c r="D120" s="110" t="s">
        <v>44</v>
      </c>
      <c r="E120" s="110" t="s">
        <v>58</v>
      </c>
      <c r="F120" s="110" t="s">
        <v>5627</v>
      </c>
      <c r="G120" s="110" t="s">
        <v>130</v>
      </c>
      <c r="H120" s="110">
        <v>22.7</v>
      </c>
      <c r="I120" s="110">
        <v>2270</v>
      </c>
      <c r="J120" s="110">
        <v>100</v>
      </c>
      <c r="K120" s="110" t="s">
        <v>38</v>
      </c>
      <c r="L120" s="110">
        <v>1975</v>
      </c>
      <c r="M120" s="111">
        <v>19.75</v>
      </c>
      <c r="N120" s="110" t="s">
        <v>2023</v>
      </c>
      <c r="O120" s="110" t="s">
        <v>2023</v>
      </c>
      <c r="P120" s="110" t="s">
        <v>1288</v>
      </c>
      <c r="Q120" s="110" t="s">
        <v>10</v>
      </c>
      <c r="R120" s="110">
        <v>1</v>
      </c>
      <c r="S120" s="110" t="s">
        <v>10</v>
      </c>
      <c r="T120" s="110">
        <v>22.7</v>
      </c>
      <c r="U120" s="110" t="s">
        <v>2024</v>
      </c>
      <c r="V120" s="110">
        <v>1</v>
      </c>
      <c r="W120" s="110" t="s">
        <v>1915</v>
      </c>
      <c r="X120" s="110">
        <v>2</v>
      </c>
      <c r="Y120" s="110" t="s">
        <v>10</v>
      </c>
      <c r="Z120" s="110">
        <v>26</v>
      </c>
      <c r="AA120" s="110" t="s">
        <v>10</v>
      </c>
      <c r="AB120" s="110" t="s">
        <v>1915</v>
      </c>
      <c r="AC120" s="110">
        <v>200082</v>
      </c>
      <c r="AD120" s="110">
        <v>674</v>
      </c>
      <c r="AE120" s="111">
        <v>15299.8</v>
      </c>
      <c r="AF120" s="112">
        <v>13311.5</v>
      </c>
      <c r="AG120" s="111">
        <f>AE120-AF120</f>
        <v>1988.2999999999993</v>
      </c>
    </row>
    <row r="121" spans="1:33">
      <c r="A121" s="109">
        <v>491</v>
      </c>
      <c r="B121" s="110">
        <v>568</v>
      </c>
      <c r="C121" s="110" t="s">
        <v>1690</v>
      </c>
      <c r="D121" s="110" t="s">
        <v>90</v>
      </c>
      <c r="E121" s="110" t="s">
        <v>58</v>
      </c>
      <c r="F121" s="110" t="s">
        <v>5647</v>
      </c>
      <c r="G121" s="110" t="s">
        <v>432</v>
      </c>
      <c r="H121" s="110">
        <v>10.4</v>
      </c>
      <c r="I121" s="110">
        <v>10400</v>
      </c>
      <c r="J121" s="110">
        <v>1000</v>
      </c>
      <c r="K121" s="110" t="s">
        <v>38</v>
      </c>
      <c r="L121" s="110">
        <v>8790</v>
      </c>
      <c r="M121" s="111">
        <v>8.7899999999999991</v>
      </c>
      <c r="N121" s="110" t="s">
        <v>3251</v>
      </c>
      <c r="O121" s="110" t="s">
        <v>3251</v>
      </c>
      <c r="P121" s="110" t="s">
        <v>1690</v>
      </c>
      <c r="Q121" s="110" t="s">
        <v>10</v>
      </c>
      <c r="R121" s="110">
        <v>1</v>
      </c>
      <c r="S121" s="110" t="s">
        <v>10</v>
      </c>
      <c r="T121" s="110">
        <v>10.4</v>
      </c>
      <c r="U121" s="110" t="s">
        <v>3252</v>
      </c>
      <c r="V121" s="110">
        <v>1</v>
      </c>
      <c r="W121" s="110" t="s">
        <v>1915</v>
      </c>
      <c r="X121" s="110">
        <v>0</v>
      </c>
      <c r="Y121" s="110" t="s">
        <v>10</v>
      </c>
      <c r="Z121" s="110">
        <v>25</v>
      </c>
      <c r="AA121" s="110" t="s">
        <v>10</v>
      </c>
      <c r="AB121" s="110" t="s">
        <v>1915</v>
      </c>
      <c r="AC121" s="110">
        <v>568</v>
      </c>
      <c r="AD121" s="110">
        <v>1498</v>
      </c>
      <c r="AE121" s="111">
        <v>15579.2</v>
      </c>
      <c r="AF121" s="112">
        <v>13167.419999999998</v>
      </c>
      <c r="AG121" s="111">
        <f>AE121-AF121</f>
        <v>2411.7800000000025</v>
      </c>
    </row>
    <row r="122" spans="1:33">
      <c r="A122" s="109">
        <v>55</v>
      </c>
      <c r="B122" s="110">
        <v>101</v>
      </c>
      <c r="C122" s="110" t="s">
        <v>255</v>
      </c>
      <c r="D122" s="110" t="s">
        <v>9</v>
      </c>
      <c r="E122" s="110" t="s">
        <v>58</v>
      </c>
      <c r="F122" s="110" t="s">
        <v>5672</v>
      </c>
      <c r="G122" s="110" t="s">
        <v>257</v>
      </c>
      <c r="H122" s="110">
        <v>12.5</v>
      </c>
      <c r="I122" s="110">
        <v>12500</v>
      </c>
      <c r="J122" s="110">
        <v>1000</v>
      </c>
      <c r="K122" s="110" t="s">
        <v>57</v>
      </c>
      <c r="L122" s="110">
        <v>11200</v>
      </c>
      <c r="M122" s="111">
        <v>11.2</v>
      </c>
      <c r="N122" s="110" t="s">
        <v>2048</v>
      </c>
      <c r="O122" s="110" t="s">
        <v>2048</v>
      </c>
      <c r="P122" s="110" t="s">
        <v>1297</v>
      </c>
      <c r="Q122" s="110" t="s">
        <v>2049</v>
      </c>
      <c r="R122" s="110">
        <v>1</v>
      </c>
      <c r="S122" s="110" t="s">
        <v>10</v>
      </c>
      <c r="T122" s="110">
        <v>12.5</v>
      </c>
      <c r="U122" s="110" t="s">
        <v>2050</v>
      </c>
      <c r="V122" s="110">
        <v>2</v>
      </c>
      <c r="W122" s="110" t="s">
        <v>835</v>
      </c>
      <c r="X122" s="110">
        <v>0</v>
      </c>
      <c r="Y122" s="110" t="s">
        <v>10</v>
      </c>
      <c r="Z122" s="110">
        <v>5</v>
      </c>
      <c r="AA122" s="110" t="s">
        <v>10</v>
      </c>
      <c r="AB122" s="110" t="s">
        <v>1915</v>
      </c>
      <c r="AC122" s="110">
        <v>101</v>
      </c>
      <c r="AD122" s="110">
        <v>1171</v>
      </c>
      <c r="AE122" s="111">
        <v>14637.5</v>
      </c>
      <c r="AF122" s="112">
        <v>13115.199999999999</v>
      </c>
      <c r="AG122" s="111">
        <f>AE122-AF122</f>
        <v>1522.3000000000011</v>
      </c>
    </row>
    <row r="123" spans="1:33">
      <c r="A123" s="109">
        <v>638</v>
      </c>
      <c r="B123" s="110">
        <v>745</v>
      </c>
      <c r="C123" s="110" t="s">
        <v>1116</v>
      </c>
      <c r="D123" s="110" t="s">
        <v>9</v>
      </c>
      <c r="E123" s="110" t="s">
        <v>67</v>
      </c>
      <c r="F123" s="110" t="s">
        <v>5647</v>
      </c>
      <c r="G123" s="110" t="s">
        <v>84</v>
      </c>
      <c r="H123" s="110">
        <v>18.7</v>
      </c>
      <c r="I123" s="110">
        <v>18700</v>
      </c>
      <c r="J123" s="110">
        <v>1000</v>
      </c>
      <c r="K123" s="110" t="s">
        <v>38</v>
      </c>
      <c r="L123" s="110">
        <v>16580</v>
      </c>
      <c r="M123" s="111">
        <v>16.579999999999998</v>
      </c>
      <c r="N123" s="110" t="s">
        <v>3648</v>
      </c>
      <c r="O123" s="110" t="s">
        <v>3648</v>
      </c>
      <c r="P123" s="110" t="s">
        <v>1116</v>
      </c>
      <c r="Q123" s="110" t="s">
        <v>3649</v>
      </c>
      <c r="R123" s="110">
        <v>1</v>
      </c>
      <c r="S123" s="110" t="s">
        <v>10</v>
      </c>
      <c r="T123" s="110">
        <v>18.7</v>
      </c>
      <c r="U123" s="110" t="s">
        <v>3650</v>
      </c>
      <c r="V123" s="110">
        <v>1</v>
      </c>
      <c r="W123" s="110" t="s">
        <v>1915</v>
      </c>
      <c r="X123" s="110">
        <v>2</v>
      </c>
      <c r="Y123" s="110" t="s">
        <v>10</v>
      </c>
      <c r="Z123" s="110">
        <v>26</v>
      </c>
      <c r="AA123" s="110" t="s">
        <v>10</v>
      </c>
      <c r="AB123" s="110" t="s">
        <v>1915</v>
      </c>
      <c r="AC123" s="110">
        <v>200745</v>
      </c>
      <c r="AD123" s="110">
        <v>778</v>
      </c>
      <c r="AE123" s="111">
        <v>14548.599999999999</v>
      </c>
      <c r="AF123" s="112">
        <v>12899.239999999998</v>
      </c>
      <c r="AG123" s="111">
        <f>AE123-AF123</f>
        <v>1649.3600000000006</v>
      </c>
    </row>
    <row r="124" spans="1:33">
      <c r="A124" s="109">
        <v>41</v>
      </c>
      <c r="B124" s="110">
        <v>80</v>
      </c>
      <c r="C124" s="110" t="s">
        <v>1284</v>
      </c>
      <c r="D124" s="110" t="s">
        <v>90</v>
      </c>
      <c r="E124" s="110" t="s">
        <v>10</v>
      </c>
      <c r="F124" s="110" t="s">
        <v>5668</v>
      </c>
      <c r="G124" s="110" t="s">
        <v>223</v>
      </c>
      <c r="H124" s="110">
        <v>286.39999999999998</v>
      </c>
      <c r="I124" s="110">
        <v>8019.2</v>
      </c>
      <c r="J124" s="110">
        <v>28</v>
      </c>
      <c r="K124" s="110" t="s">
        <v>181</v>
      </c>
      <c r="L124" s="110">
        <v>6943</v>
      </c>
      <c r="M124" s="111">
        <v>247.96428571428572</v>
      </c>
      <c r="N124" s="110" t="s">
        <v>2014</v>
      </c>
      <c r="O124" s="110" t="s">
        <v>2014</v>
      </c>
      <c r="P124" s="110" t="s">
        <v>1284</v>
      </c>
      <c r="Q124" s="110" t="s">
        <v>10</v>
      </c>
      <c r="R124" s="110">
        <v>1</v>
      </c>
      <c r="S124" s="110" t="s">
        <v>10</v>
      </c>
      <c r="T124" s="110">
        <v>286.39999999999998</v>
      </c>
      <c r="U124" s="110" t="s">
        <v>2015</v>
      </c>
      <c r="V124" s="110">
        <v>19</v>
      </c>
      <c r="W124" s="110" t="s">
        <v>1979</v>
      </c>
      <c r="X124" s="110">
        <v>2</v>
      </c>
      <c r="Y124" s="110" t="s">
        <v>10</v>
      </c>
      <c r="Z124" s="110">
        <v>3</v>
      </c>
      <c r="AA124" s="110" t="s">
        <v>10</v>
      </c>
      <c r="AB124" s="110" t="s">
        <v>5633</v>
      </c>
      <c r="AC124" s="110">
        <v>200080</v>
      </c>
      <c r="AD124" s="110">
        <v>52</v>
      </c>
      <c r="AE124" s="111">
        <v>14892.8</v>
      </c>
      <c r="AF124" s="112">
        <v>12894.142857142857</v>
      </c>
      <c r="AG124" s="111">
        <f>AE124-AF124</f>
        <v>1998.6571428571424</v>
      </c>
    </row>
    <row r="125" spans="1:33">
      <c r="A125" s="109">
        <v>665</v>
      </c>
      <c r="B125" s="110">
        <v>779</v>
      </c>
      <c r="C125" s="110" t="s">
        <v>1852</v>
      </c>
      <c r="D125" s="110" t="s">
        <v>9</v>
      </c>
      <c r="E125" s="110" t="s">
        <v>10</v>
      </c>
      <c r="F125" s="110" t="s">
        <v>5822</v>
      </c>
      <c r="G125" s="110" t="s">
        <v>70</v>
      </c>
      <c r="H125" s="110">
        <v>17.600000000000001</v>
      </c>
      <c r="I125" s="110">
        <v>12320</v>
      </c>
      <c r="J125" s="110">
        <v>700</v>
      </c>
      <c r="K125" s="110" t="s">
        <v>181</v>
      </c>
      <c r="L125" s="110">
        <v>10500</v>
      </c>
      <c r="M125" s="111">
        <v>15</v>
      </c>
      <c r="N125" s="110" t="s">
        <v>3721</v>
      </c>
      <c r="O125" s="110" t="s">
        <v>3721</v>
      </c>
      <c r="P125" s="110" t="s">
        <v>1852</v>
      </c>
      <c r="Q125" s="110" t="s">
        <v>10</v>
      </c>
      <c r="R125" s="110">
        <v>1</v>
      </c>
      <c r="S125" s="110" t="s">
        <v>10</v>
      </c>
      <c r="T125" s="110">
        <v>17.600000000000001</v>
      </c>
      <c r="U125" s="110" t="s">
        <v>3722</v>
      </c>
      <c r="V125" s="110">
        <v>19</v>
      </c>
      <c r="W125" s="110" t="s">
        <v>1979</v>
      </c>
      <c r="X125" s="110">
        <v>0</v>
      </c>
      <c r="Y125" s="110" t="s">
        <v>10</v>
      </c>
      <c r="Z125" s="110">
        <v>12</v>
      </c>
      <c r="AA125" s="110" t="s">
        <v>10</v>
      </c>
      <c r="AB125" s="110" t="s">
        <v>5633</v>
      </c>
      <c r="AC125" s="110">
        <v>779</v>
      </c>
      <c r="AD125" s="110">
        <v>847</v>
      </c>
      <c r="AE125" s="111">
        <v>14907.2</v>
      </c>
      <c r="AF125" s="112">
        <v>12705</v>
      </c>
      <c r="AG125" s="111">
        <f>AE125-AF125</f>
        <v>2202.2000000000007</v>
      </c>
    </row>
    <row r="126" spans="1:33">
      <c r="A126" s="109">
        <v>388</v>
      </c>
      <c r="B126" s="110">
        <v>445</v>
      </c>
      <c r="C126" s="110" t="s">
        <v>1596</v>
      </c>
      <c r="D126" s="110" t="s">
        <v>9</v>
      </c>
      <c r="E126" s="110" t="s">
        <v>58</v>
      </c>
      <c r="F126" s="110" t="s">
        <v>5647</v>
      </c>
      <c r="G126" s="110" t="s">
        <v>764</v>
      </c>
      <c r="H126" s="110">
        <v>28.5</v>
      </c>
      <c r="I126" s="110">
        <v>28500</v>
      </c>
      <c r="J126" s="110">
        <v>1000</v>
      </c>
      <c r="K126" s="110" t="s">
        <v>38</v>
      </c>
      <c r="L126" s="110">
        <v>25390</v>
      </c>
      <c r="M126" s="111">
        <v>25.39</v>
      </c>
      <c r="N126" s="110" t="s">
        <v>2970</v>
      </c>
      <c r="O126" s="110" t="s">
        <v>2970</v>
      </c>
      <c r="P126" s="110" t="s">
        <v>1596</v>
      </c>
      <c r="Q126" s="110" t="s">
        <v>2971</v>
      </c>
      <c r="R126" s="110">
        <v>1</v>
      </c>
      <c r="S126" s="110" t="s">
        <v>10</v>
      </c>
      <c r="T126" s="110">
        <v>28.5</v>
      </c>
      <c r="U126" s="110" t="s">
        <v>2972</v>
      </c>
      <c r="V126" s="110">
        <v>1</v>
      </c>
      <c r="W126" s="110" t="s">
        <v>1915</v>
      </c>
      <c r="X126" s="110">
        <v>0</v>
      </c>
      <c r="Y126" s="110" t="s">
        <v>10</v>
      </c>
      <c r="Z126" s="110">
        <v>25</v>
      </c>
      <c r="AA126" s="110" t="s">
        <v>10</v>
      </c>
      <c r="AB126" s="110" t="s">
        <v>1915</v>
      </c>
      <c r="AC126" s="110">
        <v>445</v>
      </c>
      <c r="AD126" s="110">
        <v>500</v>
      </c>
      <c r="AE126" s="111">
        <v>14250</v>
      </c>
      <c r="AF126" s="112">
        <v>12695</v>
      </c>
      <c r="AG126" s="111">
        <f>AE126-AF126</f>
        <v>1555</v>
      </c>
    </row>
    <row r="127" spans="1:33">
      <c r="B127" s="110"/>
      <c r="C127" s="110" t="s">
        <v>5615</v>
      </c>
      <c r="D127" s="110"/>
      <c r="E127" s="110"/>
      <c r="F127" s="110"/>
      <c r="G127" s="110"/>
      <c r="H127" s="110"/>
      <c r="I127" s="110"/>
      <c r="J127" s="110"/>
      <c r="K127" s="110"/>
      <c r="L127" s="110"/>
      <c r="M127" s="111">
        <v>348.6</v>
      </c>
      <c r="N127" s="110"/>
      <c r="O127" s="110"/>
      <c r="P127" s="110"/>
      <c r="Q127" s="110"/>
      <c r="R127" s="110"/>
      <c r="S127" s="110"/>
      <c r="T127" s="110">
        <v>387</v>
      </c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>
        <v>36</v>
      </c>
      <c r="AE127" s="111">
        <v>13932</v>
      </c>
      <c r="AF127" s="112">
        <v>12549.6</v>
      </c>
      <c r="AG127" s="111">
        <f>AE127-AF127</f>
        <v>1382.3999999999996</v>
      </c>
    </row>
    <row r="128" spans="1:33">
      <c r="A128" s="109">
        <v>593</v>
      </c>
      <c r="B128" s="110">
        <v>684</v>
      </c>
      <c r="C128" s="110" t="s">
        <v>1782</v>
      </c>
      <c r="D128" s="110" t="s">
        <v>114</v>
      </c>
      <c r="E128" s="110" t="s">
        <v>58</v>
      </c>
      <c r="F128" s="110" t="s">
        <v>5627</v>
      </c>
      <c r="G128" s="110" t="s">
        <v>114</v>
      </c>
      <c r="H128" s="110">
        <v>18.899999999999999</v>
      </c>
      <c r="I128" s="110">
        <v>1890</v>
      </c>
      <c r="J128" s="110">
        <v>100.00000000000001</v>
      </c>
      <c r="K128" s="110" t="s">
        <v>38</v>
      </c>
      <c r="L128" s="110">
        <v>1455</v>
      </c>
      <c r="M128" s="111">
        <v>14.549999999999997</v>
      </c>
      <c r="N128" s="110" t="s">
        <v>3528</v>
      </c>
      <c r="O128" s="110" t="s">
        <v>3528</v>
      </c>
      <c r="P128" s="110" t="s">
        <v>1782</v>
      </c>
      <c r="Q128" s="110" t="s">
        <v>3529</v>
      </c>
      <c r="R128" s="110">
        <v>1</v>
      </c>
      <c r="S128" s="110" t="s">
        <v>10</v>
      </c>
      <c r="T128" s="110">
        <v>18.899999999999999</v>
      </c>
      <c r="U128" s="110" t="s">
        <v>3530</v>
      </c>
      <c r="V128" s="110">
        <v>1</v>
      </c>
      <c r="W128" s="110" t="s">
        <v>1915</v>
      </c>
      <c r="X128" s="110">
        <v>0</v>
      </c>
      <c r="Y128" s="110" t="s">
        <v>10</v>
      </c>
      <c r="Z128" s="110">
        <v>25</v>
      </c>
      <c r="AA128" s="110" t="s">
        <v>10</v>
      </c>
      <c r="AB128" s="110" t="s">
        <v>1915</v>
      </c>
      <c r="AC128" s="110">
        <v>684</v>
      </c>
      <c r="AD128" s="110">
        <v>860</v>
      </c>
      <c r="AE128" s="111">
        <v>16253.999999999998</v>
      </c>
      <c r="AF128" s="112">
        <v>12512.999999999998</v>
      </c>
      <c r="AG128" s="111">
        <f>AE128-AF128</f>
        <v>3741</v>
      </c>
    </row>
    <row r="129" spans="1:33">
      <c r="A129" s="109">
        <v>411</v>
      </c>
      <c r="B129" s="110">
        <v>472</v>
      </c>
      <c r="C129" s="110" t="s">
        <v>1617</v>
      </c>
      <c r="D129" s="110" t="s">
        <v>10</v>
      </c>
      <c r="E129" s="110" t="s">
        <v>10</v>
      </c>
      <c r="F129" s="110" t="s">
        <v>5755</v>
      </c>
      <c r="G129" s="110" t="s">
        <v>84</v>
      </c>
      <c r="H129" s="110">
        <v>1443</v>
      </c>
      <c r="I129" s="110">
        <v>14430</v>
      </c>
      <c r="J129" s="110">
        <v>10</v>
      </c>
      <c r="K129" s="110" t="s">
        <v>88</v>
      </c>
      <c r="L129" s="110">
        <v>12473</v>
      </c>
      <c r="M129" s="111">
        <v>1247.3</v>
      </c>
      <c r="N129" s="110" t="s">
        <v>3033</v>
      </c>
      <c r="O129" s="110" t="s">
        <v>3033</v>
      </c>
      <c r="P129" s="110" t="s">
        <v>1617</v>
      </c>
      <c r="Q129" s="110" t="s">
        <v>3034</v>
      </c>
      <c r="R129" s="110">
        <v>1</v>
      </c>
      <c r="S129" s="110" t="s">
        <v>10</v>
      </c>
      <c r="T129" s="110">
        <v>1443</v>
      </c>
      <c r="U129" s="110" t="s">
        <v>3035</v>
      </c>
      <c r="V129" s="110">
        <v>25</v>
      </c>
      <c r="W129" s="110" t="s">
        <v>1902</v>
      </c>
      <c r="X129" s="110">
        <v>2</v>
      </c>
      <c r="Y129" s="110" t="s">
        <v>10</v>
      </c>
      <c r="Z129" s="110">
        <v>9</v>
      </c>
      <c r="AA129" s="110" t="s">
        <v>10</v>
      </c>
      <c r="AB129" s="110" t="s">
        <v>5638</v>
      </c>
      <c r="AC129" s="110">
        <v>200472</v>
      </c>
      <c r="AD129" s="110">
        <v>10</v>
      </c>
      <c r="AE129" s="111">
        <v>14430</v>
      </c>
      <c r="AF129" s="112">
        <v>12473</v>
      </c>
      <c r="AG129" s="111">
        <f>AE129-AF129</f>
        <v>1957</v>
      </c>
    </row>
    <row r="130" spans="1:33">
      <c r="A130" s="109">
        <v>495</v>
      </c>
      <c r="B130" s="110">
        <v>571</v>
      </c>
      <c r="C130" s="110" t="s">
        <v>1694</v>
      </c>
      <c r="D130" s="110" t="s">
        <v>44</v>
      </c>
      <c r="E130" s="110" t="s">
        <v>14</v>
      </c>
      <c r="F130" s="110" t="s">
        <v>450</v>
      </c>
      <c r="G130" s="110" t="s">
        <v>84</v>
      </c>
      <c r="H130" s="110">
        <v>99.2</v>
      </c>
      <c r="I130" s="110">
        <v>9920</v>
      </c>
      <c r="J130" s="110">
        <v>100</v>
      </c>
      <c r="K130" s="110" t="s">
        <v>13</v>
      </c>
      <c r="L130" s="110">
        <v>7638</v>
      </c>
      <c r="M130" s="111">
        <v>76.38</v>
      </c>
      <c r="N130" s="110" t="s">
        <v>3262</v>
      </c>
      <c r="O130" s="110" t="s">
        <v>3262</v>
      </c>
      <c r="P130" s="110" t="s">
        <v>1694</v>
      </c>
      <c r="Q130" s="110" t="s">
        <v>3263</v>
      </c>
      <c r="R130" s="110">
        <v>1</v>
      </c>
      <c r="S130" s="110" t="s">
        <v>10</v>
      </c>
      <c r="T130" s="110">
        <v>99.2</v>
      </c>
      <c r="U130" s="110" t="s">
        <v>3264</v>
      </c>
      <c r="V130" s="110">
        <v>3</v>
      </c>
      <c r="W130" s="110" t="s">
        <v>1938</v>
      </c>
      <c r="X130" s="110">
        <v>2</v>
      </c>
      <c r="Y130" s="110" t="s">
        <v>10</v>
      </c>
      <c r="Z130" s="110">
        <v>2</v>
      </c>
      <c r="AA130" s="110" t="s">
        <v>10</v>
      </c>
      <c r="AB130" s="110" t="s">
        <v>5620</v>
      </c>
      <c r="AC130" s="110">
        <v>200571</v>
      </c>
      <c r="AD130" s="110">
        <v>162</v>
      </c>
      <c r="AE130" s="111">
        <v>16070.4</v>
      </c>
      <c r="AF130" s="112">
        <v>12373.56</v>
      </c>
      <c r="AG130" s="111">
        <f>AE130-AF130</f>
        <v>3696.84</v>
      </c>
    </row>
    <row r="131" spans="1:33">
      <c r="A131" s="109">
        <v>673</v>
      </c>
      <c r="B131" s="110">
        <v>792</v>
      </c>
      <c r="C131" s="110" t="s">
        <v>1860</v>
      </c>
      <c r="D131" s="110" t="s">
        <v>9</v>
      </c>
      <c r="E131" s="110" t="s">
        <v>10</v>
      </c>
      <c r="F131" s="110" t="s">
        <v>5731</v>
      </c>
      <c r="G131" s="110" t="s">
        <v>84</v>
      </c>
      <c r="H131" s="110">
        <v>229</v>
      </c>
      <c r="I131" s="110">
        <v>16030</v>
      </c>
      <c r="J131" s="110">
        <v>70</v>
      </c>
      <c r="K131" s="110" t="s">
        <v>181</v>
      </c>
      <c r="L131" s="110">
        <v>13890</v>
      </c>
      <c r="M131" s="111">
        <v>198.42857142857142</v>
      </c>
      <c r="N131" s="110" t="s">
        <v>3741</v>
      </c>
      <c r="O131" s="110" t="s">
        <v>3741</v>
      </c>
      <c r="P131" s="110" t="s">
        <v>1860</v>
      </c>
      <c r="Q131" s="110" t="s">
        <v>3742</v>
      </c>
      <c r="R131" s="110">
        <v>1</v>
      </c>
      <c r="S131" s="110" t="s">
        <v>10</v>
      </c>
      <c r="T131" s="110">
        <v>229</v>
      </c>
      <c r="U131" s="110" t="s">
        <v>3743</v>
      </c>
      <c r="V131" s="110">
        <v>19</v>
      </c>
      <c r="W131" s="110" t="s">
        <v>1979</v>
      </c>
      <c r="X131" s="110">
        <v>2</v>
      </c>
      <c r="Y131" s="110" t="s">
        <v>10</v>
      </c>
      <c r="Z131" s="110">
        <v>3</v>
      </c>
      <c r="AA131" s="110" t="s">
        <v>10</v>
      </c>
      <c r="AB131" s="110" t="s">
        <v>5633</v>
      </c>
      <c r="AC131" s="110">
        <v>200792</v>
      </c>
      <c r="AD131" s="110">
        <v>62</v>
      </c>
      <c r="AE131" s="111">
        <v>14198</v>
      </c>
      <c r="AF131" s="112">
        <v>12302.571428571428</v>
      </c>
      <c r="AG131" s="111">
        <f>AE131-AF131</f>
        <v>1895.4285714285725</v>
      </c>
    </row>
    <row r="132" spans="1:33">
      <c r="A132" s="109">
        <v>339</v>
      </c>
      <c r="B132" s="110">
        <v>391</v>
      </c>
      <c r="C132" s="110" t="s">
        <v>1552</v>
      </c>
      <c r="D132" s="110" t="s">
        <v>114</v>
      </c>
      <c r="E132" s="110" t="s">
        <v>58</v>
      </c>
      <c r="F132" s="110" t="s">
        <v>5691</v>
      </c>
      <c r="G132" s="110" t="s">
        <v>114</v>
      </c>
      <c r="H132" s="110">
        <v>73.099999999999994</v>
      </c>
      <c r="I132" s="110">
        <v>10234</v>
      </c>
      <c r="J132" s="110">
        <v>140</v>
      </c>
      <c r="K132" s="110" t="s">
        <v>38</v>
      </c>
      <c r="L132" s="110">
        <v>7770</v>
      </c>
      <c r="M132" s="111">
        <v>55.5</v>
      </c>
      <c r="N132" s="110" t="s">
        <v>2832</v>
      </c>
      <c r="O132" s="110" t="s">
        <v>2832</v>
      </c>
      <c r="P132" s="110" t="s">
        <v>1552</v>
      </c>
      <c r="Q132" s="110" t="s">
        <v>10</v>
      </c>
      <c r="R132" s="110">
        <v>1</v>
      </c>
      <c r="S132" s="110" t="s">
        <v>10</v>
      </c>
      <c r="T132" s="110">
        <v>73.099999999999994</v>
      </c>
      <c r="U132" s="110" t="s">
        <v>2833</v>
      </c>
      <c r="V132" s="110">
        <v>1</v>
      </c>
      <c r="W132" s="110" t="s">
        <v>1915</v>
      </c>
      <c r="X132" s="110">
        <v>2</v>
      </c>
      <c r="Y132" s="110" t="s">
        <v>10</v>
      </c>
      <c r="Z132" s="110">
        <v>26</v>
      </c>
      <c r="AA132" s="110" t="s">
        <v>10</v>
      </c>
      <c r="AB132" s="110" t="s">
        <v>1915</v>
      </c>
      <c r="AC132" s="110">
        <v>200391</v>
      </c>
      <c r="AD132" s="110">
        <v>221</v>
      </c>
      <c r="AE132" s="111">
        <v>16155.099999999999</v>
      </c>
      <c r="AF132" s="112">
        <v>12265.5</v>
      </c>
      <c r="AG132" s="111">
        <f>AE132-AF132</f>
        <v>3889.5999999999985</v>
      </c>
    </row>
    <row r="133" spans="1:33">
      <c r="A133" s="109">
        <v>230</v>
      </c>
      <c r="B133" s="110">
        <v>290</v>
      </c>
      <c r="C133" s="110" t="s">
        <v>1456</v>
      </c>
      <c r="D133" s="110" t="s">
        <v>10</v>
      </c>
      <c r="E133" s="110" t="s">
        <v>10</v>
      </c>
      <c r="F133" s="110" t="s">
        <v>957</v>
      </c>
      <c r="G133" s="110" t="s">
        <v>387</v>
      </c>
      <c r="H133" s="110">
        <v>522</v>
      </c>
      <c r="I133" s="110">
        <v>5220</v>
      </c>
      <c r="J133" s="110">
        <v>10</v>
      </c>
      <c r="K133" s="110" t="s">
        <v>147</v>
      </c>
      <c r="L133" s="110">
        <v>4698</v>
      </c>
      <c r="M133" s="111">
        <v>469.8</v>
      </c>
      <c r="N133" s="110" t="s">
        <v>2545</v>
      </c>
      <c r="O133" s="110" t="s">
        <v>2545</v>
      </c>
      <c r="P133" s="110" t="s">
        <v>1456</v>
      </c>
      <c r="Q133" s="110" t="s">
        <v>2546</v>
      </c>
      <c r="R133" s="110">
        <v>1</v>
      </c>
      <c r="S133" s="110" t="s">
        <v>10</v>
      </c>
      <c r="T133" s="110">
        <v>522</v>
      </c>
      <c r="U133" s="110" t="s">
        <v>2547</v>
      </c>
      <c r="V133" s="110">
        <v>25</v>
      </c>
      <c r="W133" s="110" t="s">
        <v>1902</v>
      </c>
      <c r="X133" s="110">
        <v>0</v>
      </c>
      <c r="Y133" s="110" t="s">
        <v>10</v>
      </c>
      <c r="Z133" s="110">
        <v>8</v>
      </c>
      <c r="AA133" s="110" t="s">
        <v>10</v>
      </c>
      <c r="AB133" s="110" t="s">
        <v>5638</v>
      </c>
      <c r="AC133" s="110">
        <v>290</v>
      </c>
      <c r="AD133" s="110">
        <v>26</v>
      </c>
      <c r="AE133" s="111">
        <v>13572</v>
      </c>
      <c r="AF133" s="112">
        <v>12214.800000000001</v>
      </c>
      <c r="AG133" s="111">
        <f>AE133-AF133</f>
        <v>1357.1999999999989</v>
      </c>
    </row>
    <row r="134" spans="1:33">
      <c r="A134" s="109">
        <v>586</v>
      </c>
      <c r="B134" s="110">
        <v>672</v>
      </c>
      <c r="C134" s="110" t="s">
        <v>3997</v>
      </c>
      <c r="D134" s="110" t="s">
        <v>90</v>
      </c>
      <c r="E134" s="110" t="s">
        <v>10</v>
      </c>
      <c r="F134" s="110" t="s">
        <v>5801</v>
      </c>
      <c r="G134" s="110" t="s">
        <v>92</v>
      </c>
      <c r="H134" s="110">
        <v>10.7</v>
      </c>
      <c r="I134" s="110">
        <v>5992</v>
      </c>
      <c r="J134" s="110">
        <v>560</v>
      </c>
      <c r="K134" s="110" t="s">
        <v>1042</v>
      </c>
      <c r="L134" s="110">
        <v>5320</v>
      </c>
      <c r="M134" s="111">
        <v>9.5</v>
      </c>
      <c r="N134" s="110" t="s">
        <v>3511</v>
      </c>
      <c r="O134" s="110" t="s">
        <v>3511</v>
      </c>
      <c r="P134" s="110" t="s">
        <v>1775</v>
      </c>
      <c r="Q134" s="110" t="s">
        <v>3512</v>
      </c>
      <c r="R134" s="110">
        <v>1</v>
      </c>
      <c r="S134" s="110" t="s">
        <v>10</v>
      </c>
      <c r="T134" s="110">
        <v>1.07</v>
      </c>
      <c r="U134" s="110" t="s">
        <v>3510</v>
      </c>
      <c r="V134" s="110">
        <v>7</v>
      </c>
      <c r="W134" s="110" t="s">
        <v>2142</v>
      </c>
      <c r="X134" s="110">
        <v>0</v>
      </c>
      <c r="Y134" s="110" t="s">
        <v>10</v>
      </c>
      <c r="Z134" s="110">
        <v>7</v>
      </c>
      <c r="AA134" s="110" t="s">
        <v>10</v>
      </c>
      <c r="AB134" s="110" t="s">
        <v>2056</v>
      </c>
      <c r="AC134" s="110">
        <v>672</v>
      </c>
      <c r="AD134" s="110">
        <v>1280</v>
      </c>
      <c r="AE134" s="111">
        <v>13696</v>
      </c>
      <c r="AF134" s="112">
        <v>12160</v>
      </c>
      <c r="AG134" s="111">
        <f>AE134-AF134</f>
        <v>1536</v>
      </c>
    </row>
    <row r="135" spans="1:33">
      <c r="A135" s="109">
        <v>343</v>
      </c>
      <c r="B135" s="110">
        <v>400</v>
      </c>
      <c r="C135" s="110" t="s">
        <v>1556</v>
      </c>
      <c r="D135" s="110" t="s">
        <v>9</v>
      </c>
      <c r="E135" s="110" t="s">
        <v>58</v>
      </c>
      <c r="F135" s="110" t="s">
        <v>5627</v>
      </c>
      <c r="G135" s="110" t="s">
        <v>84</v>
      </c>
      <c r="H135" s="110">
        <v>32.700000000000003</v>
      </c>
      <c r="I135" s="110">
        <v>3270</v>
      </c>
      <c r="J135" s="110">
        <v>99.999999999999986</v>
      </c>
      <c r="K135" s="110" t="s">
        <v>38</v>
      </c>
      <c r="L135" s="110">
        <v>2913</v>
      </c>
      <c r="M135" s="111">
        <v>29.130000000000003</v>
      </c>
      <c r="N135" s="110" t="s">
        <v>2843</v>
      </c>
      <c r="O135" s="110" t="s">
        <v>2843</v>
      </c>
      <c r="P135" s="110" t="s">
        <v>1556</v>
      </c>
      <c r="Q135" s="110" t="s">
        <v>2844</v>
      </c>
      <c r="R135" s="110">
        <v>1</v>
      </c>
      <c r="S135" s="110" t="s">
        <v>10</v>
      </c>
      <c r="T135" s="110">
        <v>32.700000000000003</v>
      </c>
      <c r="U135" s="110" t="s">
        <v>2845</v>
      </c>
      <c r="V135" s="110">
        <v>1</v>
      </c>
      <c r="W135" s="110" t="s">
        <v>1915</v>
      </c>
      <c r="X135" s="110">
        <v>0</v>
      </c>
      <c r="Y135" s="110" t="s">
        <v>10</v>
      </c>
      <c r="Z135" s="110">
        <v>5</v>
      </c>
      <c r="AA135" s="110" t="s">
        <v>10</v>
      </c>
      <c r="AB135" s="110" t="s">
        <v>1915</v>
      </c>
      <c r="AC135" s="110">
        <v>400</v>
      </c>
      <c r="AD135" s="110">
        <v>415</v>
      </c>
      <c r="AE135" s="111">
        <v>13570.500000000002</v>
      </c>
      <c r="AF135" s="112">
        <v>12088.95</v>
      </c>
      <c r="AG135" s="111">
        <f>AE135-AF135</f>
        <v>1481.5500000000011</v>
      </c>
    </row>
    <row r="136" spans="1:33">
      <c r="A136" s="113" t="s">
        <v>5673</v>
      </c>
      <c r="B136" s="114">
        <v>282</v>
      </c>
      <c r="C136" s="114" t="s">
        <v>3924</v>
      </c>
      <c r="D136" s="114" t="s">
        <v>90</v>
      </c>
      <c r="E136" s="114" t="s">
        <v>10</v>
      </c>
      <c r="F136" s="114" t="s">
        <v>5717</v>
      </c>
      <c r="G136" s="114" t="s">
        <v>551</v>
      </c>
      <c r="H136" s="114">
        <v>0</v>
      </c>
      <c r="I136" s="114">
        <v>0</v>
      </c>
      <c r="J136" s="114" t="e">
        <v>#DIV/0!</v>
      </c>
      <c r="K136" s="114" t="s">
        <v>10</v>
      </c>
      <c r="L136" s="114">
        <v>2930</v>
      </c>
      <c r="M136" s="114" t="e">
        <v>#DIV/0!</v>
      </c>
      <c r="N136" s="114" t="e">
        <v>#VALUE!</v>
      </c>
      <c r="O136" s="114" t="e">
        <v>#VALUE!</v>
      </c>
      <c r="P136" s="114" t="e">
        <v>#VALUE!</v>
      </c>
      <c r="Q136" s="114" t="e">
        <v>#VALUE!</v>
      </c>
      <c r="R136" s="114">
        <v>0</v>
      </c>
      <c r="S136" s="114" t="e">
        <v>#VALUE!</v>
      </c>
      <c r="T136" s="114" t="e">
        <v>#VALUE!</v>
      </c>
      <c r="U136" s="114" t="e">
        <v>#VALUE!</v>
      </c>
      <c r="V136" s="114" t="e">
        <v>#VALUE!</v>
      </c>
      <c r="W136" s="114" t="e">
        <v>#VALUE!</v>
      </c>
      <c r="X136" s="114" t="e">
        <v>#VALUE!</v>
      </c>
      <c r="Y136" s="114" t="e">
        <v>#VALUE!</v>
      </c>
      <c r="Z136" s="114" t="e">
        <v>#VALUE!</v>
      </c>
      <c r="AA136" s="114" t="s">
        <v>5673</v>
      </c>
      <c r="AB136" s="114" t="s">
        <v>5624</v>
      </c>
      <c r="AC136" s="114" t="e">
        <v>#VALUE!</v>
      </c>
      <c r="AD136" s="114">
        <v>4</v>
      </c>
      <c r="AE136" s="114">
        <v>0</v>
      </c>
      <c r="AF136" s="115">
        <v>11720</v>
      </c>
      <c r="AG136" s="111">
        <f>AE136-AF136</f>
        <v>-11720</v>
      </c>
    </row>
    <row r="137" spans="1:33">
      <c r="A137" s="109">
        <v>677</v>
      </c>
      <c r="B137" s="110">
        <v>796</v>
      </c>
      <c r="C137" s="110" t="s">
        <v>4021</v>
      </c>
      <c r="D137" s="110" t="s">
        <v>9</v>
      </c>
      <c r="E137" s="110" t="s">
        <v>58</v>
      </c>
      <c r="F137" s="110" t="s">
        <v>5627</v>
      </c>
      <c r="G137" s="110" t="s">
        <v>37</v>
      </c>
      <c r="H137" s="110">
        <v>13.8</v>
      </c>
      <c r="I137" s="110">
        <v>1380</v>
      </c>
      <c r="J137" s="110">
        <v>100</v>
      </c>
      <c r="K137" s="110" t="s">
        <v>38</v>
      </c>
      <c r="L137" s="110">
        <v>1230</v>
      </c>
      <c r="M137" s="111">
        <v>12.3</v>
      </c>
      <c r="N137" s="110" t="s">
        <v>3753</v>
      </c>
      <c r="O137" s="110" t="s">
        <v>3753</v>
      </c>
      <c r="P137" s="110" t="s">
        <v>1863</v>
      </c>
      <c r="Q137" s="110" t="s">
        <v>3754</v>
      </c>
      <c r="R137" s="110">
        <v>1</v>
      </c>
      <c r="S137" s="110" t="s">
        <v>10</v>
      </c>
      <c r="T137" s="110">
        <v>13.8</v>
      </c>
      <c r="U137" s="110" t="s">
        <v>3755</v>
      </c>
      <c r="V137" s="110">
        <v>1</v>
      </c>
      <c r="W137" s="110" t="s">
        <v>1915</v>
      </c>
      <c r="X137" s="110">
        <v>0</v>
      </c>
      <c r="Y137" s="110" t="s">
        <v>10</v>
      </c>
      <c r="Z137" s="110">
        <v>25</v>
      </c>
      <c r="AA137" s="110" t="s">
        <v>10</v>
      </c>
      <c r="AB137" s="110" t="s">
        <v>1915</v>
      </c>
      <c r="AC137" s="110">
        <v>796</v>
      </c>
      <c r="AD137" s="110">
        <v>952</v>
      </c>
      <c r="AE137" s="111">
        <v>13137.6</v>
      </c>
      <c r="AF137" s="112">
        <v>11709.6</v>
      </c>
      <c r="AG137" s="111">
        <f>AE137-AF137</f>
        <v>1428</v>
      </c>
    </row>
    <row r="138" spans="1:33">
      <c r="A138" s="109">
        <v>265</v>
      </c>
      <c r="B138" s="110">
        <v>333</v>
      </c>
      <c r="C138" s="110" t="s">
        <v>1483</v>
      </c>
      <c r="D138" s="110" t="s">
        <v>9</v>
      </c>
      <c r="E138" s="110" t="s">
        <v>10</v>
      </c>
      <c r="F138" s="110" t="s">
        <v>5725</v>
      </c>
      <c r="G138" s="110" t="s">
        <v>37</v>
      </c>
      <c r="H138" s="110">
        <v>452</v>
      </c>
      <c r="I138" s="110">
        <v>4520</v>
      </c>
      <c r="J138" s="110">
        <v>10</v>
      </c>
      <c r="K138" s="110" t="s">
        <v>110</v>
      </c>
      <c r="L138" s="110">
        <v>4026</v>
      </c>
      <c r="M138" s="111">
        <v>402.6</v>
      </c>
      <c r="N138" s="110" t="s">
        <v>2638</v>
      </c>
      <c r="O138" s="110" t="s">
        <v>2638</v>
      </c>
      <c r="P138" s="110" t="s">
        <v>1483</v>
      </c>
      <c r="Q138" s="110" t="s">
        <v>2639</v>
      </c>
      <c r="R138" s="110">
        <v>1</v>
      </c>
      <c r="S138" s="110" t="s">
        <v>10</v>
      </c>
      <c r="T138" s="110">
        <v>452</v>
      </c>
      <c r="U138" s="110" t="s">
        <v>2640</v>
      </c>
      <c r="V138" s="110">
        <v>25</v>
      </c>
      <c r="W138" s="110" t="s">
        <v>1902</v>
      </c>
      <c r="X138" s="110">
        <v>0</v>
      </c>
      <c r="Y138" s="110" t="s">
        <v>10</v>
      </c>
      <c r="Z138" s="110">
        <v>9</v>
      </c>
      <c r="AA138" s="110" t="s">
        <v>10</v>
      </c>
      <c r="AB138" s="110" t="s">
        <v>5638</v>
      </c>
      <c r="AC138" s="110">
        <v>333</v>
      </c>
      <c r="AD138" s="110">
        <v>29</v>
      </c>
      <c r="AE138" s="111">
        <v>13108</v>
      </c>
      <c r="AF138" s="112">
        <v>11675.400000000001</v>
      </c>
      <c r="AG138" s="111">
        <f>AE138-AF138</f>
        <v>1432.5999999999985</v>
      </c>
    </row>
    <row r="139" spans="1:33">
      <c r="A139" s="109">
        <v>585</v>
      </c>
      <c r="B139" s="110">
        <v>673</v>
      </c>
      <c r="C139" s="110" t="s">
        <v>3998</v>
      </c>
      <c r="D139" s="110" t="s">
        <v>90</v>
      </c>
      <c r="E139" s="110" t="s">
        <v>10</v>
      </c>
      <c r="F139" s="110" t="s">
        <v>5801</v>
      </c>
      <c r="G139" s="110" t="s">
        <v>92</v>
      </c>
      <c r="H139" s="110">
        <v>10.7</v>
      </c>
      <c r="I139" s="110">
        <v>5992</v>
      </c>
      <c r="J139" s="110">
        <v>560</v>
      </c>
      <c r="K139" s="110" t="s">
        <v>1042</v>
      </c>
      <c r="L139" s="110">
        <v>5320</v>
      </c>
      <c r="M139" s="111">
        <v>9.5</v>
      </c>
      <c r="N139" s="110" t="s">
        <v>3508</v>
      </c>
      <c r="O139" s="110" t="s">
        <v>3508</v>
      </c>
      <c r="P139" s="110" t="s">
        <v>1774</v>
      </c>
      <c r="Q139" s="110" t="s">
        <v>3509</v>
      </c>
      <c r="R139" s="110">
        <v>1</v>
      </c>
      <c r="S139" s="110" t="s">
        <v>10</v>
      </c>
      <c r="T139" s="110">
        <v>1.07</v>
      </c>
      <c r="U139" s="110" t="s">
        <v>3510</v>
      </c>
      <c r="V139" s="110">
        <v>7</v>
      </c>
      <c r="W139" s="110" t="s">
        <v>2142</v>
      </c>
      <c r="X139" s="110">
        <v>0</v>
      </c>
      <c r="Y139" s="110" t="s">
        <v>10</v>
      </c>
      <c r="Z139" s="110">
        <v>7</v>
      </c>
      <c r="AA139" s="110" t="s">
        <v>10</v>
      </c>
      <c r="AB139" s="110" t="s">
        <v>2056</v>
      </c>
      <c r="AC139" s="110">
        <v>673</v>
      </c>
      <c r="AD139" s="110">
        <v>1220</v>
      </c>
      <c r="AE139" s="111">
        <v>13054</v>
      </c>
      <c r="AF139" s="112">
        <v>11590</v>
      </c>
      <c r="AG139" s="111">
        <f>AE139-AF139</f>
        <v>1464</v>
      </c>
    </row>
    <row r="140" spans="1:33">
      <c r="A140" s="109">
        <v>29</v>
      </c>
      <c r="B140" s="110">
        <v>65</v>
      </c>
      <c r="C140" s="110" t="s">
        <v>3890</v>
      </c>
      <c r="D140" s="110" t="s">
        <v>9</v>
      </c>
      <c r="E140" s="110" t="s">
        <v>58</v>
      </c>
      <c r="F140" s="110" t="s">
        <v>5658</v>
      </c>
      <c r="G140" s="110" t="s">
        <v>184</v>
      </c>
      <c r="H140" s="110">
        <v>64.7</v>
      </c>
      <c r="I140" s="110">
        <v>9058</v>
      </c>
      <c r="J140" s="110">
        <v>140</v>
      </c>
      <c r="K140" s="110" t="s">
        <v>57</v>
      </c>
      <c r="L140" s="110">
        <v>8069</v>
      </c>
      <c r="M140" s="111">
        <v>57.635714285714286</v>
      </c>
      <c r="N140" s="110" t="s">
        <v>1983</v>
      </c>
      <c r="O140" s="110" t="s">
        <v>1983</v>
      </c>
      <c r="P140" s="110" t="s">
        <v>1271</v>
      </c>
      <c r="Q140" s="110" t="s">
        <v>10</v>
      </c>
      <c r="R140" s="110">
        <v>1</v>
      </c>
      <c r="S140" s="110" t="s">
        <v>10</v>
      </c>
      <c r="T140" s="110">
        <v>64.7</v>
      </c>
      <c r="U140" s="110" t="s">
        <v>1984</v>
      </c>
      <c r="V140" s="110">
        <v>2</v>
      </c>
      <c r="W140" s="110" t="s">
        <v>835</v>
      </c>
      <c r="X140" s="110">
        <v>2</v>
      </c>
      <c r="Y140" s="110" t="s">
        <v>10</v>
      </c>
      <c r="Z140" s="110">
        <v>6</v>
      </c>
      <c r="AA140" s="110" t="s">
        <v>10</v>
      </c>
      <c r="AB140" s="110" t="s">
        <v>1915</v>
      </c>
      <c r="AC140" s="110">
        <v>200065</v>
      </c>
      <c r="AD140" s="110">
        <v>199</v>
      </c>
      <c r="AE140" s="111">
        <v>12875.300000000001</v>
      </c>
      <c r="AF140" s="112">
        <v>11469.507142857143</v>
      </c>
      <c r="AG140" s="111">
        <f>AE140-AF140</f>
        <v>1405.7928571428583</v>
      </c>
    </row>
    <row r="141" spans="1:33">
      <c r="A141" s="109">
        <v>257</v>
      </c>
      <c r="B141" s="110">
        <v>324</v>
      </c>
      <c r="C141" s="110" t="s">
        <v>3931</v>
      </c>
      <c r="D141" s="110" t="s">
        <v>9</v>
      </c>
      <c r="E141" s="110" t="s">
        <v>10</v>
      </c>
      <c r="F141" s="110" t="s">
        <v>604</v>
      </c>
      <c r="G141" s="110" t="s">
        <v>142</v>
      </c>
      <c r="H141" s="110">
        <v>184</v>
      </c>
      <c r="I141" s="110">
        <v>3680</v>
      </c>
      <c r="J141" s="110">
        <v>20</v>
      </c>
      <c r="K141" s="110" t="s">
        <v>97</v>
      </c>
      <c r="L141" s="110">
        <v>3280</v>
      </c>
      <c r="M141" s="111">
        <v>164</v>
      </c>
      <c r="N141" s="110" t="s">
        <v>2619</v>
      </c>
      <c r="O141" s="110" t="s">
        <v>2619</v>
      </c>
      <c r="P141" s="110" t="s">
        <v>1479</v>
      </c>
      <c r="Q141" s="110" t="s">
        <v>2620</v>
      </c>
      <c r="R141" s="110">
        <v>1</v>
      </c>
      <c r="S141" s="110" t="s">
        <v>10</v>
      </c>
      <c r="T141" s="110">
        <v>184</v>
      </c>
      <c r="U141" s="110" t="s">
        <v>2621</v>
      </c>
      <c r="V141" s="110">
        <v>25</v>
      </c>
      <c r="W141" s="110" t="s">
        <v>1902</v>
      </c>
      <c r="X141" s="110">
        <v>0</v>
      </c>
      <c r="Y141" s="110" t="s">
        <v>10</v>
      </c>
      <c r="Z141" s="110">
        <v>10</v>
      </c>
      <c r="AA141" s="110" t="s">
        <v>10</v>
      </c>
      <c r="AB141" s="110" t="s">
        <v>5638</v>
      </c>
      <c r="AC141" s="110">
        <v>324</v>
      </c>
      <c r="AD141" s="110">
        <v>69</v>
      </c>
      <c r="AE141" s="111">
        <v>12696</v>
      </c>
      <c r="AF141" s="112">
        <v>11316</v>
      </c>
      <c r="AG141" s="111">
        <f>AE141-AF141</f>
        <v>1380</v>
      </c>
    </row>
    <row r="142" spans="1:33">
      <c r="A142" s="109">
        <v>513</v>
      </c>
      <c r="B142" s="110">
        <v>591</v>
      </c>
      <c r="C142" s="110" t="s">
        <v>3980</v>
      </c>
      <c r="D142" s="110" t="s">
        <v>9</v>
      </c>
      <c r="E142" s="110" t="s">
        <v>10</v>
      </c>
      <c r="F142" s="110" t="s">
        <v>5648</v>
      </c>
      <c r="G142" s="110" t="s">
        <v>92</v>
      </c>
      <c r="H142" s="110">
        <v>126</v>
      </c>
      <c r="I142" s="110">
        <v>1260</v>
      </c>
      <c r="J142" s="110">
        <v>10</v>
      </c>
      <c r="K142" s="110" t="s">
        <v>143</v>
      </c>
      <c r="L142" s="110">
        <v>1123</v>
      </c>
      <c r="M142" s="111">
        <v>112.3</v>
      </c>
      <c r="N142" s="110" t="s">
        <v>3311</v>
      </c>
      <c r="O142" s="110" t="s">
        <v>3311</v>
      </c>
      <c r="P142" s="110" t="s">
        <v>1711</v>
      </c>
      <c r="Q142" s="110" t="s">
        <v>3312</v>
      </c>
      <c r="R142" s="110">
        <v>1</v>
      </c>
      <c r="S142" s="110" t="s">
        <v>10</v>
      </c>
      <c r="T142" s="110">
        <v>126</v>
      </c>
      <c r="U142" s="110" t="s">
        <v>3313</v>
      </c>
      <c r="V142" s="110">
        <v>25</v>
      </c>
      <c r="W142" s="110" t="s">
        <v>1902</v>
      </c>
      <c r="X142" s="110">
        <v>0</v>
      </c>
      <c r="Y142" s="110" t="s">
        <v>10</v>
      </c>
      <c r="Z142" s="110">
        <v>8</v>
      </c>
      <c r="AA142" s="110" t="s">
        <v>10</v>
      </c>
      <c r="AB142" s="110" t="s">
        <v>5638</v>
      </c>
      <c r="AC142" s="110">
        <v>591</v>
      </c>
      <c r="AD142" s="110">
        <v>100</v>
      </c>
      <c r="AE142" s="111">
        <v>12600</v>
      </c>
      <c r="AF142" s="112">
        <v>11230</v>
      </c>
      <c r="AG142" s="111">
        <f>AE142-AF142</f>
        <v>1370</v>
      </c>
    </row>
    <row r="143" spans="1:33">
      <c r="A143" s="109">
        <v>203</v>
      </c>
      <c r="B143" s="110">
        <v>810</v>
      </c>
      <c r="C143" s="110" t="s">
        <v>1434</v>
      </c>
      <c r="D143" s="110" t="s">
        <v>9</v>
      </c>
      <c r="E143" s="110" t="s">
        <v>67</v>
      </c>
      <c r="F143" s="110" t="s">
        <v>5672</v>
      </c>
      <c r="G143" s="110" t="s">
        <v>257</v>
      </c>
      <c r="H143" s="110">
        <v>6.1</v>
      </c>
      <c r="I143" s="110">
        <v>6100</v>
      </c>
      <c r="J143" s="110">
        <v>1000.0000000000001</v>
      </c>
      <c r="K143" s="110" t="s">
        <v>57</v>
      </c>
      <c r="L143" s="110">
        <v>5540</v>
      </c>
      <c r="M143" s="111">
        <v>5.5399999999999991</v>
      </c>
      <c r="N143" s="110" t="s">
        <v>2471</v>
      </c>
      <c r="O143" s="110" t="s">
        <v>2471</v>
      </c>
      <c r="P143" s="110" t="s">
        <v>1434</v>
      </c>
      <c r="Q143" s="110" t="s">
        <v>2472</v>
      </c>
      <c r="R143" s="110">
        <v>1</v>
      </c>
      <c r="S143" s="110" t="s">
        <v>10</v>
      </c>
      <c r="T143" s="110">
        <v>6.1</v>
      </c>
      <c r="U143" s="110" t="s">
        <v>2473</v>
      </c>
      <c r="V143" s="110">
        <v>2</v>
      </c>
      <c r="W143" s="110" t="s">
        <v>835</v>
      </c>
      <c r="X143" s="110">
        <v>0</v>
      </c>
      <c r="Y143" s="110" t="s">
        <v>10</v>
      </c>
      <c r="Z143" s="110">
        <v>5</v>
      </c>
      <c r="AA143" s="110" t="s">
        <v>10</v>
      </c>
      <c r="AB143" s="110" t="s">
        <v>1915</v>
      </c>
      <c r="AC143" s="110">
        <v>810</v>
      </c>
      <c r="AD143" s="110">
        <v>2024</v>
      </c>
      <c r="AE143" s="111">
        <v>12346.4</v>
      </c>
      <c r="AF143" s="112">
        <v>11212.96</v>
      </c>
      <c r="AG143" s="111">
        <f>AE143-AF143</f>
        <v>1133.4400000000005</v>
      </c>
    </row>
    <row r="144" spans="1:33">
      <c r="A144" s="109">
        <v>663</v>
      </c>
      <c r="B144" s="110">
        <v>780</v>
      </c>
      <c r="C144" s="110" t="s">
        <v>1850</v>
      </c>
      <c r="D144" s="110" t="s">
        <v>9</v>
      </c>
      <c r="E144" s="110" t="s">
        <v>58</v>
      </c>
      <c r="F144" s="110" t="s">
        <v>5647</v>
      </c>
      <c r="G144" s="110" t="s">
        <v>257</v>
      </c>
      <c r="H144" s="110">
        <v>10.1</v>
      </c>
      <c r="I144" s="110">
        <v>10100</v>
      </c>
      <c r="J144" s="110">
        <v>1000</v>
      </c>
      <c r="K144" s="110" t="s">
        <v>38</v>
      </c>
      <c r="L144" s="110">
        <v>8950</v>
      </c>
      <c r="M144" s="111">
        <v>8.9499999999999993</v>
      </c>
      <c r="N144" s="110" t="s">
        <v>3715</v>
      </c>
      <c r="O144" s="110" t="s">
        <v>3715</v>
      </c>
      <c r="P144" s="110" t="s">
        <v>1850</v>
      </c>
      <c r="Q144" s="110" t="s">
        <v>3716</v>
      </c>
      <c r="R144" s="110">
        <v>1</v>
      </c>
      <c r="S144" s="110" t="s">
        <v>10</v>
      </c>
      <c r="T144" s="110">
        <v>10.1</v>
      </c>
      <c r="U144" s="110" t="s">
        <v>3717</v>
      </c>
      <c r="V144" s="110">
        <v>1</v>
      </c>
      <c r="W144" s="110" t="s">
        <v>1915</v>
      </c>
      <c r="X144" s="110">
        <v>0</v>
      </c>
      <c r="Y144" s="110" t="s">
        <v>10</v>
      </c>
      <c r="Z144" s="110">
        <v>25</v>
      </c>
      <c r="AA144" s="110" t="s">
        <v>10</v>
      </c>
      <c r="AB144" s="110" t="s">
        <v>1915</v>
      </c>
      <c r="AC144" s="110">
        <v>780</v>
      </c>
      <c r="AD144" s="110">
        <v>1242</v>
      </c>
      <c r="AE144" s="111">
        <v>12544.199999999999</v>
      </c>
      <c r="AF144" s="112">
        <v>11115.9</v>
      </c>
      <c r="AG144" s="111">
        <f>AE144-AF144</f>
        <v>1428.2999999999993</v>
      </c>
    </row>
    <row r="145" spans="1:33">
      <c r="A145" s="109">
        <v>122</v>
      </c>
      <c r="B145" s="110">
        <v>177</v>
      </c>
      <c r="C145" s="110" t="s">
        <v>1361</v>
      </c>
      <c r="D145" s="110" t="s">
        <v>114</v>
      </c>
      <c r="E145" s="110" t="s">
        <v>58</v>
      </c>
      <c r="F145" s="110" t="s">
        <v>5647</v>
      </c>
      <c r="G145" s="110" t="s">
        <v>114</v>
      </c>
      <c r="H145" s="110">
        <v>10.4</v>
      </c>
      <c r="I145" s="110">
        <v>10400</v>
      </c>
      <c r="J145" s="110">
        <v>1000</v>
      </c>
      <c r="K145" s="110" t="s">
        <v>38</v>
      </c>
      <c r="L145" s="110">
        <v>9270</v>
      </c>
      <c r="M145" s="111">
        <v>9.27</v>
      </c>
      <c r="N145" s="110" t="s">
        <v>2235</v>
      </c>
      <c r="O145" s="110" t="s">
        <v>2235</v>
      </c>
      <c r="P145" s="110" t="s">
        <v>1361</v>
      </c>
      <c r="Q145" s="110" t="s">
        <v>2236</v>
      </c>
      <c r="R145" s="110">
        <v>1</v>
      </c>
      <c r="S145" s="110" t="s">
        <v>10</v>
      </c>
      <c r="T145" s="110">
        <v>10.4</v>
      </c>
      <c r="U145" s="110" t="s">
        <v>2237</v>
      </c>
      <c r="V145" s="110">
        <v>1</v>
      </c>
      <c r="W145" s="110" t="s">
        <v>1915</v>
      </c>
      <c r="X145" s="110">
        <v>0</v>
      </c>
      <c r="Y145" s="110" t="s">
        <v>10</v>
      </c>
      <c r="Z145" s="110">
        <v>25</v>
      </c>
      <c r="AA145" s="110" t="s">
        <v>10</v>
      </c>
      <c r="AB145" s="110" t="s">
        <v>1915</v>
      </c>
      <c r="AC145" s="110">
        <v>177</v>
      </c>
      <c r="AD145" s="110">
        <v>1184</v>
      </c>
      <c r="AE145" s="111">
        <v>12313.6</v>
      </c>
      <c r="AF145" s="112">
        <v>10975.68</v>
      </c>
      <c r="AG145" s="111">
        <f>AE145-AF145</f>
        <v>1337.92</v>
      </c>
    </row>
    <row r="146" spans="1:33">
      <c r="A146" s="109">
        <v>135</v>
      </c>
      <c r="B146" s="110">
        <v>186</v>
      </c>
      <c r="C146" s="110" t="s">
        <v>1375</v>
      </c>
      <c r="D146" s="110" t="s">
        <v>90</v>
      </c>
      <c r="E146" s="110" t="s">
        <v>58</v>
      </c>
      <c r="F146" s="110" t="s">
        <v>5627</v>
      </c>
      <c r="G146" s="110" t="s">
        <v>241</v>
      </c>
      <c r="H146" s="110">
        <v>57.3</v>
      </c>
      <c r="I146" s="110">
        <v>5730</v>
      </c>
      <c r="J146" s="110">
        <v>100</v>
      </c>
      <c r="K146" s="110" t="s">
        <v>38</v>
      </c>
      <c r="L146" s="110">
        <v>5048</v>
      </c>
      <c r="M146" s="111">
        <v>50.48</v>
      </c>
      <c r="N146" s="110" t="s">
        <v>2276</v>
      </c>
      <c r="O146" s="110" t="s">
        <v>2276</v>
      </c>
      <c r="P146" s="110" t="s">
        <v>1375</v>
      </c>
      <c r="Q146" s="110" t="s">
        <v>10</v>
      </c>
      <c r="R146" s="110">
        <v>1</v>
      </c>
      <c r="S146" s="110" t="s">
        <v>10</v>
      </c>
      <c r="T146" s="110">
        <v>57.3</v>
      </c>
      <c r="U146" s="110" t="s">
        <v>2277</v>
      </c>
      <c r="V146" s="110">
        <v>1</v>
      </c>
      <c r="W146" s="110" t="s">
        <v>1915</v>
      </c>
      <c r="X146" s="110">
        <v>0</v>
      </c>
      <c r="Y146" s="110" t="s">
        <v>10</v>
      </c>
      <c r="Z146" s="110">
        <v>1</v>
      </c>
      <c r="AA146" s="110" t="s">
        <v>10</v>
      </c>
      <c r="AB146" s="110" t="s">
        <v>1915</v>
      </c>
      <c r="AC146" s="110">
        <v>186</v>
      </c>
      <c r="AD146" s="110">
        <v>211</v>
      </c>
      <c r="AE146" s="111">
        <v>12090.3</v>
      </c>
      <c r="AF146" s="112">
        <v>10651.279999999999</v>
      </c>
      <c r="AG146" s="111">
        <f>AE146-AF146</f>
        <v>1439.0200000000004</v>
      </c>
    </row>
    <row r="147" spans="1:33">
      <c r="A147" s="109">
        <v>588</v>
      </c>
      <c r="B147" s="110">
        <v>677</v>
      </c>
      <c r="C147" s="110" t="s">
        <v>1777</v>
      </c>
      <c r="D147" s="110" t="s">
        <v>9</v>
      </c>
      <c r="E147" s="110" t="s">
        <v>10</v>
      </c>
      <c r="F147" s="110" t="s">
        <v>325</v>
      </c>
      <c r="G147" s="110" t="s">
        <v>314</v>
      </c>
      <c r="H147" s="110">
        <v>3962</v>
      </c>
      <c r="I147" s="110">
        <v>3962</v>
      </c>
      <c r="J147" s="110">
        <v>1</v>
      </c>
      <c r="K147" s="110" t="s">
        <v>80</v>
      </c>
      <c r="L147" s="110">
        <v>3500</v>
      </c>
      <c r="M147" s="111">
        <v>3500</v>
      </c>
      <c r="N147" s="110" t="s">
        <v>3515</v>
      </c>
      <c r="O147" s="110" t="s">
        <v>3515</v>
      </c>
      <c r="P147" s="110" t="s">
        <v>1777</v>
      </c>
      <c r="Q147" s="110" t="s">
        <v>10</v>
      </c>
      <c r="R147" s="110">
        <v>1</v>
      </c>
      <c r="S147" s="110" t="s">
        <v>10</v>
      </c>
      <c r="T147" s="110">
        <v>3962</v>
      </c>
      <c r="U147" s="110" t="s">
        <v>3516</v>
      </c>
      <c r="V147" s="110">
        <v>25</v>
      </c>
      <c r="W147" s="110" t="s">
        <v>1902</v>
      </c>
      <c r="X147" s="110">
        <v>2</v>
      </c>
      <c r="Y147" s="110" t="s">
        <v>10</v>
      </c>
      <c r="Z147" s="110">
        <v>8</v>
      </c>
      <c r="AA147" s="110" t="s">
        <v>10</v>
      </c>
      <c r="AB147" s="110" t="s">
        <v>5638</v>
      </c>
      <c r="AC147" s="110">
        <v>200677</v>
      </c>
      <c r="AD147" s="110">
        <v>3</v>
      </c>
      <c r="AE147" s="111">
        <v>11886</v>
      </c>
      <c r="AF147" s="112">
        <v>10500</v>
      </c>
      <c r="AG147" s="111">
        <f>AE147-AF147</f>
        <v>1386</v>
      </c>
    </row>
    <row r="148" spans="1:33">
      <c r="A148" s="109">
        <v>254</v>
      </c>
      <c r="B148" s="110">
        <v>318</v>
      </c>
      <c r="C148" s="110" t="s">
        <v>1476</v>
      </c>
      <c r="D148" s="110" t="s">
        <v>44</v>
      </c>
      <c r="E148" s="110" t="s">
        <v>58</v>
      </c>
      <c r="F148" s="110" t="s">
        <v>556</v>
      </c>
      <c r="G148" s="110" t="s">
        <v>212</v>
      </c>
      <c r="H148" s="110">
        <v>7.6</v>
      </c>
      <c r="I148" s="110">
        <v>3800</v>
      </c>
      <c r="J148" s="110">
        <v>500</v>
      </c>
      <c r="K148" s="110" t="s">
        <v>38</v>
      </c>
      <c r="L148" s="110">
        <v>3385</v>
      </c>
      <c r="M148" s="111">
        <v>6.77</v>
      </c>
      <c r="N148" s="110" t="s">
        <v>2612</v>
      </c>
      <c r="O148" s="110" t="s">
        <v>2612</v>
      </c>
      <c r="P148" s="110" t="s">
        <v>1476</v>
      </c>
      <c r="Q148" s="110" t="s">
        <v>2613</v>
      </c>
      <c r="R148" s="110">
        <v>1</v>
      </c>
      <c r="S148" s="110" t="s">
        <v>10</v>
      </c>
      <c r="T148" s="110">
        <v>7.6</v>
      </c>
      <c r="U148" s="110" t="s">
        <v>2614</v>
      </c>
      <c r="V148" s="110">
        <v>1</v>
      </c>
      <c r="W148" s="110" t="s">
        <v>1915</v>
      </c>
      <c r="X148" s="110">
        <v>0</v>
      </c>
      <c r="Y148" s="110" t="s">
        <v>10</v>
      </c>
      <c r="Z148" s="110">
        <v>1</v>
      </c>
      <c r="AA148" s="110" t="s">
        <v>10</v>
      </c>
      <c r="AB148" s="110" t="s">
        <v>1915</v>
      </c>
      <c r="AC148" s="110">
        <v>318</v>
      </c>
      <c r="AD148" s="110">
        <v>1540</v>
      </c>
      <c r="AE148" s="111">
        <v>11704</v>
      </c>
      <c r="AF148" s="112">
        <v>10425.799999999999</v>
      </c>
      <c r="AG148" s="111">
        <f>AE148-AF148</f>
        <v>1278.2000000000007</v>
      </c>
    </row>
    <row r="149" spans="1:33">
      <c r="A149" s="109">
        <v>166</v>
      </c>
      <c r="B149" s="110">
        <v>225</v>
      </c>
      <c r="C149" s="110" t="s">
        <v>1404</v>
      </c>
      <c r="D149" s="110" t="s">
        <v>9</v>
      </c>
      <c r="E149" s="110" t="s">
        <v>58</v>
      </c>
      <c r="F149" s="110" t="s">
        <v>5704</v>
      </c>
      <c r="G149" s="110" t="s">
        <v>308</v>
      </c>
      <c r="H149" s="110">
        <v>54.7</v>
      </c>
      <c r="I149" s="110">
        <v>5470</v>
      </c>
      <c r="J149" s="110">
        <v>100</v>
      </c>
      <c r="K149" s="110" t="s">
        <v>57</v>
      </c>
      <c r="L149" s="110">
        <v>4972</v>
      </c>
      <c r="M149" s="111">
        <v>49.72</v>
      </c>
      <c r="N149" s="110" t="s">
        <v>2364</v>
      </c>
      <c r="O149" s="110" t="s">
        <v>2364</v>
      </c>
      <c r="P149" s="110" t="s">
        <v>1404</v>
      </c>
      <c r="Q149" s="110" t="s">
        <v>2365</v>
      </c>
      <c r="R149" s="110">
        <v>1</v>
      </c>
      <c r="S149" s="110" t="s">
        <v>10</v>
      </c>
      <c r="T149" s="110">
        <v>54.7</v>
      </c>
      <c r="U149" s="110" t="s">
        <v>2366</v>
      </c>
      <c r="V149" s="110">
        <v>2</v>
      </c>
      <c r="W149" s="110" t="s">
        <v>835</v>
      </c>
      <c r="X149" s="110">
        <v>0</v>
      </c>
      <c r="Y149" s="110" t="s">
        <v>10</v>
      </c>
      <c r="Z149" s="110">
        <v>1</v>
      </c>
      <c r="AA149" s="110" t="s">
        <v>10</v>
      </c>
      <c r="AB149" s="110" t="s">
        <v>1915</v>
      </c>
      <c r="AC149" s="110">
        <v>225</v>
      </c>
      <c r="AD149" s="110">
        <v>206</v>
      </c>
      <c r="AE149" s="111">
        <v>11268.2</v>
      </c>
      <c r="AF149" s="112">
        <v>10242.32</v>
      </c>
      <c r="AG149" s="111">
        <f>AE149-AF149</f>
        <v>1025.880000000001</v>
      </c>
    </row>
    <row r="150" spans="1:33">
      <c r="A150" s="109">
        <v>657</v>
      </c>
      <c r="B150" s="110">
        <v>772</v>
      </c>
      <c r="C150" s="110" t="s">
        <v>4019</v>
      </c>
      <c r="D150" s="110" t="s">
        <v>9</v>
      </c>
      <c r="E150" s="110" t="s">
        <v>10</v>
      </c>
      <c r="F150" s="110" t="s">
        <v>5821</v>
      </c>
      <c r="G150" s="110" t="s">
        <v>380</v>
      </c>
      <c r="H150" s="110">
        <v>1044</v>
      </c>
      <c r="I150" s="110">
        <v>10440</v>
      </c>
      <c r="J150" s="110">
        <v>10</v>
      </c>
      <c r="K150" s="110" t="s">
        <v>97</v>
      </c>
      <c r="L150" s="110">
        <v>9300</v>
      </c>
      <c r="M150" s="111">
        <v>930</v>
      </c>
      <c r="N150" s="110" t="s">
        <v>3699</v>
      </c>
      <c r="O150" s="110" t="s">
        <v>3699</v>
      </c>
      <c r="P150" s="110" t="s">
        <v>1844</v>
      </c>
      <c r="Q150" s="110" t="s">
        <v>10</v>
      </c>
      <c r="R150" s="110">
        <v>1</v>
      </c>
      <c r="S150" s="110" t="s">
        <v>10</v>
      </c>
      <c r="T150" s="110">
        <v>1044</v>
      </c>
      <c r="U150" s="110" t="s">
        <v>3700</v>
      </c>
      <c r="V150" s="110">
        <v>25</v>
      </c>
      <c r="W150" s="110" t="s">
        <v>1902</v>
      </c>
      <c r="X150" s="110">
        <v>0</v>
      </c>
      <c r="Y150" s="110" t="s">
        <v>10</v>
      </c>
      <c r="Z150" s="110">
        <v>9</v>
      </c>
      <c r="AA150" s="110" t="s">
        <v>10</v>
      </c>
      <c r="AB150" s="110" t="s">
        <v>5638</v>
      </c>
      <c r="AC150" s="110">
        <v>772</v>
      </c>
      <c r="AD150" s="110">
        <v>11</v>
      </c>
      <c r="AE150" s="111">
        <v>11484</v>
      </c>
      <c r="AF150" s="112">
        <v>10230</v>
      </c>
      <c r="AG150" s="111">
        <f>AE150-AF150</f>
        <v>1254</v>
      </c>
    </row>
    <row r="151" spans="1:33">
      <c r="A151" s="109">
        <v>243</v>
      </c>
      <c r="B151" s="110">
        <v>304</v>
      </c>
      <c r="C151" s="110" t="s">
        <v>578</v>
      </c>
      <c r="D151" s="110" t="s">
        <v>9</v>
      </c>
      <c r="E151" s="110" t="s">
        <v>10</v>
      </c>
      <c r="F151" s="110" t="s">
        <v>579</v>
      </c>
      <c r="G151" s="110" t="s">
        <v>84</v>
      </c>
      <c r="H151" s="110">
        <v>100</v>
      </c>
      <c r="I151" s="110">
        <v>5000</v>
      </c>
      <c r="J151" s="110">
        <v>50</v>
      </c>
      <c r="K151" s="110" t="s">
        <v>88</v>
      </c>
      <c r="L151" s="110">
        <v>4454</v>
      </c>
      <c r="M151" s="111">
        <v>89.08</v>
      </c>
      <c r="N151" s="110" t="s">
        <v>2582</v>
      </c>
      <c r="O151" s="110" t="s">
        <v>2582</v>
      </c>
      <c r="P151" s="110" t="s">
        <v>578</v>
      </c>
      <c r="Q151" s="110" t="s">
        <v>2583</v>
      </c>
      <c r="R151" s="110">
        <v>1</v>
      </c>
      <c r="S151" s="110" t="s">
        <v>10</v>
      </c>
      <c r="T151" s="110">
        <v>100</v>
      </c>
      <c r="U151" s="110" t="s">
        <v>2584</v>
      </c>
      <c r="V151" s="110">
        <v>25</v>
      </c>
      <c r="W151" s="110" t="s">
        <v>1902</v>
      </c>
      <c r="X151" s="110">
        <v>2</v>
      </c>
      <c r="Y151" s="110" t="s">
        <v>10</v>
      </c>
      <c r="Z151" s="110">
        <v>5</v>
      </c>
      <c r="AA151" s="110" t="s">
        <v>10</v>
      </c>
      <c r="AB151" s="110" t="s">
        <v>5638</v>
      </c>
      <c r="AC151" s="110">
        <v>200304</v>
      </c>
      <c r="AD151" s="110">
        <v>114</v>
      </c>
      <c r="AE151" s="111">
        <v>11400</v>
      </c>
      <c r="AF151" s="112">
        <v>10155.119999999999</v>
      </c>
      <c r="AG151" s="111">
        <f>AE151-AF151</f>
        <v>1244.880000000001</v>
      </c>
    </row>
    <row r="152" spans="1:33">
      <c r="A152" s="109">
        <v>384</v>
      </c>
      <c r="B152" s="110">
        <v>441</v>
      </c>
      <c r="C152" s="110" t="s">
        <v>757</v>
      </c>
      <c r="D152" s="110" t="s">
        <v>44</v>
      </c>
      <c r="E152" s="110" t="s">
        <v>67</v>
      </c>
      <c r="F152" s="110" t="s">
        <v>5647</v>
      </c>
      <c r="G152" s="110" t="s">
        <v>691</v>
      </c>
      <c r="H152" s="110">
        <v>14.7</v>
      </c>
      <c r="I152" s="110">
        <v>14700</v>
      </c>
      <c r="J152" s="110">
        <v>1000</v>
      </c>
      <c r="K152" s="110" t="s">
        <v>38</v>
      </c>
      <c r="L152" s="110">
        <v>12789</v>
      </c>
      <c r="M152" s="111">
        <v>12.789</v>
      </c>
      <c r="N152" s="110" t="s">
        <v>2959</v>
      </c>
      <c r="O152" s="110" t="s">
        <v>2959</v>
      </c>
      <c r="P152" s="110" t="s">
        <v>757</v>
      </c>
      <c r="Q152" s="110" t="s">
        <v>2960</v>
      </c>
      <c r="R152" s="110">
        <v>1</v>
      </c>
      <c r="S152" s="110" t="s">
        <v>10</v>
      </c>
      <c r="T152" s="110">
        <v>14.7</v>
      </c>
      <c r="U152" s="110" t="s">
        <v>2961</v>
      </c>
      <c r="V152" s="110">
        <v>1</v>
      </c>
      <c r="W152" s="110" t="s">
        <v>1915</v>
      </c>
      <c r="X152" s="110">
        <v>0</v>
      </c>
      <c r="Y152" s="110" t="s">
        <v>10</v>
      </c>
      <c r="Z152" s="110">
        <v>25</v>
      </c>
      <c r="AA152" s="110" t="s">
        <v>10</v>
      </c>
      <c r="AB152" s="110" t="s">
        <v>1915</v>
      </c>
      <c r="AC152" s="110">
        <v>441</v>
      </c>
      <c r="AD152" s="110">
        <v>790</v>
      </c>
      <c r="AE152" s="111">
        <v>11613</v>
      </c>
      <c r="AF152" s="112">
        <v>10103.31</v>
      </c>
      <c r="AG152" s="111">
        <f>AE152-AF152</f>
        <v>1509.6900000000005</v>
      </c>
    </row>
    <row r="153" spans="1:33">
      <c r="A153" s="109">
        <v>225</v>
      </c>
      <c r="B153" s="110">
        <v>817</v>
      </c>
      <c r="C153" s="110" t="s">
        <v>4029</v>
      </c>
      <c r="D153" s="110" t="s">
        <v>10</v>
      </c>
      <c r="E153" s="110" t="s">
        <v>10</v>
      </c>
      <c r="F153" s="110" t="s">
        <v>5831</v>
      </c>
      <c r="G153" s="110" t="s">
        <v>212</v>
      </c>
      <c r="H153" s="110">
        <v>100</v>
      </c>
      <c r="I153" s="110">
        <v>10000</v>
      </c>
      <c r="J153" s="110">
        <v>100</v>
      </c>
      <c r="K153" s="110" t="s">
        <v>88</v>
      </c>
      <c r="L153" s="110">
        <v>8909</v>
      </c>
      <c r="M153" s="111">
        <v>89.09</v>
      </c>
      <c r="N153" s="110" t="s">
        <v>2532</v>
      </c>
      <c r="O153" s="110" t="s">
        <v>2532</v>
      </c>
      <c r="P153" s="110" t="s">
        <v>1453</v>
      </c>
      <c r="Q153" s="110" t="s">
        <v>10</v>
      </c>
      <c r="R153" s="110">
        <v>1</v>
      </c>
      <c r="S153" s="110" t="s">
        <v>10</v>
      </c>
      <c r="T153" s="110">
        <v>100</v>
      </c>
      <c r="U153" s="110" t="s">
        <v>2533</v>
      </c>
      <c r="V153" s="110">
        <v>25</v>
      </c>
      <c r="W153" s="110" t="s">
        <v>1902</v>
      </c>
      <c r="X153" s="110">
        <v>0</v>
      </c>
      <c r="Y153" s="110" t="s">
        <v>10</v>
      </c>
      <c r="Z153" s="110">
        <v>8</v>
      </c>
      <c r="AA153" s="110" t="s">
        <v>10</v>
      </c>
      <c r="AB153" s="110" t="s">
        <v>5638</v>
      </c>
      <c r="AC153" s="110">
        <v>817</v>
      </c>
      <c r="AD153" s="110">
        <v>113</v>
      </c>
      <c r="AE153" s="111">
        <v>11300</v>
      </c>
      <c r="AF153" s="112">
        <v>10067.17</v>
      </c>
      <c r="AG153" s="111">
        <f>AE153-AF153</f>
        <v>1232.83</v>
      </c>
    </row>
    <row r="154" spans="1:33">
      <c r="A154" s="109">
        <v>124</v>
      </c>
      <c r="B154" s="110">
        <v>179</v>
      </c>
      <c r="C154" s="110" t="s">
        <v>1363</v>
      </c>
      <c r="D154" s="110" t="s">
        <v>90</v>
      </c>
      <c r="E154" s="110" t="s">
        <v>58</v>
      </c>
      <c r="F154" s="110" t="s">
        <v>5647</v>
      </c>
      <c r="G154" s="110" t="s">
        <v>385</v>
      </c>
      <c r="H154" s="110">
        <v>6.7</v>
      </c>
      <c r="I154" s="110">
        <v>6700</v>
      </c>
      <c r="J154" s="110">
        <v>1000</v>
      </c>
      <c r="K154" s="110" t="s">
        <v>38</v>
      </c>
      <c r="L154" s="110">
        <v>5906</v>
      </c>
      <c r="M154" s="111">
        <v>5.9059999999999997</v>
      </c>
      <c r="N154" s="110" t="s">
        <v>2241</v>
      </c>
      <c r="O154" s="110" t="s">
        <v>2241</v>
      </c>
      <c r="P154" s="110" t="s">
        <v>1363</v>
      </c>
      <c r="Q154" s="110" t="s">
        <v>2242</v>
      </c>
      <c r="R154" s="110">
        <v>1</v>
      </c>
      <c r="S154" s="110" t="s">
        <v>10</v>
      </c>
      <c r="T154" s="110">
        <v>6.7</v>
      </c>
      <c r="U154" s="110" t="s">
        <v>2243</v>
      </c>
      <c r="V154" s="110">
        <v>1</v>
      </c>
      <c r="W154" s="110" t="s">
        <v>1915</v>
      </c>
      <c r="X154" s="110">
        <v>0</v>
      </c>
      <c r="Y154" s="110" t="s">
        <v>10</v>
      </c>
      <c r="Z154" s="110">
        <v>25</v>
      </c>
      <c r="AA154" s="110" t="s">
        <v>10</v>
      </c>
      <c r="AB154" s="110" t="s">
        <v>1915</v>
      </c>
      <c r="AC154" s="110">
        <v>179</v>
      </c>
      <c r="AD154" s="110">
        <v>1702</v>
      </c>
      <c r="AE154" s="111">
        <v>11403.4</v>
      </c>
      <c r="AF154" s="112">
        <v>10052.011999999999</v>
      </c>
      <c r="AG154" s="111">
        <f>AE154-AF154</f>
        <v>1351.3880000000008</v>
      </c>
    </row>
    <row r="155" spans="1:33">
      <c r="A155" s="109">
        <v>666</v>
      </c>
      <c r="B155" s="110">
        <v>782</v>
      </c>
      <c r="C155" s="110" t="s">
        <v>1853</v>
      </c>
      <c r="D155" s="110" t="s">
        <v>44</v>
      </c>
      <c r="E155" s="110" t="s">
        <v>14</v>
      </c>
      <c r="F155" s="110" t="s">
        <v>5823</v>
      </c>
      <c r="G155" s="110" t="s">
        <v>1153</v>
      </c>
      <c r="H155" s="110">
        <v>1024.3</v>
      </c>
      <c r="I155" s="110">
        <v>28680.400000000001</v>
      </c>
      <c r="J155" s="110">
        <v>28.000000000000004</v>
      </c>
      <c r="K155" s="110" t="s">
        <v>554</v>
      </c>
      <c r="L155" s="110">
        <v>25067</v>
      </c>
      <c r="M155" s="111">
        <v>895.24999999999989</v>
      </c>
      <c r="N155" s="110" t="s">
        <v>3723</v>
      </c>
      <c r="O155" s="110" t="s">
        <v>3723</v>
      </c>
      <c r="P155" s="110" t="s">
        <v>1853</v>
      </c>
      <c r="Q155" s="110" t="s">
        <v>10</v>
      </c>
      <c r="R155" s="110">
        <v>2</v>
      </c>
      <c r="S155" s="110" t="s">
        <v>10</v>
      </c>
      <c r="T155" s="110">
        <v>1024.3</v>
      </c>
      <c r="U155" s="110" t="s">
        <v>3724</v>
      </c>
      <c r="V155" s="110">
        <v>3</v>
      </c>
      <c r="W155" s="110" t="s">
        <v>1938</v>
      </c>
      <c r="X155" s="110">
        <v>0</v>
      </c>
      <c r="Y155" s="110" t="s">
        <v>10</v>
      </c>
      <c r="Z155" s="110">
        <v>3</v>
      </c>
      <c r="AA155" s="110" t="s">
        <v>10</v>
      </c>
      <c r="AB155" s="110" t="s">
        <v>5618</v>
      </c>
      <c r="AC155" s="110">
        <v>782</v>
      </c>
      <c r="AD155" s="110">
        <v>11</v>
      </c>
      <c r="AE155" s="111">
        <v>11267.3</v>
      </c>
      <c r="AF155" s="112">
        <v>9847.7499999999982</v>
      </c>
      <c r="AG155" s="111">
        <f>AE155-AF155</f>
        <v>1419.5500000000011</v>
      </c>
    </row>
    <row r="156" spans="1:33">
      <c r="A156" s="109">
        <v>280</v>
      </c>
      <c r="B156" s="110">
        <v>824</v>
      </c>
      <c r="C156" s="110" t="s">
        <v>1498</v>
      </c>
      <c r="D156" s="110" t="s">
        <v>44</v>
      </c>
      <c r="E156" s="110" t="s">
        <v>58</v>
      </c>
      <c r="F156" s="110" t="s">
        <v>5835</v>
      </c>
      <c r="G156" s="110" t="s">
        <v>807</v>
      </c>
      <c r="H156" s="110">
        <v>8.9</v>
      </c>
      <c r="I156" s="110">
        <v>890</v>
      </c>
      <c r="J156" s="110">
        <v>100</v>
      </c>
      <c r="K156" s="110" t="s">
        <v>38</v>
      </c>
      <c r="L156" s="110">
        <v>791</v>
      </c>
      <c r="M156" s="111">
        <v>7.91</v>
      </c>
      <c r="N156" s="110" t="s">
        <v>2677</v>
      </c>
      <c r="O156" s="110" t="s">
        <v>2677</v>
      </c>
      <c r="P156" s="110" t="s">
        <v>1498</v>
      </c>
      <c r="Q156" s="110" t="s">
        <v>10</v>
      </c>
      <c r="R156" s="110">
        <v>1</v>
      </c>
      <c r="S156" s="110" t="s">
        <v>10</v>
      </c>
      <c r="T156" s="110">
        <v>8.9</v>
      </c>
      <c r="U156" s="110" t="s">
        <v>2678</v>
      </c>
      <c r="V156" s="110">
        <v>1</v>
      </c>
      <c r="W156" s="110" t="s">
        <v>1915</v>
      </c>
      <c r="X156" s="110">
        <v>2</v>
      </c>
      <c r="Y156" s="110" t="s">
        <v>10</v>
      </c>
      <c r="Z156" s="110">
        <v>26</v>
      </c>
      <c r="AA156" s="110" t="s">
        <v>10</v>
      </c>
      <c r="AB156" s="110" t="s">
        <v>1915</v>
      </c>
      <c r="AC156" s="110">
        <v>200824</v>
      </c>
      <c r="AD156" s="110">
        <v>1238</v>
      </c>
      <c r="AE156" s="111">
        <v>11018.2</v>
      </c>
      <c r="AF156" s="112">
        <v>9792.58</v>
      </c>
      <c r="AG156" s="111">
        <f>AE156-AF156</f>
        <v>1225.6200000000008</v>
      </c>
    </row>
    <row r="157" spans="1:33">
      <c r="A157" s="109">
        <v>99</v>
      </c>
      <c r="B157" s="110">
        <v>151</v>
      </c>
      <c r="C157" s="110" t="s">
        <v>1338</v>
      </c>
      <c r="D157" s="110" t="s">
        <v>9</v>
      </c>
      <c r="E157" s="110" t="s">
        <v>58</v>
      </c>
      <c r="F157" s="110" t="s">
        <v>5627</v>
      </c>
      <c r="G157" s="110" t="s">
        <v>300</v>
      </c>
      <c r="H157" s="110">
        <v>106.9</v>
      </c>
      <c r="I157" s="110">
        <v>10690</v>
      </c>
      <c r="J157" s="110">
        <v>100</v>
      </c>
      <c r="K157" s="110" t="s">
        <v>38</v>
      </c>
      <c r="L157" s="110">
        <v>9439</v>
      </c>
      <c r="M157" s="111">
        <v>94.39</v>
      </c>
      <c r="N157" s="110" t="s">
        <v>2172</v>
      </c>
      <c r="O157" s="110" t="s">
        <v>2172</v>
      </c>
      <c r="P157" s="110" t="s">
        <v>1338</v>
      </c>
      <c r="Q157" s="110" t="s">
        <v>2173</v>
      </c>
      <c r="R157" s="110">
        <v>2</v>
      </c>
      <c r="S157" s="110" t="s">
        <v>10</v>
      </c>
      <c r="T157" s="110">
        <v>106.9</v>
      </c>
      <c r="U157" s="110" t="s">
        <v>2174</v>
      </c>
      <c r="V157" s="110">
        <v>1</v>
      </c>
      <c r="W157" s="110" t="s">
        <v>1915</v>
      </c>
      <c r="X157" s="110">
        <v>0</v>
      </c>
      <c r="Y157" s="110" t="s">
        <v>10</v>
      </c>
      <c r="Z157" s="110">
        <v>3</v>
      </c>
      <c r="AA157" s="110" t="s">
        <v>10</v>
      </c>
      <c r="AB157" s="110" t="s">
        <v>5618</v>
      </c>
      <c r="AC157" s="110">
        <v>151</v>
      </c>
      <c r="AD157" s="110">
        <v>103</v>
      </c>
      <c r="AE157" s="111">
        <v>11010.7</v>
      </c>
      <c r="AF157" s="112">
        <v>9722.17</v>
      </c>
      <c r="AG157" s="111">
        <f>AE157-AF157</f>
        <v>1288.5300000000007</v>
      </c>
    </row>
    <row r="158" spans="1:33">
      <c r="A158" s="109">
        <v>46</v>
      </c>
      <c r="B158" s="110">
        <v>86</v>
      </c>
      <c r="C158" s="110" t="s">
        <v>1289</v>
      </c>
      <c r="D158" s="110" t="s">
        <v>44</v>
      </c>
      <c r="E158" s="110" t="s">
        <v>58</v>
      </c>
      <c r="F158" s="110" t="s">
        <v>5627</v>
      </c>
      <c r="G158" s="110" t="s">
        <v>133</v>
      </c>
      <c r="H158" s="110">
        <v>11.8</v>
      </c>
      <c r="I158" s="110">
        <v>1180</v>
      </c>
      <c r="J158" s="110">
        <v>100</v>
      </c>
      <c r="K158" s="110" t="s">
        <v>38</v>
      </c>
      <c r="L158" s="110">
        <v>1027</v>
      </c>
      <c r="M158" s="111">
        <v>10.27</v>
      </c>
      <c r="N158" s="110" t="s">
        <v>2025</v>
      </c>
      <c r="O158" s="110" t="s">
        <v>2025</v>
      </c>
      <c r="P158" s="110" t="s">
        <v>1289</v>
      </c>
      <c r="Q158" s="110" t="s">
        <v>10</v>
      </c>
      <c r="R158" s="110">
        <v>1</v>
      </c>
      <c r="S158" s="110" t="s">
        <v>10</v>
      </c>
      <c r="T158" s="110">
        <v>11.8</v>
      </c>
      <c r="U158" s="110" t="s">
        <v>2026</v>
      </c>
      <c r="V158" s="110">
        <v>1</v>
      </c>
      <c r="W158" s="110" t="s">
        <v>1915</v>
      </c>
      <c r="X158" s="110">
        <v>2</v>
      </c>
      <c r="Y158" s="110" t="s">
        <v>10</v>
      </c>
      <c r="Z158" s="110">
        <v>26</v>
      </c>
      <c r="AA158" s="110" t="s">
        <v>10</v>
      </c>
      <c r="AB158" s="110" t="s">
        <v>1915</v>
      </c>
      <c r="AC158" s="110">
        <v>200086</v>
      </c>
      <c r="AD158" s="110">
        <v>942</v>
      </c>
      <c r="AE158" s="111">
        <v>11115.6</v>
      </c>
      <c r="AF158" s="112">
        <v>9674.34</v>
      </c>
      <c r="AG158" s="111">
        <f>AE158-AF158</f>
        <v>1441.2600000000002</v>
      </c>
    </row>
    <row r="159" spans="1:33">
      <c r="A159" s="109">
        <v>576</v>
      </c>
      <c r="B159" s="110">
        <v>664</v>
      </c>
      <c r="C159" s="110" t="s">
        <v>3996</v>
      </c>
      <c r="D159" s="110" t="s">
        <v>9</v>
      </c>
      <c r="E159" s="110" t="s">
        <v>14</v>
      </c>
      <c r="F159" s="110" t="s">
        <v>5797</v>
      </c>
      <c r="G159" s="110" t="s">
        <v>398</v>
      </c>
      <c r="H159" s="110">
        <v>61.4</v>
      </c>
      <c r="I159" s="110">
        <v>6140</v>
      </c>
      <c r="J159" s="110">
        <v>100</v>
      </c>
      <c r="K159" s="110" t="s">
        <v>554</v>
      </c>
      <c r="L159" s="110">
        <v>5240</v>
      </c>
      <c r="M159" s="111">
        <v>52.4</v>
      </c>
      <c r="N159" s="110" t="s">
        <v>3485</v>
      </c>
      <c r="O159" s="110" t="s">
        <v>3485</v>
      </c>
      <c r="P159" s="110" t="s">
        <v>1764</v>
      </c>
      <c r="Q159" s="110" t="s">
        <v>3486</v>
      </c>
      <c r="R159" s="110">
        <v>1</v>
      </c>
      <c r="S159" s="110" t="s">
        <v>10</v>
      </c>
      <c r="T159" s="110">
        <v>61.4</v>
      </c>
      <c r="U159" s="110" t="s">
        <v>3487</v>
      </c>
      <c r="V159" s="110">
        <v>3</v>
      </c>
      <c r="W159" s="110" t="s">
        <v>1938</v>
      </c>
      <c r="X159" s="110">
        <v>0</v>
      </c>
      <c r="Y159" s="110" t="s">
        <v>10</v>
      </c>
      <c r="Z159" s="110">
        <v>3</v>
      </c>
      <c r="AA159" s="110" t="s">
        <v>10</v>
      </c>
      <c r="AB159" s="110" t="s">
        <v>5620</v>
      </c>
      <c r="AC159" s="110">
        <v>664</v>
      </c>
      <c r="AD159" s="110">
        <v>183</v>
      </c>
      <c r="AE159" s="111">
        <v>11236.199999999999</v>
      </c>
      <c r="AF159" s="112">
        <v>9589.1999999999989</v>
      </c>
      <c r="AG159" s="111">
        <f>AE159-AF159</f>
        <v>1647</v>
      </c>
    </row>
    <row r="160" spans="1:33">
      <c r="A160" s="109">
        <v>316</v>
      </c>
      <c r="B160" s="110">
        <v>366</v>
      </c>
      <c r="C160" s="110" t="s">
        <v>1532</v>
      </c>
      <c r="D160" s="110" t="s">
        <v>114</v>
      </c>
      <c r="E160" s="110" t="s">
        <v>67</v>
      </c>
      <c r="F160" s="110" t="s">
        <v>5647</v>
      </c>
      <c r="G160" s="110" t="s">
        <v>114</v>
      </c>
      <c r="H160" s="110">
        <v>5.9</v>
      </c>
      <c r="I160" s="110">
        <v>5900</v>
      </c>
      <c r="J160" s="110">
        <v>999.99999999999989</v>
      </c>
      <c r="K160" s="110" t="s">
        <v>38</v>
      </c>
      <c r="L160" s="110">
        <v>5260</v>
      </c>
      <c r="M160" s="111">
        <v>5.2600000000000007</v>
      </c>
      <c r="N160" s="110" t="s">
        <v>2778</v>
      </c>
      <c r="O160" s="110" t="s">
        <v>2778</v>
      </c>
      <c r="P160" s="110" t="s">
        <v>1532</v>
      </c>
      <c r="Q160" s="110" t="s">
        <v>10</v>
      </c>
      <c r="R160" s="110">
        <v>2</v>
      </c>
      <c r="S160" s="110" t="s">
        <v>10</v>
      </c>
      <c r="T160" s="110">
        <v>5.9</v>
      </c>
      <c r="U160" s="110" t="s">
        <v>2779</v>
      </c>
      <c r="V160" s="110">
        <v>1</v>
      </c>
      <c r="W160" s="110" t="s">
        <v>1915</v>
      </c>
      <c r="X160" s="110">
        <v>0</v>
      </c>
      <c r="Y160" s="110" t="s">
        <v>10</v>
      </c>
      <c r="Z160" s="110">
        <v>3</v>
      </c>
      <c r="AA160" s="110" t="s">
        <v>10</v>
      </c>
      <c r="AB160" s="110" t="s">
        <v>5618</v>
      </c>
      <c r="AC160" s="110">
        <v>366</v>
      </c>
      <c r="AD160" s="110">
        <v>1800</v>
      </c>
      <c r="AE160" s="111">
        <v>10620</v>
      </c>
      <c r="AF160" s="112">
        <v>9468.0000000000018</v>
      </c>
      <c r="AG160" s="111">
        <f>AE160-AF160</f>
        <v>1151.9999999999982</v>
      </c>
    </row>
    <row r="161" spans="1:33">
      <c r="A161" s="109">
        <v>404</v>
      </c>
      <c r="B161" s="110">
        <v>462</v>
      </c>
      <c r="C161" s="110" t="s">
        <v>785</v>
      </c>
      <c r="D161" s="110" t="s">
        <v>9</v>
      </c>
      <c r="E161" s="110" t="s">
        <v>10</v>
      </c>
      <c r="F161" s="110" t="s">
        <v>5667</v>
      </c>
      <c r="G161" s="110" t="s">
        <v>466</v>
      </c>
      <c r="H161" s="110">
        <v>554</v>
      </c>
      <c r="I161" s="110">
        <v>11080</v>
      </c>
      <c r="J161" s="110">
        <v>20</v>
      </c>
      <c r="K161" s="110" t="s">
        <v>97</v>
      </c>
      <c r="L161" s="110">
        <v>9870</v>
      </c>
      <c r="M161" s="111">
        <v>493.5</v>
      </c>
      <c r="N161" s="110" t="s">
        <v>3013</v>
      </c>
      <c r="O161" s="110" t="s">
        <v>3013</v>
      </c>
      <c r="P161" s="110" t="s">
        <v>785</v>
      </c>
      <c r="Q161" s="110" t="s">
        <v>3014</v>
      </c>
      <c r="R161" s="110">
        <v>1</v>
      </c>
      <c r="S161" s="110" t="s">
        <v>10</v>
      </c>
      <c r="T161" s="110">
        <v>554</v>
      </c>
      <c r="U161" s="110" t="s">
        <v>3015</v>
      </c>
      <c r="V161" s="110">
        <v>25</v>
      </c>
      <c r="W161" s="110" t="s">
        <v>1902</v>
      </c>
      <c r="X161" s="110">
        <v>0</v>
      </c>
      <c r="Y161" s="110" t="s">
        <v>10</v>
      </c>
      <c r="Z161" s="110">
        <v>10</v>
      </c>
      <c r="AA161" s="110" t="s">
        <v>10</v>
      </c>
      <c r="AB161" s="110" t="s">
        <v>5638</v>
      </c>
      <c r="AC161" s="110">
        <v>462</v>
      </c>
      <c r="AD161" s="110">
        <v>19</v>
      </c>
      <c r="AE161" s="111">
        <v>10526</v>
      </c>
      <c r="AF161" s="112">
        <v>9376.5</v>
      </c>
      <c r="AG161" s="111">
        <f>AE161-AF161</f>
        <v>1149.5</v>
      </c>
    </row>
    <row r="162" spans="1:33">
      <c r="A162" s="109">
        <v>222</v>
      </c>
      <c r="B162" s="110">
        <v>815</v>
      </c>
      <c r="C162" s="110" t="s">
        <v>4027</v>
      </c>
      <c r="D162" s="110" t="s">
        <v>44</v>
      </c>
      <c r="E162" s="110" t="s">
        <v>10</v>
      </c>
      <c r="F162" s="110" t="s">
        <v>5681</v>
      </c>
      <c r="G162" s="110" t="s">
        <v>1191</v>
      </c>
      <c r="H162" s="110">
        <v>212</v>
      </c>
      <c r="I162" s="110">
        <v>2120</v>
      </c>
      <c r="J162" s="110">
        <v>10</v>
      </c>
      <c r="K162" s="110" t="s">
        <v>147</v>
      </c>
      <c r="L162" s="110">
        <v>1888</v>
      </c>
      <c r="M162" s="111">
        <v>188.8</v>
      </c>
      <c r="N162" s="110" t="s">
        <v>2524</v>
      </c>
      <c r="O162" s="110" t="s">
        <v>2524</v>
      </c>
      <c r="P162" s="110" t="s">
        <v>1451</v>
      </c>
      <c r="Q162" s="110" t="s">
        <v>2525</v>
      </c>
      <c r="R162" s="110">
        <v>1</v>
      </c>
      <c r="S162" s="110" t="s">
        <v>10</v>
      </c>
      <c r="T162" s="110">
        <v>212</v>
      </c>
      <c r="U162" s="110" t="s">
        <v>2526</v>
      </c>
      <c r="V162" s="110">
        <v>25</v>
      </c>
      <c r="W162" s="110" t="s">
        <v>1902</v>
      </c>
      <c r="X162" s="110">
        <v>0</v>
      </c>
      <c r="Y162" s="110" t="s">
        <v>10</v>
      </c>
      <c r="Z162" s="110">
        <v>9</v>
      </c>
      <c r="AA162" s="110" t="s">
        <v>10</v>
      </c>
      <c r="AB162" s="110" t="s">
        <v>5638</v>
      </c>
      <c r="AC162" s="110">
        <v>815</v>
      </c>
      <c r="AD162" s="110">
        <v>49</v>
      </c>
      <c r="AE162" s="111">
        <v>10388</v>
      </c>
      <c r="AF162" s="112">
        <v>9251.2000000000007</v>
      </c>
      <c r="AG162" s="111">
        <f>AE162-AF162</f>
        <v>1136.7999999999993</v>
      </c>
    </row>
    <row r="163" spans="1:33">
      <c r="A163" s="109">
        <v>325</v>
      </c>
      <c r="B163" s="110">
        <v>374</v>
      </c>
      <c r="C163" s="110" t="s">
        <v>1538</v>
      </c>
      <c r="D163" s="110" t="s">
        <v>9</v>
      </c>
      <c r="E163" s="110" t="s">
        <v>58</v>
      </c>
      <c r="F163" s="110" t="s">
        <v>5647</v>
      </c>
      <c r="G163" s="110" t="s">
        <v>466</v>
      </c>
      <c r="H163" s="110">
        <v>6.5</v>
      </c>
      <c r="I163" s="110">
        <v>6500</v>
      </c>
      <c r="J163" s="110">
        <v>1000</v>
      </c>
      <c r="K163" s="110" t="s">
        <v>38</v>
      </c>
      <c r="L163" s="110">
        <v>5909</v>
      </c>
      <c r="M163" s="111">
        <v>5.9089999999999998</v>
      </c>
      <c r="N163" s="110" t="s">
        <v>2799</v>
      </c>
      <c r="O163" s="110" t="s">
        <v>2799</v>
      </c>
      <c r="P163" s="110" t="s">
        <v>1538</v>
      </c>
      <c r="Q163" s="110" t="s">
        <v>10</v>
      </c>
      <c r="R163" s="110">
        <v>1</v>
      </c>
      <c r="S163" s="110" t="s">
        <v>10</v>
      </c>
      <c r="T163" s="110">
        <v>6.5</v>
      </c>
      <c r="U163" s="110" t="s">
        <v>2800</v>
      </c>
      <c r="V163" s="110">
        <v>2</v>
      </c>
      <c r="W163" s="110" t="s">
        <v>835</v>
      </c>
      <c r="X163" s="110">
        <v>0</v>
      </c>
      <c r="Y163" s="110" t="s">
        <v>10</v>
      </c>
      <c r="Z163" s="110">
        <v>5</v>
      </c>
      <c r="AA163" s="110" t="s">
        <v>10</v>
      </c>
      <c r="AB163" s="110" t="s">
        <v>1915</v>
      </c>
      <c r="AC163" s="110">
        <v>374</v>
      </c>
      <c r="AD163" s="110">
        <v>1557</v>
      </c>
      <c r="AE163" s="111">
        <v>10120.5</v>
      </c>
      <c r="AF163" s="112">
        <v>9200.3130000000001</v>
      </c>
      <c r="AG163" s="111">
        <f>AE163-AF163</f>
        <v>920.1869999999999</v>
      </c>
    </row>
    <row r="164" spans="1:33">
      <c r="A164" s="109">
        <v>149</v>
      </c>
      <c r="B164" s="110">
        <v>204</v>
      </c>
      <c r="C164" s="110" t="s">
        <v>1389</v>
      </c>
      <c r="D164" s="110" t="s">
        <v>9</v>
      </c>
      <c r="E164" s="110" t="s">
        <v>58</v>
      </c>
      <c r="F164" s="110" t="s">
        <v>5627</v>
      </c>
      <c r="G164" s="110" t="s">
        <v>413</v>
      </c>
      <c r="H164" s="110">
        <v>24.9</v>
      </c>
      <c r="I164" s="110">
        <v>2490</v>
      </c>
      <c r="J164" s="110">
        <v>100</v>
      </c>
      <c r="K164" s="110" t="s">
        <v>38</v>
      </c>
      <c r="L164" s="110">
        <v>2263</v>
      </c>
      <c r="M164" s="111">
        <v>22.63</v>
      </c>
      <c r="N164" s="110" t="s">
        <v>2316</v>
      </c>
      <c r="O164" s="110" t="s">
        <v>2316</v>
      </c>
      <c r="P164" s="110" t="s">
        <v>1389</v>
      </c>
      <c r="Q164" s="110" t="s">
        <v>2317</v>
      </c>
      <c r="R164" s="110">
        <v>1</v>
      </c>
      <c r="S164" s="110" t="s">
        <v>10</v>
      </c>
      <c r="T164" s="110">
        <v>24.9</v>
      </c>
      <c r="U164" s="110" t="s">
        <v>2318</v>
      </c>
      <c r="V164" s="110">
        <v>1</v>
      </c>
      <c r="W164" s="110" t="s">
        <v>1915</v>
      </c>
      <c r="X164" s="110">
        <v>0</v>
      </c>
      <c r="Y164" s="110" t="s">
        <v>10</v>
      </c>
      <c r="Z164" s="110">
        <v>25</v>
      </c>
      <c r="AA164" s="110" t="s">
        <v>10</v>
      </c>
      <c r="AB164" s="110" t="s">
        <v>1915</v>
      </c>
      <c r="AC164" s="110">
        <v>204</v>
      </c>
      <c r="AD164" s="110">
        <v>406</v>
      </c>
      <c r="AE164" s="111">
        <v>10109.4</v>
      </c>
      <c r="AF164" s="112">
        <v>9187.7799999999988</v>
      </c>
      <c r="AG164" s="111">
        <f>AE164-AF164</f>
        <v>921.6200000000008</v>
      </c>
    </row>
    <row r="165" spans="1:33">
      <c r="A165" s="109">
        <v>371</v>
      </c>
      <c r="B165" s="110">
        <v>429</v>
      </c>
      <c r="C165" s="110" t="s">
        <v>1581</v>
      </c>
      <c r="D165" s="110" t="s">
        <v>114</v>
      </c>
      <c r="E165" s="110" t="s">
        <v>67</v>
      </c>
      <c r="F165" s="110" t="s">
        <v>5647</v>
      </c>
      <c r="G165" s="110" t="s">
        <v>114</v>
      </c>
      <c r="H165" s="110">
        <v>10.1</v>
      </c>
      <c r="I165" s="110">
        <v>10100</v>
      </c>
      <c r="J165" s="110">
        <v>1000</v>
      </c>
      <c r="K165" s="110" t="s">
        <v>38</v>
      </c>
      <c r="L165" s="110">
        <v>8790</v>
      </c>
      <c r="M165" s="111">
        <v>8.7899999999999991</v>
      </c>
      <c r="N165" s="110" t="s">
        <v>2922</v>
      </c>
      <c r="O165" s="110" t="s">
        <v>2922</v>
      </c>
      <c r="P165" s="110" t="s">
        <v>1581</v>
      </c>
      <c r="Q165" s="110" t="s">
        <v>2923</v>
      </c>
      <c r="R165" s="110">
        <v>1</v>
      </c>
      <c r="S165" s="110" t="s">
        <v>10</v>
      </c>
      <c r="T165" s="110">
        <v>10.1</v>
      </c>
      <c r="U165" s="110" t="s">
        <v>2924</v>
      </c>
      <c r="V165" s="110">
        <v>1</v>
      </c>
      <c r="W165" s="110" t="s">
        <v>1915</v>
      </c>
      <c r="X165" s="110">
        <v>0</v>
      </c>
      <c r="Y165" s="110" t="s">
        <v>10</v>
      </c>
      <c r="Z165" s="110">
        <v>25</v>
      </c>
      <c r="AA165" s="110" t="s">
        <v>10</v>
      </c>
      <c r="AB165" s="110" t="s">
        <v>1915</v>
      </c>
      <c r="AC165" s="110">
        <v>429</v>
      </c>
      <c r="AD165" s="110">
        <v>1026</v>
      </c>
      <c r="AE165" s="111">
        <v>10362.6</v>
      </c>
      <c r="AF165" s="112">
        <v>9018.5399999999991</v>
      </c>
      <c r="AG165" s="111">
        <f>AE165-AF165</f>
        <v>1344.0600000000013</v>
      </c>
    </row>
    <row r="166" spans="1:33">
      <c r="A166" s="109">
        <v>81</v>
      </c>
      <c r="B166" s="110">
        <v>134</v>
      </c>
      <c r="C166" s="110" t="s">
        <v>310</v>
      </c>
      <c r="D166" s="110" t="s">
        <v>9</v>
      </c>
      <c r="E166" s="110" t="s">
        <v>67</v>
      </c>
      <c r="F166" s="110" t="s">
        <v>5647</v>
      </c>
      <c r="G166" s="110" t="s">
        <v>108</v>
      </c>
      <c r="H166" s="110">
        <v>10.4</v>
      </c>
      <c r="I166" s="110">
        <v>10400</v>
      </c>
      <c r="J166" s="110">
        <v>1000</v>
      </c>
      <c r="K166" s="110" t="s">
        <v>38</v>
      </c>
      <c r="L166" s="110">
        <v>9000</v>
      </c>
      <c r="M166" s="111">
        <v>9</v>
      </c>
      <c r="N166" s="110" t="s">
        <v>2124</v>
      </c>
      <c r="O166" s="110" t="s">
        <v>2124</v>
      </c>
      <c r="P166" s="110" t="s">
        <v>1319</v>
      </c>
      <c r="Q166" s="110" t="s">
        <v>10</v>
      </c>
      <c r="R166" s="110">
        <v>1</v>
      </c>
      <c r="S166" s="110" t="s">
        <v>10</v>
      </c>
      <c r="T166" s="110">
        <v>10.4</v>
      </c>
      <c r="U166" s="110" t="s">
        <v>2125</v>
      </c>
      <c r="V166" s="110">
        <v>1</v>
      </c>
      <c r="W166" s="110" t="s">
        <v>1915</v>
      </c>
      <c r="X166" s="110">
        <v>0</v>
      </c>
      <c r="Y166" s="110" t="s">
        <v>10</v>
      </c>
      <c r="Z166" s="110">
        <v>25</v>
      </c>
      <c r="AA166" s="110" t="s">
        <v>10</v>
      </c>
      <c r="AB166" s="110" t="s">
        <v>1915</v>
      </c>
      <c r="AC166" s="110">
        <v>134</v>
      </c>
      <c r="AD166" s="110">
        <v>1000</v>
      </c>
      <c r="AE166" s="111">
        <v>10400</v>
      </c>
      <c r="AF166" s="112">
        <v>9000</v>
      </c>
      <c r="AG166" s="111">
        <f>AE166-AF166</f>
        <v>1400</v>
      </c>
    </row>
    <row r="167" spans="1:33">
      <c r="A167" s="109">
        <v>676</v>
      </c>
      <c r="B167" s="110">
        <v>795</v>
      </c>
      <c r="C167" s="110" t="s">
        <v>1862</v>
      </c>
      <c r="D167" s="110" t="s">
        <v>44</v>
      </c>
      <c r="E167" s="110" t="s">
        <v>58</v>
      </c>
      <c r="F167" s="110" t="s">
        <v>5647</v>
      </c>
      <c r="G167" s="110" t="s">
        <v>108</v>
      </c>
      <c r="H167" s="110">
        <v>5.3</v>
      </c>
      <c r="I167" s="110">
        <v>5300</v>
      </c>
      <c r="J167" s="110">
        <v>1000</v>
      </c>
      <c r="K167" s="110" t="s">
        <v>38</v>
      </c>
      <c r="L167" s="110">
        <v>4611</v>
      </c>
      <c r="M167" s="111">
        <v>4.6109999999999998</v>
      </c>
      <c r="N167" s="110" t="s">
        <v>3750</v>
      </c>
      <c r="O167" s="110" t="s">
        <v>3750</v>
      </c>
      <c r="P167" s="110" t="s">
        <v>1862</v>
      </c>
      <c r="Q167" s="110" t="s">
        <v>3751</v>
      </c>
      <c r="R167" s="110">
        <v>1</v>
      </c>
      <c r="S167" s="110" t="s">
        <v>10</v>
      </c>
      <c r="T167" s="110">
        <v>5.3</v>
      </c>
      <c r="U167" s="110" t="s">
        <v>3752</v>
      </c>
      <c r="V167" s="110">
        <v>1</v>
      </c>
      <c r="W167" s="110" t="s">
        <v>1915</v>
      </c>
      <c r="X167" s="110">
        <v>0</v>
      </c>
      <c r="Y167" s="110" t="s">
        <v>10</v>
      </c>
      <c r="Z167" s="110">
        <v>25</v>
      </c>
      <c r="AA167" s="110" t="s">
        <v>10</v>
      </c>
      <c r="AB167" s="110" t="s">
        <v>1915</v>
      </c>
      <c r="AC167" s="110">
        <v>795</v>
      </c>
      <c r="AD167" s="110">
        <v>1951</v>
      </c>
      <c r="AE167" s="111">
        <v>10340.299999999999</v>
      </c>
      <c r="AF167" s="112">
        <v>8996.0609999999997</v>
      </c>
      <c r="AG167" s="111">
        <f>AE167-AF167</f>
        <v>1344.2389999999996</v>
      </c>
    </row>
    <row r="168" spans="1:33">
      <c r="A168" s="109">
        <v>133</v>
      </c>
      <c r="B168" s="110">
        <v>194</v>
      </c>
      <c r="C168" s="110" t="s">
        <v>1372</v>
      </c>
      <c r="D168" s="110" t="s">
        <v>44</v>
      </c>
      <c r="E168" s="110" t="s">
        <v>58</v>
      </c>
      <c r="F168" s="110" t="s">
        <v>5627</v>
      </c>
      <c r="G168" s="110" t="s">
        <v>308</v>
      </c>
      <c r="H168" s="110">
        <v>29.3</v>
      </c>
      <c r="I168" s="110">
        <v>2930</v>
      </c>
      <c r="J168" s="110">
        <v>100</v>
      </c>
      <c r="K168" s="110" t="s">
        <v>38</v>
      </c>
      <c r="L168" s="110">
        <v>2510</v>
      </c>
      <c r="M168" s="111">
        <v>25.1</v>
      </c>
      <c r="N168" s="110" t="s">
        <v>2270</v>
      </c>
      <c r="O168" s="110" t="s">
        <v>2270</v>
      </c>
      <c r="P168" s="110" t="s">
        <v>1372</v>
      </c>
      <c r="Q168" s="110" t="s">
        <v>2271</v>
      </c>
      <c r="R168" s="110">
        <v>1</v>
      </c>
      <c r="S168" s="110" t="s">
        <v>10</v>
      </c>
      <c r="T168" s="110">
        <v>29.3</v>
      </c>
      <c r="U168" s="110" t="s">
        <v>2272</v>
      </c>
      <c r="V168" s="110">
        <v>1</v>
      </c>
      <c r="W168" s="110" t="s">
        <v>1915</v>
      </c>
      <c r="X168" s="110">
        <v>2</v>
      </c>
      <c r="Y168" s="110" t="s">
        <v>10</v>
      </c>
      <c r="Z168" s="110">
        <v>26</v>
      </c>
      <c r="AA168" s="110" t="s">
        <v>10</v>
      </c>
      <c r="AB168" s="110" t="s">
        <v>1915</v>
      </c>
      <c r="AC168" s="110">
        <v>200194</v>
      </c>
      <c r="AD168" s="110">
        <v>356</v>
      </c>
      <c r="AE168" s="111">
        <v>10430.800000000001</v>
      </c>
      <c r="AF168" s="112">
        <v>8935.6</v>
      </c>
      <c r="AG168" s="111">
        <f>AE168-AF168</f>
        <v>1495.2000000000007</v>
      </c>
    </row>
    <row r="169" spans="1:33">
      <c r="A169" s="109">
        <v>627</v>
      </c>
      <c r="B169" s="110">
        <v>733</v>
      </c>
      <c r="C169" s="110" t="s">
        <v>1817</v>
      </c>
      <c r="D169" s="110" t="s">
        <v>44</v>
      </c>
      <c r="E169" s="110" t="s">
        <v>58</v>
      </c>
      <c r="F169" s="110" t="s">
        <v>5627</v>
      </c>
      <c r="G169" s="110" t="s">
        <v>288</v>
      </c>
      <c r="H169" s="110">
        <v>10.4</v>
      </c>
      <c r="I169" s="110">
        <v>1040</v>
      </c>
      <c r="J169" s="110">
        <v>100</v>
      </c>
      <c r="K169" s="110" t="s">
        <v>38</v>
      </c>
      <c r="L169" s="110">
        <v>898</v>
      </c>
      <c r="M169" s="111">
        <v>8.98</v>
      </c>
      <c r="N169" s="110" t="s">
        <v>3618</v>
      </c>
      <c r="O169" s="110" t="s">
        <v>3618</v>
      </c>
      <c r="P169" s="110" t="s">
        <v>1817</v>
      </c>
      <c r="Q169" s="110" t="s">
        <v>3619</v>
      </c>
      <c r="R169" s="110">
        <v>1</v>
      </c>
      <c r="S169" s="110" t="s">
        <v>10</v>
      </c>
      <c r="T169" s="110">
        <v>10.4</v>
      </c>
      <c r="U169" s="110" t="s">
        <v>3620</v>
      </c>
      <c r="V169" s="110">
        <v>1</v>
      </c>
      <c r="W169" s="110" t="s">
        <v>1915</v>
      </c>
      <c r="X169" s="110">
        <v>0</v>
      </c>
      <c r="Y169" s="110" t="s">
        <v>10</v>
      </c>
      <c r="Z169" s="110">
        <v>25</v>
      </c>
      <c r="AA169" s="110" t="s">
        <v>10</v>
      </c>
      <c r="AB169" s="110" t="s">
        <v>1915</v>
      </c>
      <c r="AC169" s="110">
        <v>733</v>
      </c>
      <c r="AD169" s="110">
        <v>992</v>
      </c>
      <c r="AE169" s="111">
        <v>10316.800000000001</v>
      </c>
      <c r="AF169" s="112">
        <v>8908.16</v>
      </c>
      <c r="AG169" s="111">
        <f>AE169-AF169</f>
        <v>1408.6400000000012</v>
      </c>
    </row>
    <row r="170" spans="1:33">
      <c r="A170" s="109">
        <v>671</v>
      </c>
      <c r="B170" s="110">
        <v>790</v>
      </c>
      <c r="C170" s="110" t="s">
        <v>1858</v>
      </c>
      <c r="D170" s="110" t="s">
        <v>10</v>
      </c>
      <c r="E170" s="110" t="s">
        <v>58</v>
      </c>
      <c r="F170" s="110" t="s">
        <v>5627</v>
      </c>
      <c r="G170" s="110" t="s">
        <v>480</v>
      </c>
      <c r="H170" s="110">
        <v>18.899999999999999</v>
      </c>
      <c r="I170" s="110">
        <v>1890</v>
      </c>
      <c r="J170" s="110">
        <v>100.00000000000001</v>
      </c>
      <c r="K170" s="110" t="s">
        <v>38</v>
      </c>
      <c r="L170" s="110">
        <v>1654</v>
      </c>
      <c r="M170" s="111">
        <v>16.54</v>
      </c>
      <c r="N170" s="110" t="s">
        <v>3735</v>
      </c>
      <c r="O170" s="110" t="s">
        <v>3735</v>
      </c>
      <c r="P170" s="110" t="s">
        <v>1858</v>
      </c>
      <c r="Q170" s="110" t="s">
        <v>3736</v>
      </c>
      <c r="R170" s="110">
        <v>1</v>
      </c>
      <c r="S170" s="110" t="s">
        <v>10</v>
      </c>
      <c r="T170" s="110">
        <v>18.899999999999999</v>
      </c>
      <c r="U170" s="110" t="s">
        <v>3737</v>
      </c>
      <c r="V170" s="110">
        <v>1</v>
      </c>
      <c r="W170" s="110" t="s">
        <v>1915</v>
      </c>
      <c r="X170" s="110">
        <v>2</v>
      </c>
      <c r="Y170" s="110" t="s">
        <v>10</v>
      </c>
      <c r="Z170" s="110">
        <v>26</v>
      </c>
      <c r="AA170" s="110" t="s">
        <v>10</v>
      </c>
      <c r="AB170" s="110" t="s">
        <v>1915</v>
      </c>
      <c r="AC170" s="110">
        <v>200790</v>
      </c>
      <c r="AD170" s="110">
        <v>538</v>
      </c>
      <c r="AE170" s="111">
        <v>10168.199999999999</v>
      </c>
      <c r="AF170" s="112">
        <v>8898.52</v>
      </c>
      <c r="AG170" s="111">
        <f>AE170-AF170</f>
        <v>1269.6799999999985</v>
      </c>
    </row>
    <row r="171" spans="1:33">
      <c r="A171" s="109">
        <v>355</v>
      </c>
      <c r="B171" s="110">
        <v>416</v>
      </c>
      <c r="C171" s="110" t="s">
        <v>1566</v>
      </c>
      <c r="D171" s="110" t="s">
        <v>114</v>
      </c>
      <c r="E171" s="110" t="s">
        <v>67</v>
      </c>
      <c r="F171" s="110" t="s">
        <v>5647</v>
      </c>
      <c r="G171" s="110" t="s">
        <v>114</v>
      </c>
      <c r="H171" s="110">
        <v>6.1</v>
      </c>
      <c r="I171" s="110">
        <v>6100</v>
      </c>
      <c r="J171" s="110">
        <v>1000.0000000000001</v>
      </c>
      <c r="K171" s="110" t="s">
        <v>38</v>
      </c>
      <c r="L171" s="110">
        <v>5440</v>
      </c>
      <c r="M171" s="111">
        <v>5.4399999999999995</v>
      </c>
      <c r="N171" s="110" t="s">
        <v>2876</v>
      </c>
      <c r="O171" s="110" t="s">
        <v>2876</v>
      </c>
      <c r="P171" s="110" t="s">
        <v>1566</v>
      </c>
      <c r="Q171" s="110" t="s">
        <v>2877</v>
      </c>
      <c r="R171" s="110">
        <v>1</v>
      </c>
      <c r="S171" s="110" t="s">
        <v>10</v>
      </c>
      <c r="T171" s="110">
        <v>6.1</v>
      </c>
      <c r="U171" s="110" t="s">
        <v>2878</v>
      </c>
      <c r="V171" s="110">
        <v>1</v>
      </c>
      <c r="W171" s="110" t="s">
        <v>1915</v>
      </c>
      <c r="X171" s="110">
        <v>0</v>
      </c>
      <c r="Y171" s="110" t="s">
        <v>10</v>
      </c>
      <c r="Z171" s="110">
        <v>25</v>
      </c>
      <c r="AA171" s="110" t="s">
        <v>10</v>
      </c>
      <c r="AB171" s="110" t="s">
        <v>1915</v>
      </c>
      <c r="AC171" s="110">
        <v>416</v>
      </c>
      <c r="AD171" s="110">
        <v>1615</v>
      </c>
      <c r="AE171" s="111">
        <v>9851.5</v>
      </c>
      <c r="AF171" s="112">
        <v>8785.5999999999985</v>
      </c>
      <c r="AG171" s="111">
        <f>AE171-AF171</f>
        <v>1065.9000000000015</v>
      </c>
    </row>
    <row r="172" spans="1:33">
      <c r="A172" s="109">
        <v>544</v>
      </c>
      <c r="B172" s="110">
        <v>628</v>
      </c>
      <c r="C172" s="110" t="s">
        <v>990</v>
      </c>
      <c r="D172" s="110" t="s">
        <v>90</v>
      </c>
      <c r="E172" s="110" t="s">
        <v>58</v>
      </c>
      <c r="F172" s="110" t="s">
        <v>5627</v>
      </c>
      <c r="G172" s="110" t="s">
        <v>202</v>
      </c>
      <c r="H172" s="110">
        <v>17.5</v>
      </c>
      <c r="I172" s="110">
        <v>1750</v>
      </c>
      <c r="J172" s="110">
        <v>100</v>
      </c>
      <c r="K172" s="110" t="s">
        <v>38</v>
      </c>
      <c r="L172" s="110">
        <v>1417</v>
      </c>
      <c r="M172" s="111">
        <v>14.17</v>
      </c>
      <c r="N172" s="110" t="s">
        <v>3396</v>
      </c>
      <c r="O172" s="110" t="s">
        <v>3396</v>
      </c>
      <c r="P172" s="110" t="s">
        <v>990</v>
      </c>
      <c r="Q172" s="110" t="s">
        <v>3397</v>
      </c>
      <c r="R172" s="110">
        <v>1</v>
      </c>
      <c r="S172" s="110" t="s">
        <v>10</v>
      </c>
      <c r="T172" s="110">
        <v>17.5</v>
      </c>
      <c r="U172" s="110" t="s">
        <v>3398</v>
      </c>
      <c r="V172" s="110">
        <v>1</v>
      </c>
      <c r="W172" s="110" t="s">
        <v>1915</v>
      </c>
      <c r="X172" s="110">
        <v>0</v>
      </c>
      <c r="Y172" s="110" t="s">
        <v>10</v>
      </c>
      <c r="Z172" s="110">
        <v>25</v>
      </c>
      <c r="AA172" s="110" t="s">
        <v>10</v>
      </c>
      <c r="AB172" s="110" t="s">
        <v>1915</v>
      </c>
      <c r="AC172" s="110">
        <v>628</v>
      </c>
      <c r="AD172" s="110">
        <v>612</v>
      </c>
      <c r="AE172" s="111">
        <v>10710</v>
      </c>
      <c r="AF172" s="112">
        <v>8672.0399999999991</v>
      </c>
      <c r="AG172" s="111">
        <f>AE172-AF172</f>
        <v>2037.9600000000009</v>
      </c>
    </row>
    <row r="173" spans="1:33">
      <c r="A173" s="109">
        <v>545</v>
      </c>
      <c r="B173" s="110">
        <v>627</v>
      </c>
      <c r="C173" s="110" t="s">
        <v>989</v>
      </c>
      <c r="D173" s="110" t="s">
        <v>44</v>
      </c>
      <c r="E173" s="110" t="s">
        <v>67</v>
      </c>
      <c r="F173" s="110" t="s">
        <v>556</v>
      </c>
      <c r="G173" s="110" t="s">
        <v>84</v>
      </c>
      <c r="H173" s="110">
        <v>14</v>
      </c>
      <c r="I173" s="110">
        <v>7000</v>
      </c>
      <c r="J173" s="110">
        <v>500</v>
      </c>
      <c r="K173" s="110" t="s">
        <v>38</v>
      </c>
      <c r="L173" s="110">
        <v>6236</v>
      </c>
      <c r="M173" s="111">
        <v>12.472</v>
      </c>
      <c r="N173" s="110" t="s">
        <v>3399</v>
      </c>
      <c r="O173" s="110" t="s">
        <v>3399</v>
      </c>
      <c r="P173" s="110" t="s">
        <v>989</v>
      </c>
      <c r="Q173" s="110" t="s">
        <v>3400</v>
      </c>
      <c r="R173" s="110">
        <v>1</v>
      </c>
      <c r="S173" s="110" t="s">
        <v>10</v>
      </c>
      <c r="T173" s="110">
        <v>14</v>
      </c>
      <c r="U173" s="110" t="s">
        <v>3401</v>
      </c>
      <c r="V173" s="110">
        <v>1</v>
      </c>
      <c r="W173" s="110" t="s">
        <v>1915</v>
      </c>
      <c r="X173" s="110">
        <v>0</v>
      </c>
      <c r="Y173" s="110" t="s">
        <v>10</v>
      </c>
      <c r="Z173" s="110">
        <v>25</v>
      </c>
      <c r="AA173" s="110" t="s">
        <v>10</v>
      </c>
      <c r="AB173" s="110" t="s">
        <v>1915</v>
      </c>
      <c r="AC173" s="110">
        <v>627</v>
      </c>
      <c r="AD173" s="110">
        <v>684</v>
      </c>
      <c r="AE173" s="111">
        <v>9576</v>
      </c>
      <c r="AF173" s="112">
        <v>8530.848</v>
      </c>
      <c r="AG173" s="111">
        <f>AE173-AF173</f>
        <v>1045.152</v>
      </c>
    </row>
    <row r="174" spans="1:33">
      <c r="A174" s="109">
        <v>566</v>
      </c>
      <c r="B174" s="110">
        <v>652</v>
      </c>
      <c r="C174" s="110" t="s">
        <v>3995</v>
      </c>
      <c r="D174" s="110" t="s">
        <v>90</v>
      </c>
      <c r="E174" s="110" t="s">
        <v>10</v>
      </c>
      <c r="F174" s="110" t="s">
        <v>5649</v>
      </c>
      <c r="G174" s="110" t="s">
        <v>92</v>
      </c>
      <c r="H174" s="110">
        <v>1060.9000000000001</v>
      </c>
      <c r="I174" s="110">
        <v>10609</v>
      </c>
      <c r="J174" s="110">
        <v>10</v>
      </c>
      <c r="K174" s="110" t="s">
        <v>244</v>
      </c>
      <c r="L174" s="110">
        <v>9451</v>
      </c>
      <c r="M174" s="111">
        <v>945.1</v>
      </c>
      <c r="N174" s="110" t="s">
        <v>3459</v>
      </c>
      <c r="O174" s="110" t="s">
        <v>3459</v>
      </c>
      <c r="P174" s="110" t="s">
        <v>1756</v>
      </c>
      <c r="Q174" s="110" t="s">
        <v>3460</v>
      </c>
      <c r="R174" s="110">
        <v>1</v>
      </c>
      <c r="S174" s="110" t="s">
        <v>10</v>
      </c>
      <c r="T174" s="110">
        <v>1060.9000000000001</v>
      </c>
      <c r="U174" s="110" t="s">
        <v>3461</v>
      </c>
      <c r="V174" s="110">
        <v>10</v>
      </c>
      <c r="W174" s="110" t="s">
        <v>1967</v>
      </c>
      <c r="X174" s="110">
        <v>0</v>
      </c>
      <c r="Y174" s="110" t="s">
        <v>10</v>
      </c>
      <c r="Z174" s="110">
        <v>3</v>
      </c>
      <c r="AA174" s="110" t="s">
        <v>10</v>
      </c>
      <c r="AB174" s="110" t="s">
        <v>5633</v>
      </c>
      <c r="AC174" s="110">
        <v>652</v>
      </c>
      <c r="AD174" s="110">
        <v>9</v>
      </c>
      <c r="AE174" s="111">
        <v>9548.1</v>
      </c>
      <c r="AF174" s="112">
        <v>8505.9</v>
      </c>
      <c r="AG174" s="111">
        <f>AE174-AF174</f>
        <v>1042.2000000000007</v>
      </c>
    </row>
    <row r="175" spans="1:33">
      <c r="A175" s="109">
        <v>373</v>
      </c>
      <c r="B175" s="110">
        <v>431</v>
      </c>
      <c r="C175" s="110" t="s">
        <v>744</v>
      </c>
      <c r="D175" s="110" t="s">
        <v>9</v>
      </c>
      <c r="E175" s="110" t="s">
        <v>10</v>
      </c>
      <c r="F175" s="110" t="s">
        <v>745</v>
      </c>
      <c r="G175" s="110" t="s">
        <v>279</v>
      </c>
      <c r="H175" s="110">
        <v>22.1</v>
      </c>
      <c r="I175" s="110">
        <v>2210</v>
      </c>
      <c r="J175" s="110">
        <v>100</v>
      </c>
      <c r="K175" s="110" t="s">
        <v>13</v>
      </c>
      <c r="L175" s="110">
        <v>2009</v>
      </c>
      <c r="M175" s="111">
        <v>20.09</v>
      </c>
      <c r="N175" s="110" t="s">
        <v>2928</v>
      </c>
      <c r="O175" s="110" t="s">
        <v>2928</v>
      </c>
      <c r="P175" s="110" t="s">
        <v>744</v>
      </c>
      <c r="Q175" s="110" t="s">
        <v>2929</v>
      </c>
      <c r="R175" s="110">
        <v>1</v>
      </c>
      <c r="S175" s="110" t="s">
        <v>10</v>
      </c>
      <c r="T175" s="110">
        <v>22.1</v>
      </c>
      <c r="U175" s="110" t="s">
        <v>2930</v>
      </c>
      <c r="V175" s="110">
        <v>17</v>
      </c>
      <c r="W175" s="110" t="s">
        <v>2090</v>
      </c>
      <c r="X175" s="110">
        <v>0</v>
      </c>
      <c r="Y175" s="110" t="s">
        <v>10</v>
      </c>
      <c r="Z175" s="110">
        <v>15</v>
      </c>
      <c r="AA175" s="110" t="s">
        <v>10</v>
      </c>
      <c r="AB175" s="110" t="s">
        <v>5633</v>
      </c>
      <c r="AC175" s="110">
        <v>431</v>
      </c>
      <c r="AD175" s="110">
        <v>420</v>
      </c>
      <c r="AE175" s="111">
        <v>9282</v>
      </c>
      <c r="AF175" s="112">
        <v>8437.7999999999993</v>
      </c>
      <c r="AG175" s="111">
        <f>AE175-AF175</f>
        <v>844.20000000000073</v>
      </c>
    </row>
    <row r="176" spans="1:33">
      <c r="A176" s="109">
        <v>652</v>
      </c>
      <c r="B176" s="110">
        <v>765</v>
      </c>
      <c r="C176" s="110" t="s">
        <v>1839</v>
      </c>
      <c r="D176" s="110" t="s">
        <v>114</v>
      </c>
      <c r="E176" s="110" t="s">
        <v>58</v>
      </c>
      <c r="F176" s="110" t="s">
        <v>5627</v>
      </c>
      <c r="G176" s="110" t="s">
        <v>114</v>
      </c>
      <c r="H176" s="110">
        <v>25.4</v>
      </c>
      <c r="I176" s="110">
        <v>2540</v>
      </c>
      <c r="J176" s="110">
        <v>100</v>
      </c>
      <c r="K176" s="110" t="s">
        <v>38</v>
      </c>
      <c r="L176" s="110">
        <v>2082</v>
      </c>
      <c r="M176" s="111">
        <v>20.82</v>
      </c>
      <c r="N176" s="110" t="s">
        <v>3687</v>
      </c>
      <c r="O176" s="110" t="s">
        <v>3687</v>
      </c>
      <c r="P176" s="110" t="s">
        <v>1839</v>
      </c>
      <c r="Q176" s="110" t="s">
        <v>10</v>
      </c>
      <c r="R176" s="110">
        <v>1</v>
      </c>
      <c r="S176" s="110" t="s">
        <v>10</v>
      </c>
      <c r="T176" s="110">
        <v>25.4</v>
      </c>
      <c r="U176" s="110" t="s">
        <v>3688</v>
      </c>
      <c r="V176" s="110">
        <v>1</v>
      </c>
      <c r="W176" s="110" t="s">
        <v>1915</v>
      </c>
      <c r="X176" s="110">
        <v>0</v>
      </c>
      <c r="Y176" s="110" t="s">
        <v>10</v>
      </c>
      <c r="Z176" s="110">
        <v>25</v>
      </c>
      <c r="AA176" s="110" t="s">
        <v>10</v>
      </c>
      <c r="AB176" s="110" t="s">
        <v>1915</v>
      </c>
      <c r="AC176" s="110">
        <v>765</v>
      </c>
      <c r="AD176" s="110">
        <v>404</v>
      </c>
      <c r="AE176" s="111">
        <v>10261.599999999999</v>
      </c>
      <c r="AF176" s="112">
        <v>8411.2800000000007</v>
      </c>
      <c r="AG176" s="111">
        <f>AE176-AF176</f>
        <v>1850.3199999999979</v>
      </c>
    </row>
    <row r="177" spans="1:33">
      <c r="A177" s="109">
        <v>525</v>
      </c>
      <c r="B177" s="110">
        <v>605</v>
      </c>
      <c r="C177" s="110" t="s">
        <v>1722</v>
      </c>
      <c r="D177" s="110" t="s">
        <v>44</v>
      </c>
      <c r="E177" s="110" t="s">
        <v>58</v>
      </c>
      <c r="F177" s="110" t="s">
        <v>5627</v>
      </c>
      <c r="G177" s="110" t="s">
        <v>308</v>
      </c>
      <c r="H177" s="110">
        <v>7.8</v>
      </c>
      <c r="I177" s="110">
        <v>780</v>
      </c>
      <c r="J177" s="110">
        <v>100</v>
      </c>
      <c r="K177" s="110" t="s">
        <v>38</v>
      </c>
      <c r="L177" s="110">
        <v>679</v>
      </c>
      <c r="M177" s="111">
        <v>6.79</v>
      </c>
      <c r="N177" s="110" t="s">
        <v>3344</v>
      </c>
      <c r="O177" s="110" t="s">
        <v>3344</v>
      </c>
      <c r="P177" s="110" t="s">
        <v>1722</v>
      </c>
      <c r="Q177" s="110" t="s">
        <v>3345</v>
      </c>
      <c r="R177" s="110">
        <v>1</v>
      </c>
      <c r="S177" s="110" t="s">
        <v>10</v>
      </c>
      <c r="T177" s="110">
        <v>7.8</v>
      </c>
      <c r="U177" s="110" t="s">
        <v>3346</v>
      </c>
      <c r="V177" s="110">
        <v>1</v>
      </c>
      <c r="W177" s="110" t="s">
        <v>1915</v>
      </c>
      <c r="X177" s="110">
        <v>0</v>
      </c>
      <c r="Y177" s="110" t="s">
        <v>10</v>
      </c>
      <c r="Z177" s="110">
        <v>25</v>
      </c>
      <c r="AA177" s="110" t="s">
        <v>10</v>
      </c>
      <c r="AB177" s="110" t="s">
        <v>1915</v>
      </c>
      <c r="AC177" s="110">
        <v>605</v>
      </c>
      <c r="AD177" s="110">
        <v>1234</v>
      </c>
      <c r="AE177" s="111">
        <v>9625.1999999999989</v>
      </c>
      <c r="AF177" s="112">
        <v>8378.86</v>
      </c>
      <c r="AG177" s="111">
        <f>AE177-AF177</f>
        <v>1246.3399999999983</v>
      </c>
    </row>
    <row r="178" spans="1:33">
      <c r="A178" s="109">
        <v>268</v>
      </c>
      <c r="B178" s="110">
        <v>325</v>
      </c>
      <c r="C178" s="110" t="s">
        <v>1486</v>
      </c>
      <c r="D178" s="110" t="s">
        <v>90</v>
      </c>
      <c r="E178" s="110" t="s">
        <v>58</v>
      </c>
      <c r="F178" s="110" t="s">
        <v>5627</v>
      </c>
      <c r="G178" s="110" t="s">
        <v>606</v>
      </c>
      <c r="H178" s="110">
        <v>157.4</v>
      </c>
      <c r="I178" s="110">
        <v>15740</v>
      </c>
      <c r="J178" s="110">
        <v>100</v>
      </c>
      <c r="K178" s="110" t="s">
        <v>38</v>
      </c>
      <c r="L178" s="110">
        <v>13617</v>
      </c>
      <c r="M178" s="111">
        <v>136.16999999999999</v>
      </c>
      <c r="N178" s="110" t="s">
        <v>2647</v>
      </c>
      <c r="O178" s="110" t="s">
        <v>2647</v>
      </c>
      <c r="P178" s="110" t="s">
        <v>1486</v>
      </c>
      <c r="Q178" s="110" t="s">
        <v>10</v>
      </c>
      <c r="R178" s="110">
        <v>2</v>
      </c>
      <c r="S178" s="110" t="s">
        <v>10</v>
      </c>
      <c r="T178" s="110">
        <v>157.4</v>
      </c>
      <c r="U178" s="110" t="s">
        <v>2648</v>
      </c>
      <c r="V178" s="110">
        <v>1</v>
      </c>
      <c r="W178" s="110" t="s">
        <v>1915</v>
      </c>
      <c r="X178" s="110">
        <v>2</v>
      </c>
      <c r="Y178" s="110" t="s">
        <v>10</v>
      </c>
      <c r="Z178" s="110">
        <v>15</v>
      </c>
      <c r="AA178" s="110" t="s">
        <v>10</v>
      </c>
      <c r="AB178" s="110" t="s">
        <v>5618</v>
      </c>
      <c r="AC178" s="110">
        <v>200325</v>
      </c>
      <c r="AD178" s="110">
        <v>61</v>
      </c>
      <c r="AE178" s="111">
        <v>9601.4</v>
      </c>
      <c r="AF178" s="112">
        <v>8306.369999999999</v>
      </c>
      <c r="AG178" s="111">
        <f>AE178-AF178</f>
        <v>1295.0300000000007</v>
      </c>
    </row>
    <row r="179" spans="1:33">
      <c r="A179" s="109">
        <v>421</v>
      </c>
      <c r="B179" s="110">
        <v>488</v>
      </c>
      <c r="C179" s="110" t="s">
        <v>1625</v>
      </c>
      <c r="D179" s="110" t="s">
        <v>9</v>
      </c>
      <c r="E179" s="110" t="s">
        <v>58</v>
      </c>
      <c r="F179" s="110" t="s">
        <v>5647</v>
      </c>
      <c r="G179" s="110" t="s">
        <v>462</v>
      </c>
      <c r="H179" s="110">
        <v>6.1</v>
      </c>
      <c r="I179" s="110">
        <v>6100</v>
      </c>
      <c r="J179" s="110">
        <v>1000.0000000000001</v>
      </c>
      <c r="K179" s="110" t="s">
        <v>38</v>
      </c>
      <c r="L179" s="110">
        <v>5185</v>
      </c>
      <c r="M179" s="111">
        <v>5.1849999999999996</v>
      </c>
      <c r="N179" s="110" t="s">
        <v>3062</v>
      </c>
      <c r="O179" s="110" t="s">
        <v>3062</v>
      </c>
      <c r="P179" s="110" t="s">
        <v>1625</v>
      </c>
      <c r="Q179" s="110" t="s">
        <v>3063</v>
      </c>
      <c r="R179" s="110">
        <v>1</v>
      </c>
      <c r="S179" s="110" t="s">
        <v>10</v>
      </c>
      <c r="T179" s="110">
        <v>6.1</v>
      </c>
      <c r="U179" s="110" t="s">
        <v>3064</v>
      </c>
      <c r="V179" s="110">
        <v>1</v>
      </c>
      <c r="W179" s="110" t="s">
        <v>1915</v>
      </c>
      <c r="X179" s="110">
        <v>0</v>
      </c>
      <c r="Y179" s="110" t="s">
        <v>10</v>
      </c>
      <c r="Z179" s="110">
        <v>25</v>
      </c>
      <c r="AA179" s="110" t="s">
        <v>10</v>
      </c>
      <c r="AB179" s="110" t="s">
        <v>1915</v>
      </c>
      <c r="AC179" s="110">
        <v>488</v>
      </c>
      <c r="AD179" s="110">
        <v>1596</v>
      </c>
      <c r="AE179" s="111">
        <v>9735.5999999999985</v>
      </c>
      <c r="AF179" s="112">
        <v>8275.26</v>
      </c>
      <c r="AG179" s="111">
        <f>AE179-AF179</f>
        <v>1460.3399999999983</v>
      </c>
    </row>
    <row r="180" spans="1:33">
      <c r="A180" s="109">
        <v>115</v>
      </c>
      <c r="B180" s="110">
        <v>170</v>
      </c>
      <c r="C180" s="110" t="s">
        <v>1354</v>
      </c>
      <c r="D180" s="110" t="s">
        <v>44</v>
      </c>
      <c r="E180" s="110" t="s">
        <v>58</v>
      </c>
      <c r="F180" s="110" t="s">
        <v>5691</v>
      </c>
      <c r="G180" s="110" t="s">
        <v>257</v>
      </c>
      <c r="H180" s="110">
        <v>18.399999999999999</v>
      </c>
      <c r="I180" s="110">
        <v>2576</v>
      </c>
      <c r="J180" s="110">
        <v>140</v>
      </c>
      <c r="K180" s="110" t="s">
        <v>38</v>
      </c>
      <c r="L180" s="110">
        <v>2197</v>
      </c>
      <c r="M180" s="111">
        <v>15.692857142857143</v>
      </c>
      <c r="N180" s="110" t="s">
        <v>2216</v>
      </c>
      <c r="O180" s="110" t="s">
        <v>2216</v>
      </c>
      <c r="P180" s="110" t="s">
        <v>1354</v>
      </c>
      <c r="Q180" s="110" t="s">
        <v>2217</v>
      </c>
      <c r="R180" s="110">
        <v>1</v>
      </c>
      <c r="S180" s="110" t="s">
        <v>10</v>
      </c>
      <c r="T180" s="110">
        <v>18.399999999999999</v>
      </c>
      <c r="U180" s="110" t="s">
        <v>2218</v>
      </c>
      <c r="V180" s="110">
        <v>1</v>
      </c>
      <c r="W180" s="110" t="s">
        <v>1915</v>
      </c>
      <c r="X180" s="110">
        <v>2</v>
      </c>
      <c r="Y180" s="110" t="s">
        <v>10</v>
      </c>
      <c r="Z180" s="110">
        <v>26</v>
      </c>
      <c r="AA180" s="110" t="s">
        <v>10</v>
      </c>
      <c r="AB180" s="110" t="s">
        <v>1915</v>
      </c>
      <c r="AC180" s="110">
        <v>200170</v>
      </c>
      <c r="AD180" s="110">
        <v>525</v>
      </c>
      <c r="AE180" s="111">
        <v>9660</v>
      </c>
      <c r="AF180" s="112">
        <v>8238.75</v>
      </c>
      <c r="AG180" s="111">
        <f>AE180-AF180</f>
        <v>1421.25</v>
      </c>
    </row>
    <row r="181" spans="1:33">
      <c r="A181" s="109">
        <v>180</v>
      </c>
      <c r="B181" s="110">
        <v>809</v>
      </c>
      <c r="C181" s="110" t="s">
        <v>1180</v>
      </c>
      <c r="D181" s="110" t="s">
        <v>9</v>
      </c>
      <c r="E181" s="110" t="s">
        <v>14</v>
      </c>
      <c r="F181" s="110" t="s">
        <v>5759</v>
      </c>
      <c r="G181" s="110" t="s">
        <v>261</v>
      </c>
      <c r="H181" s="110">
        <v>16.5</v>
      </c>
      <c r="I181" s="110">
        <v>1650</v>
      </c>
      <c r="J181" s="110">
        <v>100</v>
      </c>
      <c r="K181" s="110" t="s">
        <v>127</v>
      </c>
      <c r="L181" s="110">
        <v>1469</v>
      </c>
      <c r="M181" s="111">
        <v>14.69</v>
      </c>
      <c r="N181" s="110" t="s">
        <v>2404</v>
      </c>
      <c r="O181" s="110" t="s">
        <v>2404</v>
      </c>
      <c r="P181" s="110" t="s">
        <v>1413</v>
      </c>
      <c r="Q181" s="110" t="s">
        <v>2405</v>
      </c>
      <c r="R181" s="110">
        <v>1</v>
      </c>
      <c r="S181" s="110" t="s">
        <v>10</v>
      </c>
      <c r="T181" s="110">
        <v>0.93</v>
      </c>
      <c r="U181" s="110" t="s">
        <v>2406</v>
      </c>
      <c r="V181" s="110">
        <v>3</v>
      </c>
      <c r="W181" s="110" t="s">
        <v>1938</v>
      </c>
      <c r="X181" s="110">
        <v>0</v>
      </c>
      <c r="Y181" s="110" t="s">
        <v>10</v>
      </c>
      <c r="Z181" s="110">
        <v>2</v>
      </c>
      <c r="AA181" s="110" t="s">
        <v>10</v>
      </c>
      <c r="AB181" s="110" t="s">
        <v>5620</v>
      </c>
      <c r="AC181" s="110">
        <v>809</v>
      </c>
      <c r="AD181" s="110">
        <v>553.9</v>
      </c>
      <c r="AE181" s="111">
        <v>9139.35</v>
      </c>
      <c r="AF181" s="112">
        <v>8136.7909999999993</v>
      </c>
      <c r="AG181" s="111">
        <f>AE181-AF181</f>
        <v>1002.5590000000011</v>
      </c>
    </row>
    <row r="182" spans="1:33">
      <c r="A182" s="109">
        <v>490</v>
      </c>
      <c r="B182" s="110">
        <v>567</v>
      </c>
      <c r="C182" s="110" t="s">
        <v>1689</v>
      </c>
      <c r="D182" s="110" t="s">
        <v>114</v>
      </c>
      <c r="E182" s="110" t="s">
        <v>10</v>
      </c>
      <c r="F182" s="110" t="s">
        <v>5724</v>
      </c>
      <c r="G182" s="110" t="s">
        <v>114</v>
      </c>
      <c r="H182" s="110">
        <v>60</v>
      </c>
      <c r="I182" s="110">
        <v>3000</v>
      </c>
      <c r="J182" s="110">
        <v>50</v>
      </c>
      <c r="K182" s="110" t="s">
        <v>88</v>
      </c>
      <c r="L182" s="110">
        <v>2675</v>
      </c>
      <c r="M182" s="111">
        <v>53.5</v>
      </c>
      <c r="N182" s="110" t="s">
        <v>3248</v>
      </c>
      <c r="O182" s="110" t="s">
        <v>3248</v>
      </c>
      <c r="P182" s="110" t="s">
        <v>1689</v>
      </c>
      <c r="Q182" s="110" t="s">
        <v>3249</v>
      </c>
      <c r="R182" s="110">
        <v>1</v>
      </c>
      <c r="S182" s="110" t="s">
        <v>10</v>
      </c>
      <c r="T182" s="110">
        <v>60</v>
      </c>
      <c r="U182" s="110" t="s">
        <v>3250</v>
      </c>
      <c r="V182" s="110">
        <v>25</v>
      </c>
      <c r="W182" s="110" t="s">
        <v>1902</v>
      </c>
      <c r="X182" s="110">
        <v>0</v>
      </c>
      <c r="Y182" s="110" t="s">
        <v>10</v>
      </c>
      <c r="Z182" s="110">
        <v>9</v>
      </c>
      <c r="AA182" s="110" t="s">
        <v>10</v>
      </c>
      <c r="AB182" s="110" t="s">
        <v>5638</v>
      </c>
      <c r="AC182" s="110">
        <v>567</v>
      </c>
      <c r="AD182" s="110">
        <v>151</v>
      </c>
      <c r="AE182" s="111">
        <v>9060</v>
      </c>
      <c r="AF182" s="112">
        <v>8078.5</v>
      </c>
      <c r="AG182" s="111">
        <f>AE182-AF182</f>
        <v>981.5</v>
      </c>
    </row>
    <row r="183" spans="1:33">
      <c r="A183" s="109">
        <v>107</v>
      </c>
      <c r="B183" s="110">
        <v>157</v>
      </c>
      <c r="C183" s="110" t="s">
        <v>1346</v>
      </c>
      <c r="D183" s="110" t="s">
        <v>9</v>
      </c>
      <c r="E183" s="110" t="s">
        <v>58</v>
      </c>
      <c r="F183" s="110" t="s">
        <v>5627</v>
      </c>
      <c r="G183" s="110" t="s">
        <v>139</v>
      </c>
      <c r="H183" s="110">
        <v>30.7</v>
      </c>
      <c r="I183" s="110">
        <v>3070</v>
      </c>
      <c r="J183" s="110">
        <v>100</v>
      </c>
      <c r="K183" s="110" t="s">
        <v>38</v>
      </c>
      <c r="L183" s="110">
        <v>2600</v>
      </c>
      <c r="M183" s="111">
        <v>26</v>
      </c>
      <c r="N183" s="110" t="s">
        <v>2195</v>
      </c>
      <c r="O183" s="110" t="s">
        <v>2195</v>
      </c>
      <c r="P183" s="110" t="s">
        <v>1346</v>
      </c>
      <c r="Q183" s="110" t="s">
        <v>10</v>
      </c>
      <c r="R183" s="110">
        <v>1</v>
      </c>
      <c r="S183" s="110" t="s">
        <v>10</v>
      </c>
      <c r="T183" s="110">
        <v>30.7</v>
      </c>
      <c r="U183" s="110" t="s">
        <v>2196</v>
      </c>
      <c r="V183" s="110">
        <v>1</v>
      </c>
      <c r="W183" s="110" t="s">
        <v>1915</v>
      </c>
      <c r="X183" s="110">
        <v>2</v>
      </c>
      <c r="Y183" s="110" t="s">
        <v>10</v>
      </c>
      <c r="Z183" s="110">
        <v>26</v>
      </c>
      <c r="AA183" s="110" t="s">
        <v>10</v>
      </c>
      <c r="AB183" s="110" t="s">
        <v>1915</v>
      </c>
      <c r="AC183" s="110">
        <v>200157</v>
      </c>
      <c r="AD183" s="110">
        <v>310</v>
      </c>
      <c r="AE183" s="111">
        <v>9517</v>
      </c>
      <c r="AF183" s="112">
        <v>8060</v>
      </c>
      <c r="AG183" s="111">
        <f>AE183-AF183</f>
        <v>1457</v>
      </c>
    </row>
    <row r="184" spans="1:33">
      <c r="A184" s="109">
        <v>626</v>
      </c>
      <c r="B184" s="110">
        <v>731</v>
      </c>
      <c r="C184" s="110" t="s">
        <v>1816</v>
      </c>
      <c r="D184" s="110" t="s">
        <v>44</v>
      </c>
      <c r="E184" s="110" t="s">
        <v>58</v>
      </c>
      <c r="F184" s="110" t="s">
        <v>5627</v>
      </c>
      <c r="G184" s="110" t="s">
        <v>288</v>
      </c>
      <c r="H184" s="110">
        <v>9.6</v>
      </c>
      <c r="I184" s="110">
        <v>960</v>
      </c>
      <c r="J184" s="110">
        <v>100</v>
      </c>
      <c r="K184" s="110" t="s">
        <v>38</v>
      </c>
      <c r="L184" s="110">
        <v>829</v>
      </c>
      <c r="M184" s="111">
        <v>8.2899999999999991</v>
      </c>
      <c r="N184" s="110" t="s">
        <v>3615</v>
      </c>
      <c r="O184" s="110" t="s">
        <v>3615</v>
      </c>
      <c r="P184" s="110" t="s">
        <v>1816</v>
      </c>
      <c r="Q184" s="110" t="s">
        <v>3616</v>
      </c>
      <c r="R184" s="110">
        <v>1</v>
      </c>
      <c r="S184" s="110" t="s">
        <v>10</v>
      </c>
      <c r="T184" s="110">
        <v>9.6</v>
      </c>
      <c r="U184" s="110" t="s">
        <v>3617</v>
      </c>
      <c r="V184" s="110">
        <v>1</v>
      </c>
      <c r="W184" s="110" t="s">
        <v>1915</v>
      </c>
      <c r="X184" s="110">
        <v>0</v>
      </c>
      <c r="Y184" s="110" t="s">
        <v>10</v>
      </c>
      <c r="Z184" s="110">
        <v>25</v>
      </c>
      <c r="AA184" s="110" t="s">
        <v>10</v>
      </c>
      <c r="AB184" s="110" t="s">
        <v>1915</v>
      </c>
      <c r="AC184" s="110">
        <v>731</v>
      </c>
      <c r="AD184" s="110">
        <v>960</v>
      </c>
      <c r="AE184" s="111">
        <v>9216</v>
      </c>
      <c r="AF184" s="112">
        <v>7958.4</v>
      </c>
      <c r="AG184" s="111">
        <f>AE184-AF184</f>
        <v>1257.6000000000004</v>
      </c>
    </row>
    <row r="185" spans="1:33">
      <c r="A185" s="109">
        <v>301</v>
      </c>
      <c r="B185" s="110">
        <v>7</v>
      </c>
      <c r="C185" s="110" t="s">
        <v>3862</v>
      </c>
      <c r="D185" s="110" t="s">
        <v>9</v>
      </c>
      <c r="E185" s="110" t="s">
        <v>14</v>
      </c>
      <c r="F185" s="110" t="s">
        <v>5617</v>
      </c>
      <c r="G185" s="110" t="s">
        <v>12</v>
      </c>
      <c r="H185" s="110">
        <v>18</v>
      </c>
      <c r="I185" s="110">
        <v>8505</v>
      </c>
      <c r="J185" s="110">
        <v>472.5</v>
      </c>
      <c r="K185" s="110" t="s">
        <v>18</v>
      </c>
      <c r="L185" s="110">
        <v>7576</v>
      </c>
      <c r="M185" s="111">
        <v>16.033862433862435</v>
      </c>
      <c r="N185" s="110" t="s">
        <v>2735</v>
      </c>
      <c r="O185" s="110" t="s">
        <v>2735</v>
      </c>
      <c r="P185" s="110" t="s">
        <v>1518</v>
      </c>
      <c r="Q185" s="110" t="s">
        <v>2736</v>
      </c>
      <c r="R185" s="110">
        <v>2</v>
      </c>
      <c r="S185" s="110" t="s">
        <v>10</v>
      </c>
      <c r="T185" s="110">
        <v>18</v>
      </c>
      <c r="U185" s="110" t="s">
        <v>2737</v>
      </c>
      <c r="V185" s="110">
        <v>3</v>
      </c>
      <c r="W185" s="110" t="s">
        <v>1938</v>
      </c>
      <c r="X185" s="110">
        <v>0</v>
      </c>
      <c r="Y185" s="110" t="s">
        <v>10</v>
      </c>
      <c r="Z185" s="110">
        <v>4</v>
      </c>
      <c r="AA185" s="110" t="s">
        <v>10</v>
      </c>
      <c r="AB185" s="110" t="s">
        <v>5618</v>
      </c>
      <c r="AC185" s="110">
        <v>7</v>
      </c>
      <c r="AD185" s="110">
        <v>495</v>
      </c>
      <c r="AE185" s="111">
        <v>8910</v>
      </c>
      <c r="AF185" s="112">
        <v>7936.7619047619055</v>
      </c>
      <c r="AG185" s="111">
        <f>AE185-AF185</f>
        <v>973.2380952380945</v>
      </c>
    </row>
    <row r="186" spans="1:33">
      <c r="A186" s="109">
        <v>409</v>
      </c>
      <c r="B186" s="110">
        <v>470</v>
      </c>
      <c r="C186" s="110" t="s">
        <v>1615</v>
      </c>
      <c r="D186" s="110" t="s">
        <v>9</v>
      </c>
      <c r="E186" s="110" t="s">
        <v>67</v>
      </c>
      <c r="F186" s="110" t="s">
        <v>5647</v>
      </c>
      <c r="G186" s="110" t="s">
        <v>308</v>
      </c>
      <c r="H186" s="110">
        <v>6.6</v>
      </c>
      <c r="I186" s="110">
        <v>6600</v>
      </c>
      <c r="J186" s="110">
        <v>1000</v>
      </c>
      <c r="K186" s="110" t="s">
        <v>38</v>
      </c>
      <c r="L186" s="110">
        <v>5610</v>
      </c>
      <c r="M186" s="111">
        <v>5.61</v>
      </c>
      <c r="N186" s="110" t="s">
        <v>3027</v>
      </c>
      <c r="O186" s="110" t="s">
        <v>3027</v>
      </c>
      <c r="P186" s="110" t="s">
        <v>1615</v>
      </c>
      <c r="Q186" s="110" t="s">
        <v>3028</v>
      </c>
      <c r="R186" s="110">
        <v>1</v>
      </c>
      <c r="S186" s="110" t="s">
        <v>10</v>
      </c>
      <c r="T186" s="110">
        <v>6.6</v>
      </c>
      <c r="U186" s="110" t="s">
        <v>3029</v>
      </c>
      <c r="V186" s="110">
        <v>1</v>
      </c>
      <c r="W186" s="110" t="s">
        <v>1915</v>
      </c>
      <c r="X186" s="110">
        <v>2</v>
      </c>
      <c r="Y186" s="110" t="s">
        <v>10</v>
      </c>
      <c r="Z186" s="110">
        <v>26</v>
      </c>
      <c r="AA186" s="110" t="s">
        <v>10</v>
      </c>
      <c r="AB186" s="110" t="s">
        <v>1915</v>
      </c>
      <c r="AC186" s="110">
        <v>200470</v>
      </c>
      <c r="AD186" s="110">
        <v>1413</v>
      </c>
      <c r="AE186" s="111">
        <v>9325.7999999999993</v>
      </c>
      <c r="AF186" s="112">
        <v>7926.93</v>
      </c>
      <c r="AG186" s="111">
        <f>AE186-AF186</f>
        <v>1398.869999999999</v>
      </c>
    </row>
    <row r="187" spans="1:33">
      <c r="A187" s="109">
        <v>656</v>
      </c>
      <c r="B187" s="110">
        <v>770</v>
      </c>
      <c r="C187" s="110" t="s">
        <v>1843</v>
      </c>
      <c r="D187" s="110" t="s">
        <v>9</v>
      </c>
      <c r="E187" s="110" t="s">
        <v>58</v>
      </c>
      <c r="F187" s="110" t="s">
        <v>5627</v>
      </c>
      <c r="G187" s="110" t="s">
        <v>70</v>
      </c>
      <c r="H187" s="110">
        <v>32.9</v>
      </c>
      <c r="I187" s="110">
        <v>3290</v>
      </c>
      <c r="J187" s="110">
        <v>100</v>
      </c>
      <c r="K187" s="110" t="s">
        <v>38</v>
      </c>
      <c r="L187" s="110">
        <v>2931</v>
      </c>
      <c r="M187" s="111">
        <v>29.31</v>
      </c>
      <c r="N187" s="110" t="s">
        <v>3696</v>
      </c>
      <c r="O187" s="110" t="s">
        <v>3696</v>
      </c>
      <c r="P187" s="110" t="s">
        <v>1843</v>
      </c>
      <c r="Q187" s="110" t="s">
        <v>3697</v>
      </c>
      <c r="R187" s="110">
        <v>1</v>
      </c>
      <c r="S187" s="110" t="s">
        <v>10</v>
      </c>
      <c r="T187" s="110">
        <v>32.9</v>
      </c>
      <c r="U187" s="110" t="s">
        <v>3698</v>
      </c>
      <c r="V187" s="110">
        <v>1</v>
      </c>
      <c r="W187" s="110" t="s">
        <v>1915</v>
      </c>
      <c r="X187" s="110">
        <v>0</v>
      </c>
      <c r="Y187" s="110" t="s">
        <v>10</v>
      </c>
      <c r="Z187" s="110">
        <v>1</v>
      </c>
      <c r="AA187" s="110" t="s">
        <v>10</v>
      </c>
      <c r="AB187" s="110" t="s">
        <v>1915</v>
      </c>
      <c r="AC187" s="110">
        <v>770</v>
      </c>
      <c r="AD187" s="110">
        <v>270</v>
      </c>
      <c r="AE187" s="111">
        <v>8883</v>
      </c>
      <c r="AF187" s="112">
        <v>7913.7</v>
      </c>
      <c r="AG187" s="111">
        <f>AE187-AF187</f>
        <v>969.30000000000018</v>
      </c>
    </row>
    <row r="188" spans="1:33">
      <c r="A188" s="109">
        <v>402</v>
      </c>
      <c r="B188" s="110">
        <v>461</v>
      </c>
      <c r="C188" s="110" t="s">
        <v>1610</v>
      </c>
      <c r="D188" s="110" t="s">
        <v>44</v>
      </c>
      <c r="E188" s="110" t="s">
        <v>67</v>
      </c>
      <c r="F188" s="110" t="s">
        <v>556</v>
      </c>
      <c r="G188" s="110" t="s">
        <v>84</v>
      </c>
      <c r="H188" s="110">
        <v>14.3</v>
      </c>
      <c r="I188" s="110">
        <v>7150</v>
      </c>
      <c r="J188" s="110">
        <v>500</v>
      </c>
      <c r="K188" s="110" t="s">
        <v>38</v>
      </c>
      <c r="L188" s="110">
        <v>6343</v>
      </c>
      <c r="M188" s="111">
        <v>12.686</v>
      </c>
      <c r="N188" s="110" t="s">
        <v>3007</v>
      </c>
      <c r="O188" s="110" t="s">
        <v>3007</v>
      </c>
      <c r="P188" s="110" t="s">
        <v>1610</v>
      </c>
      <c r="Q188" s="110" t="s">
        <v>3008</v>
      </c>
      <c r="R188" s="110">
        <v>1</v>
      </c>
      <c r="S188" s="110" t="s">
        <v>10</v>
      </c>
      <c r="T188" s="110">
        <v>14.3</v>
      </c>
      <c r="U188" s="110" t="s">
        <v>3009</v>
      </c>
      <c r="V188" s="110">
        <v>1</v>
      </c>
      <c r="W188" s="110" t="s">
        <v>1915</v>
      </c>
      <c r="X188" s="110">
        <v>0</v>
      </c>
      <c r="Y188" s="110" t="s">
        <v>10</v>
      </c>
      <c r="Z188" s="110">
        <v>25</v>
      </c>
      <c r="AA188" s="110" t="s">
        <v>10</v>
      </c>
      <c r="AB188" s="110" t="s">
        <v>1915</v>
      </c>
      <c r="AC188" s="110">
        <v>461</v>
      </c>
      <c r="AD188" s="110">
        <v>623</v>
      </c>
      <c r="AE188" s="111">
        <v>8908.9</v>
      </c>
      <c r="AF188" s="112">
        <v>7903.3779999999997</v>
      </c>
      <c r="AG188" s="111">
        <f>AE188-AF188</f>
        <v>1005.5219999999999</v>
      </c>
    </row>
    <row r="189" spans="1:33">
      <c r="A189" s="109">
        <v>637</v>
      </c>
      <c r="B189" s="110">
        <v>743</v>
      </c>
      <c r="C189" s="110" t="s">
        <v>1827</v>
      </c>
      <c r="D189" s="110" t="s">
        <v>9</v>
      </c>
      <c r="E189" s="110" t="s">
        <v>58</v>
      </c>
      <c r="F189" s="110" t="s">
        <v>5817</v>
      </c>
      <c r="G189" s="110" t="s">
        <v>84</v>
      </c>
      <c r="H189" s="110">
        <v>9.6</v>
      </c>
      <c r="I189" s="110">
        <v>960</v>
      </c>
      <c r="J189" s="110">
        <v>100</v>
      </c>
      <c r="K189" s="110" t="s">
        <v>38</v>
      </c>
      <c r="L189" s="110">
        <v>851</v>
      </c>
      <c r="M189" s="111">
        <v>8.51</v>
      </c>
      <c r="N189" s="110" t="s">
        <v>3645</v>
      </c>
      <c r="O189" s="110" t="s">
        <v>3645</v>
      </c>
      <c r="P189" s="110" t="s">
        <v>1827</v>
      </c>
      <c r="Q189" s="110" t="s">
        <v>3646</v>
      </c>
      <c r="R189" s="110">
        <v>1</v>
      </c>
      <c r="S189" s="110" t="s">
        <v>10</v>
      </c>
      <c r="T189" s="110">
        <v>9.6</v>
      </c>
      <c r="U189" s="110" t="s">
        <v>3647</v>
      </c>
      <c r="V189" s="110">
        <v>1</v>
      </c>
      <c r="W189" s="110" t="s">
        <v>1915</v>
      </c>
      <c r="X189" s="110">
        <v>2</v>
      </c>
      <c r="Y189" s="110" t="s">
        <v>10</v>
      </c>
      <c r="Z189" s="110">
        <v>26</v>
      </c>
      <c r="AA189" s="110" t="s">
        <v>10</v>
      </c>
      <c r="AB189" s="110" t="s">
        <v>1915</v>
      </c>
      <c r="AC189" s="110">
        <v>200743</v>
      </c>
      <c r="AD189" s="110">
        <v>919</v>
      </c>
      <c r="AE189" s="111">
        <v>8822.4</v>
      </c>
      <c r="AF189" s="112">
        <v>7820.69</v>
      </c>
      <c r="AG189" s="111">
        <f>AE189-AF189</f>
        <v>1001.71</v>
      </c>
    </row>
    <row r="190" spans="1:33">
      <c r="A190" s="109">
        <v>624</v>
      </c>
      <c r="B190" s="110">
        <v>727</v>
      </c>
      <c r="C190" s="110" t="s">
        <v>4013</v>
      </c>
      <c r="D190" s="110" t="s">
        <v>114</v>
      </c>
      <c r="E190" s="110" t="s">
        <v>10</v>
      </c>
      <c r="F190" s="110" t="s">
        <v>5813</v>
      </c>
      <c r="G190" s="110" t="s">
        <v>114</v>
      </c>
      <c r="H190" s="110">
        <v>89.5</v>
      </c>
      <c r="I190" s="110">
        <v>1253</v>
      </c>
      <c r="J190" s="110">
        <v>14</v>
      </c>
      <c r="K190" s="110" t="s">
        <v>181</v>
      </c>
      <c r="L190" s="110">
        <v>1002</v>
      </c>
      <c r="M190" s="111">
        <v>71.571428571428569</v>
      </c>
      <c r="N190" s="110" t="s">
        <v>3611</v>
      </c>
      <c r="O190" s="110" t="s">
        <v>3611</v>
      </c>
      <c r="P190" s="110" t="s">
        <v>1813</v>
      </c>
      <c r="Q190" s="110" t="s">
        <v>10</v>
      </c>
      <c r="R190" s="110">
        <v>1</v>
      </c>
      <c r="S190" s="110" t="s">
        <v>10</v>
      </c>
      <c r="T190" s="110">
        <v>89.5</v>
      </c>
      <c r="U190" s="110" t="s">
        <v>3612</v>
      </c>
      <c r="V190" s="110">
        <v>19</v>
      </c>
      <c r="W190" s="110" t="s">
        <v>1979</v>
      </c>
      <c r="X190" s="110">
        <v>2</v>
      </c>
      <c r="Y190" s="110" t="s">
        <v>10</v>
      </c>
      <c r="Z190" s="110">
        <v>3</v>
      </c>
      <c r="AA190" s="110" t="s">
        <v>10</v>
      </c>
      <c r="AB190" s="110" t="s">
        <v>5633</v>
      </c>
      <c r="AC190" s="110">
        <v>200727</v>
      </c>
      <c r="AD190" s="110">
        <v>108</v>
      </c>
      <c r="AE190" s="111">
        <v>9666</v>
      </c>
      <c r="AF190" s="112">
        <v>7729.7142857142853</v>
      </c>
      <c r="AG190" s="111">
        <f>AE190-AF190</f>
        <v>1936.2857142857147</v>
      </c>
    </row>
    <row r="191" spans="1:33">
      <c r="A191" s="109">
        <v>419</v>
      </c>
      <c r="B191" s="110">
        <v>482</v>
      </c>
      <c r="C191" s="110" t="s">
        <v>806</v>
      </c>
      <c r="D191" s="110" t="s">
        <v>9</v>
      </c>
      <c r="E191" s="110" t="s">
        <v>58</v>
      </c>
      <c r="F191" s="110" t="s">
        <v>5756</v>
      </c>
      <c r="G191" s="110" t="s">
        <v>807</v>
      </c>
      <c r="H191" s="110">
        <v>5.9</v>
      </c>
      <c r="I191" s="110">
        <v>3717</v>
      </c>
      <c r="J191" s="110">
        <v>630</v>
      </c>
      <c r="K191" s="110" t="s">
        <v>38</v>
      </c>
      <c r="L191" s="110">
        <v>3140</v>
      </c>
      <c r="M191" s="111">
        <v>4.9841269841269842</v>
      </c>
      <c r="N191" s="110" t="s">
        <v>3057</v>
      </c>
      <c r="O191" s="110" t="s">
        <v>3057</v>
      </c>
      <c r="P191" s="110" t="s">
        <v>806</v>
      </c>
      <c r="Q191" s="110" t="s">
        <v>3058</v>
      </c>
      <c r="R191" s="110">
        <v>1</v>
      </c>
      <c r="S191" s="110" t="s">
        <v>10</v>
      </c>
      <c r="T191" s="110">
        <v>5.9</v>
      </c>
      <c r="U191" s="110" t="s">
        <v>3059</v>
      </c>
      <c r="V191" s="110">
        <v>1</v>
      </c>
      <c r="W191" s="110" t="s">
        <v>1915</v>
      </c>
      <c r="X191" s="110">
        <v>0</v>
      </c>
      <c r="Y191" s="110" t="s">
        <v>10</v>
      </c>
      <c r="Z191" s="110">
        <v>25</v>
      </c>
      <c r="AA191" s="110" t="s">
        <v>10</v>
      </c>
      <c r="AB191" s="110" t="s">
        <v>1915</v>
      </c>
      <c r="AC191" s="110">
        <v>482</v>
      </c>
      <c r="AD191" s="110">
        <v>1535</v>
      </c>
      <c r="AE191" s="111">
        <v>9056.5</v>
      </c>
      <c r="AF191" s="112">
        <v>7650.6349206349205</v>
      </c>
      <c r="AG191" s="111">
        <f>AE191-AF191</f>
        <v>1405.8650793650795</v>
      </c>
    </row>
    <row r="192" spans="1:33">
      <c r="A192" s="109">
        <v>622</v>
      </c>
      <c r="B192" s="110">
        <v>729</v>
      </c>
      <c r="C192" s="110" t="s">
        <v>4014</v>
      </c>
      <c r="D192" s="110" t="s">
        <v>114</v>
      </c>
      <c r="E192" s="110" t="s">
        <v>10</v>
      </c>
      <c r="F192" s="110" t="s">
        <v>5813</v>
      </c>
      <c r="G192" s="110" t="s">
        <v>114</v>
      </c>
      <c r="H192" s="110">
        <v>80.400000000000006</v>
      </c>
      <c r="I192" s="110">
        <v>1125.5999999999999</v>
      </c>
      <c r="J192" s="110">
        <v>13.999999999999998</v>
      </c>
      <c r="K192" s="110" t="s">
        <v>181</v>
      </c>
      <c r="L192" s="110">
        <v>900</v>
      </c>
      <c r="M192" s="111">
        <v>64.285714285714292</v>
      </c>
      <c r="N192" s="110" t="s">
        <v>3607</v>
      </c>
      <c r="O192" s="110" t="s">
        <v>3607</v>
      </c>
      <c r="P192" s="110" t="s">
        <v>1811</v>
      </c>
      <c r="Q192" s="110" t="s">
        <v>10</v>
      </c>
      <c r="R192" s="110">
        <v>1</v>
      </c>
      <c r="S192" s="110" t="s">
        <v>10</v>
      </c>
      <c r="T192" s="110">
        <v>80.400000000000006</v>
      </c>
      <c r="U192" s="110" t="s">
        <v>3608</v>
      </c>
      <c r="V192" s="110">
        <v>19</v>
      </c>
      <c r="W192" s="110" t="s">
        <v>1979</v>
      </c>
      <c r="X192" s="110">
        <v>2</v>
      </c>
      <c r="Y192" s="110" t="s">
        <v>10</v>
      </c>
      <c r="Z192" s="110">
        <v>3</v>
      </c>
      <c r="AA192" s="110" t="s">
        <v>10</v>
      </c>
      <c r="AB192" s="110" t="s">
        <v>5633</v>
      </c>
      <c r="AC192" s="110">
        <v>200729</v>
      </c>
      <c r="AD192" s="110">
        <v>119</v>
      </c>
      <c r="AE192" s="111">
        <v>9567.6</v>
      </c>
      <c r="AF192" s="112">
        <v>7650.0000000000009</v>
      </c>
      <c r="AG192" s="111">
        <f>AE192-AF192</f>
        <v>1917.5999999999995</v>
      </c>
    </row>
    <row r="193" spans="1:33">
      <c r="A193" s="109">
        <v>72</v>
      </c>
      <c r="B193" s="110">
        <v>121</v>
      </c>
      <c r="C193" s="110" t="s">
        <v>1310</v>
      </c>
      <c r="D193" s="110" t="s">
        <v>109</v>
      </c>
      <c r="E193" s="110" t="s">
        <v>67</v>
      </c>
      <c r="F193" s="110" t="s">
        <v>5647</v>
      </c>
      <c r="G193" s="110" t="s">
        <v>108</v>
      </c>
      <c r="H193" s="110">
        <v>10.4</v>
      </c>
      <c r="I193" s="110">
        <v>10400</v>
      </c>
      <c r="J193" s="110">
        <v>1000</v>
      </c>
      <c r="K193" s="110" t="s">
        <v>38</v>
      </c>
      <c r="L193" s="110">
        <v>9387</v>
      </c>
      <c r="M193" s="111">
        <v>9.3870000000000005</v>
      </c>
      <c r="N193" s="110" t="s">
        <v>2098</v>
      </c>
      <c r="O193" s="110" t="s">
        <v>2098</v>
      </c>
      <c r="P193" s="110" t="s">
        <v>1310</v>
      </c>
      <c r="Q193" s="110" t="s">
        <v>2099</v>
      </c>
      <c r="R193" s="110">
        <v>1</v>
      </c>
      <c r="S193" s="110" t="s">
        <v>10</v>
      </c>
      <c r="T193" s="110">
        <v>10.4</v>
      </c>
      <c r="U193" s="110" t="s">
        <v>2100</v>
      </c>
      <c r="V193" s="110">
        <v>1</v>
      </c>
      <c r="W193" s="110" t="s">
        <v>1915</v>
      </c>
      <c r="X193" s="110">
        <v>0</v>
      </c>
      <c r="Y193" s="110" t="s">
        <v>10</v>
      </c>
      <c r="Z193" s="110">
        <v>25</v>
      </c>
      <c r="AA193" s="110" t="s">
        <v>10</v>
      </c>
      <c r="AB193" s="110" t="s">
        <v>1915</v>
      </c>
      <c r="AC193" s="110">
        <v>121</v>
      </c>
      <c r="AD193" s="110">
        <v>813</v>
      </c>
      <c r="AE193" s="111">
        <v>8455.2000000000007</v>
      </c>
      <c r="AF193" s="112">
        <v>7631.6310000000003</v>
      </c>
      <c r="AG193" s="111">
        <f>AE193-AF193</f>
        <v>823.56900000000041</v>
      </c>
    </row>
    <row r="194" spans="1:33">
      <c r="A194" s="109">
        <v>90</v>
      </c>
      <c r="B194" s="110">
        <v>144</v>
      </c>
      <c r="C194" s="110" t="s">
        <v>3905</v>
      </c>
      <c r="D194" s="110" t="s">
        <v>44</v>
      </c>
      <c r="E194" s="110" t="s">
        <v>10</v>
      </c>
      <c r="F194" s="110" t="s">
        <v>5685</v>
      </c>
      <c r="G194" s="110" t="s">
        <v>108</v>
      </c>
      <c r="H194" s="110">
        <v>676.3</v>
      </c>
      <c r="I194" s="110">
        <v>12038.14</v>
      </c>
      <c r="J194" s="110">
        <v>17.8</v>
      </c>
      <c r="K194" s="110" t="s">
        <v>13</v>
      </c>
      <c r="L194" s="110">
        <v>9510</v>
      </c>
      <c r="M194" s="111">
        <v>534.2696629213483</v>
      </c>
      <c r="N194" s="110" t="s">
        <v>2147</v>
      </c>
      <c r="O194" s="110" t="s">
        <v>2147</v>
      </c>
      <c r="P194" s="110" t="s">
        <v>1328</v>
      </c>
      <c r="Q194" s="110" t="s">
        <v>10</v>
      </c>
      <c r="R194" s="110">
        <v>2</v>
      </c>
      <c r="S194" s="110" t="s">
        <v>10</v>
      </c>
      <c r="T194" s="110">
        <v>676.3</v>
      </c>
      <c r="U194" s="110" t="s">
        <v>2148</v>
      </c>
      <c r="V194" s="110">
        <v>17</v>
      </c>
      <c r="W194" s="110" t="s">
        <v>2090</v>
      </c>
      <c r="X194" s="110">
        <v>0</v>
      </c>
      <c r="Y194" s="110" t="s">
        <v>10</v>
      </c>
      <c r="Z194" s="110">
        <v>3</v>
      </c>
      <c r="AA194" s="110" t="s">
        <v>10</v>
      </c>
      <c r="AB194" s="110" t="s">
        <v>5618</v>
      </c>
      <c r="AC194" s="110">
        <v>144</v>
      </c>
      <c r="AD194" s="110">
        <v>14.24</v>
      </c>
      <c r="AE194" s="111">
        <v>9630.5119999999988</v>
      </c>
      <c r="AF194" s="112">
        <v>7608</v>
      </c>
      <c r="AG194" s="111">
        <f>AE194-AF194</f>
        <v>2022.5119999999988</v>
      </c>
    </row>
    <row r="195" spans="1:33">
      <c r="A195" s="109">
        <v>445</v>
      </c>
      <c r="B195" s="110">
        <v>517</v>
      </c>
      <c r="C195" s="110" t="s">
        <v>1648</v>
      </c>
      <c r="D195" s="110" t="s">
        <v>9</v>
      </c>
      <c r="E195" s="110" t="s">
        <v>14</v>
      </c>
      <c r="F195" s="110" t="s">
        <v>5646</v>
      </c>
      <c r="G195" s="110" t="s">
        <v>308</v>
      </c>
      <c r="H195" s="110">
        <v>14.3</v>
      </c>
      <c r="I195" s="110">
        <v>7150</v>
      </c>
      <c r="J195" s="110">
        <v>500</v>
      </c>
      <c r="K195" s="110" t="s">
        <v>13</v>
      </c>
      <c r="L195" s="110">
        <v>6370</v>
      </c>
      <c r="M195" s="111">
        <v>12.74</v>
      </c>
      <c r="N195" s="110" t="s">
        <v>3125</v>
      </c>
      <c r="O195" s="110" t="s">
        <v>3125</v>
      </c>
      <c r="P195" s="110" t="s">
        <v>1648</v>
      </c>
      <c r="Q195" s="110" t="s">
        <v>10</v>
      </c>
      <c r="R195" s="110">
        <v>1</v>
      </c>
      <c r="S195" s="110" t="s">
        <v>10</v>
      </c>
      <c r="T195" s="110">
        <v>14.3</v>
      </c>
      <c r="U195" s="110" t="s">
        <v>3126</v>
      </c>
      <c r="V195" s="110">
        <v>4</v>
      </c>
      <c r="W195" s="110" t="s">
        <v>2199</v>
      </c>
      <c r="X195" s="110">
        <v>2</v>
      </c>
      <c r="Y195" s="110" t="s">
        <v>10</v>
      </c>
      <c r="Z195" s="110">
        <v>2</v>
      </c>
      <c r="AA195" s="110" t="s">
        <v>10</v>
      </c>
      <c r="AB195" s="110" t="s">
        <v>5620</v>
      </c>
      <c r="AC195" s="110">
        <v>200517</v>
      </c>
      <c r="AD195" s="110">
        <v>595</v>
      </c>
      <c r="AE195" s="111">
        <v>8508.5</v>
      </c>
      <c r="AF195" s="112">
        <v>7580.3</v>
      </c>
      <c r="AG195" s="111">
        <f>AE195-AF195</f>
        <v>928.19999999999982</v>
      </c>
    </row>
    <row r="196" spans="1:33">
      <c r="A196" s="109">
        <v>305</v>
      </c>
      <c r="B196" s="110">
        <v>12</v>
      </c>
      <c r="C196" s="110" t="s">
        <v>3867</v>
      </c>
      <c r="D196" s="110" t="s">
        <v>9</v>
      </c>
      <c r="E196" s="110" t="s">
        <v>14</v>
      </c>
      <c r="F196" s="110" t="s">
        <v>5617</v>
      </c>
      <c r="G196" s="110" t="s">
        <v>12</v>
      </c>
      <c r="H196" s="110">
        <v>14.4</v>
      </c>
      <c r="I196" s="110">
        <v>6804</v>
      </c>
      <c r="J196" s="110">
        <v>472.5</v>
      </c>
      <c r="K196" s="110" t="s">
        <v>18</v>
      </c>
      <c r="L196" s="110">
        <v>6065</v>
      </c>
      <c r="M196" s="111">
        <v>12.835978835978835</v>
      </c>
      <c r="N196" s="110" t="s">
        <v>2747</v>
      </c>
      <c r="O196" s="110" t="s">
        <v>2747</v>
      </c>
      <c r="P196" s="110" t="s">
        <v>1522</v>
      </c>
      <c r="Q196" s="110" t="s">
        <v>2748</v>
      </c>
      <c r="R196" s="110">
        <v>1</v>
      </c>
      <c r="S196" s="110" t="s">
        <v>10</v>
      </c>
      <c r="T196" s="110">
        <v>14.4</v>
      </c>
      <c r="U196" s="110" t="s">
        <v>2749</v>
      </c>
      <c r="V196" s="110">
        <v>3</v>
      </c>
      <c r="W196" s="110" t="s">
        <v>1938</v>
      </c>
      <c r="X196" s="110">
        <v>0</v>
      </c>
      <c r="Y196" s="110" t="s">
        <v>10</v>
      </c>
      <c r="Z196" s="110">
        <v>4</v>
      </c>
      <c r="AA196" s="110" t="s">
        <v>10</v>
      </c>
      <c r="AB196" s="110" t="s">
        <v>5620</v>
      </c>
      <c r="AC196" s="110">
        <v>12</v>
      </c>
      <c r="AD196" s="110">
        <v>582.5</v>
      </c>
      <c r="AE196" s="111">
        <v>8388</v>
      </c>
      <c r="AF196" s="112">
        <v>7476.9576719576717</v>
      </c>
      <c r="AG196" s="111">
        <f>AE196-AF196</f>
        <v>911.04232804232834</v>
      </c>
    </row>
    <row r="197" spans="1:33">
      <c r="A197" s="109">
        <v>649</v>
      </c>
      <c r="B197" s="110">
        <v>762</v>
      </c>
      <c r="C197" s="110" t="s">
        <v>1836</v>
      </c>
      <c r="D197" s="110" t="s">
        <v>9</v>
      </c>
      <c r="E197" s="110" t="s">
        <v>58</v>
      </c>
      <c r="F197" s="110" t="s">
        <v>556</v>
      </c>
      <c r="G197" s="110" t="s">
        <v>92</v>
      </c>
      <c r="H197" s="110">
        <v>10.4</v>
      </c>
      <c r="I197" s="110">
        <v>5200</v>
      </c>
      <c r="J197" s="110">
        <v>500</v>
      </c>
      <c r="K197" s="110" t="s">
        <v>38</v>
      </c>
      <c r="L197" s="110">
        <v>4100</v>
      </c>
      <c r="M197" s="111">
        <v>8.1999999999999993</v>
      </c>
      <c r="N197" s="110" t="s">
        <v>3678</v>
      </c>
      <c r="O197" s="110" t="s">
        <v>3678</v>
      </c>
      <c r="P197" s="110" t="s">
        <v>1836</v>
      </c>
      <c r="Q197" s="110" t="s">
        <v>3679</v>
      </c>
      <c r="R197" s="110">
        <v>1</v>
      </c>
      <c r="S197" s="110" t="s">
        <v>10</v>
      </c>
      <c r="T197" s="110">
        <v>10.4</v>
      </c>
      <c r="U197" s="110" t="s">
        <v>3680</v>
      </c>
      <c r="V197" s="110">
        <v>1</v>
      </c>
      <c r="W197" s="110" t="s">
        <v>1915</v>
      </c>
      <c r="X197" s="110">
        <v>0</v>
      </c>
      <c r="Y197" s="110" t="s">
        <v>10</v>
      </c>
      <c r="Z197" s="110">
        <v>25</v>
      </c>
      <c r="AA197" s="110" t="s">
        <v>10</v>
      </c>
      <c r="AB197" s="110" t="s">
        <v>1915</v>
      </c>
      <c r="AC197" s="110">
        <v>762</v>
      </c>
      <c r="AD197" s="110">
        <v>896</v>
      </c>
      <c r="AE197" s="111">
        <v>9318.4</v>
      </c>
      <c r="AF197" s="112">
        <v>7347.1999999999989</v>
      </c>
      <c r="AG197" s="111">
        <f>AE197-AF197</f>
        <v>1971.2000000000007</v>
      </c>
    </row>
    <row r="198" spans="1:33">
      <c r="A198" s="109">
        <v>51</v>
      </c>
      <c r="B198" s="110">
        <v>91</v>
      </c>
      <c r="C198" s="110" t="s">
        <v>1294</v>
      </c>
      <c r="D198" s="110" t="s">
        <v>44</v>
      </c>
      <c r="E198" s="110" t="s">
        <v>58</v>
      </c>
      <c r="F198" s="110" t="s">
        <v>5665</v>
      </c>
      <c r="G198" s="110" t="s">
        <v>108</v>
      </c>
      <c r="H198" s="110">
        <v>6.1</v>
      </c>
      <c r="I198" s="110">
        <v>3050</v>
      </c>
      <c r="J198" s="110">
        <v>500.00000000000006</v>
      </c>
      <c r="K198" s="110" t="s">
        <v>57</v>
      </c>
      <c r="L198" s="110">
        <v>2684</v>
      </c>
      <c r="M198" s="111">
        <v>5.3679999999999994</v>
      </c>
      <c r="N198" s="110" t="s">
        <v>2037</v>
      </c>
      <c r="O198" s="110" t="s">
        <v>2037</v>
      </c>
      <c r="P198" s="110" t="s">
        <v>1294</v>
      </c>
      <c r="Q198" s="110" t="s">
        <v>10</v>
      </c>
      <c r="R198" s="110">
        <v>1</v>
      </c>
      <c r="S198" s="110" t="s">
        <v>10</v>
      </c>
      <c r="T198" s="110">
        <v>6.1</v>
      </c>
      <c r="U198" s="110" t="s">
        <v>2038</v>
      </c>
      <c r="V198" s="110">
        <v>2</v>
      </c>
      <c r="W198" s="110" t="s">
        <v>835</v>
      </c>
      <c r="X198" s="110">
        <v>2</v>
      </c>
      <c r="Y198" s="110" t="s">
        <v>10</v>
      </c>
      <c r="Z198" s="110">
        <v>2</v>
      </c>
      <c r="AA198" s="110" t="s">
        <v>10</v>
      </c>
      <c r="AB198" s="110" t="s">
        <v>1915</v>
      </c>
      <c r="AC198" s="110">
        <v>200091</v>
      </c>
      <c r="AD198" s="110">
        <v>1359</v>
      </c>
      <c r="AE198" s="111">
        <v>8289.9</v>
      </c>
      <c r="AF198" s="112">
        <v>7295.1119999999992</v>
      </c>
      <c r="AG198" s="111">
        <f>AE198-AF198</f>
        <v>994.78800000000047</v>
      </c>
    </row>
    <row r="199" spans="1:33">
      <c r="A199" s="109">
        <v>444</v>
      </c>
      <c r="B199" s="110">
        <v>520</v>
      </c>
      <c r="C199" s="110" t="s">
        <v>1647</v>
      </c>
      <c r="D199" s="110" t="s">
        <v>9</v>
      </c>
      <c r="E199" s="110" t="s">
        <v>67</v>
      </c>
      <c r="F199" s="110" t="s">
        <v>5647</v>
      </c>
      <c r="G199" s="110" t="s">
        <v>308</v>
      </c>
      <c r="H199" s="110">
        <v>8.9</v>
      </c>
      <c r="I199" s="110">
        <v>8900</v>
      </c>
      <c r="J199" s="110">
        <v>1000</v>
      </c>
      <c r="K199" s="110" t="s">
        <v>38</v>
      </c>
      <c r="L199" s="110">
        <v>7929</v>
      </c>
      <c r="M199" s="111">
        <v>7.9290000000000003</v>
      </c>
      <c r="N199" s="110" t="s">
        <v>3123</v>
      </c>
      <c r="O199" s="110" t="s">
        <v>3123</v>
      </c>
      <c r="P199" s="110" t="s">
        <v>1647</v>
      </c>
      <c r="Q199" s="110" t="s">
        <v>10</v>
      </c>
      <c r="R199" s="110">
        <v>1</v>
      </c>
      <c r="S199" s="110" t="s">
        <v>10</v>
      </c>
      <c r="T199" s="110">
        <v>8.9</v>
      </c>
      <c r="U199" s="110" t="s">
        <v>3124</v>
      </c>
      <c r="V199" s="110">
        <v>1</v>
      </c>
      <c r="W199" s="110" t="s">
        <v>1915</v>
      </c>
      <c r="X199" s="110">
        <v>2</v>
      </c>
      <c r="Y199" s="110" t="s">
        <v>10</v>
      </c>
      <c r="Z199" s="110">
        <v>26</v>
      </c>
      <c r="AA199" s="110" t="s">
        <v>10</v>
      </c>
      <c r="AB199" s="110" t="s">
        <v>1915</v>
      </c>
      <c r="AC199" s="110">
        <v>200520</v>
      </c>
      <c r="AD199" s="110">
        <v>917</v>
      </c>
      <c r="AE199" s="111">
        <v>8161.3</v>
      </c>
      <c r="AF199" s="112">
        <v>7270.893</v>
      </c>
      <c r="AG199" s="111">
        <f>AE199-AF199</f>
        <v>890.40700000000015</v>
      </c>
    </row>
    <row r="200" spans="1:33">
      <c r="A200" s="109">
        <v>492</v>
      </c>
      <c r="B200" s="110">
        <v>572</v>
      </c>
      <c r="C200" s="110" t="s">
        <v>1691</v>
      </c>
      <c r="D200" s="110" t="s">
        <v>9</v>
      </c>
      <c r="E200" s="110" t="s">
        <v>58</v>
      </c>
      <c r="F200" s="110" t="s">
        <v>5627</v>
      </c>
      <c r="G200" s="110" t="s">
        <v>84</v>
      </c>
      <c r="H200" s="110">
        <v>9.3000000000000007</v>
      </c>
      <c r="I200" s="110">
        <v>930</v>
      </c>
      <c r="J200" s="110">
        <v>99.999999999999986</v>
      </c>
      <c r="K200" s="110" t="s">
        <v>38</v>
      </c>
      <c r="L200" s="110">
        <v>700</v>
      </c>
      <c r="M200" s="111">
        <v>7.0000000000000009</v>
      </c>
      <c r="N200" s="110" t="s">
        <v>3253</v>
      </c>
      <c r="O200" s="110" t="s">
        <v>3253</v>
      </c>
      <c r="P200" s="110" t="s">
        <v>1691</v>
      </c>
      <c r="Q200" s="110" t="s">
        <v>3254</v>
      </c>
      <c r="R200" s="110">
        <v>1</v>
      </c>
      <c r="S200" s="110" t="s">
        <v>10</v>
      </c>
      <c r="T200" s="110">
        <v>9.3000000000000007</v>
      </c>
      <c r="U200" s="110" t="s">
        <v>3255</v>
      </c>
      <c r="V200" s="110">
        <v>1</v>
      </c>
      <c r="W200" s="110" t="s">
        <v>1915</v>
      </c>
      <c r="X200" s="110">
        <v>2</v>
      </c>
      <c r="Y200" s="110" t="s">
        <v>10</v>
      </c>
      <c r="Z200" s="110">
        <v>26</v>
      </c>
      <c r="AA200" s="110" t="s">
        <v>10</v>
      </c>
      <c r="AB200" s="110" t="s">
        <v>1915</v>
      </c>
      <c r="AC200" s="110">
        <v>200572</v>
      </c>
      <c r="AD200" s="110">
        <v>1038</v>
      </c>
      <c r="AE200" s="111">
        <v>9653.4000000000015</v>
      </c>
      <c r="AF200" s="112">
        <v>7266.0000000000009</v>
      </c>
      <c r="AG200" s="111">
        <f>AE200-AF200</f>
        <v>2387.4000000000005</v>
      </c>
    </row>
    <row r="201" spans="1:33">
      <c r="A201" s="109">
        <v>573</v>
      </c>
      <c r="B201" s="110">
        <v>661</v>
      </c>
      <c r="C201" s="110" t="s">
        <v>1762</v>
      </c>
      <c r="D201" s="110" t="s">
        <v>9</v>
      </c>
      <c r="E201" s="110" t="s">
        <v>58</v>
      </c>
      <c r="F201" s="110" t="s">
        <v>5627</v>
      </c>
      <c r="G201" s="110" t="s">
        <v>257</v>
      </c>
      <c r="H201" s="110">
        <v>10.4</v>
      </c>
      <c r="I201" s="110">
        <v>1040</v>
      </c>
      <c r="J201" s="110">
        <v>100</v>
      </c>
      <c r="K201" s="110" t="s">
        <v>38</v>
      </c>
      <c r="L201" s="110">
        <v>840</v>
      </c>
      <c r="M201" s="111">
        <v>8.4</v>
      </c>
      <c r="N201" s="110" t="s">
        <v>3477</v>
      </c>
      <c r="O201" s="110" t="s">
        <v>3477</v>
      </c>
      <c r="P201" s="110" t="s">
        <v>1762</v>
      </c>
      <c r="Q201" s="110" t="s">
        <v>3478</v>
      </c>
      <c r="R201" s="110">
        <v>1</v>
      </c>
      <c r="S201" s="110" t="s">
        <v>10</v>
      </c>
      <c r="T201" s="110">
        <v>10.4</v>
      </c>
      <c r="U201" s="110" t="s">
        <v>3479</v>
      </c>
      <c r="V201" s="110">
        <v>1</v>
      </c>
      <c r="W201" s="110" t="s">
        <v>1915</v>
      </c>
      <c r="X201" s="110">
        <v>0</v>
      </c>
      <c r="Y201" s="110" t="s">
        <v>10</v>
      </c>
      <c r="Z201" s="110">
        <v>25</v>
      </c>
      <c r="AA201" s="110" t="s">
        <v>10</v>
      </c>
      <c r="AB201" s="110" t="s">
        <v>1915</v>
      </c>
      <c r="AC201" s="110">
        <v>661</v>
      </c>
      <c r="AD201" s="110">
        <v>861</v>
      </c>
      <c r="AE201" s="111">
        <v>8954.4</v>
      </c>
      <c r="AF201" s="112">
        <v>7232.4000000000005</v>
      </c>
      <c r="AG201" s="111">
        <f>AE201-AF201</f>
        <v>1721.9999999999991</v>
      </c>
    </row>
    <row r="202" spans="1:33">
      <c r="A202" s="109">
        <v>8</v>
      </c>
      <c r="B202" s="110">
        <v>37</v>
      </c>
      <c r="C202" s="110" t="s">
        <v>1249</v>
      </c>
      <c r="D202" s="110" t="s">
        <v>10</v>
      </c>
      <c r="E202" s="110" t="s">
        <v>58</v>
      </c>
      <c r="F202" s="110" t="s">
        <v>5641</v>
      </c>
      <c r="G202" s="110" t="s">
        <v>114</v>
      </c>
      <c r="H202" s="110">
        <v>60.7</v>
      </c>
      <c r="I202" s="110">
        <v>3642</v>
      </c>
      <c r="J202" s="110">
        <v>60</v>
      </c>
      <c r="K202" s="110" t="s">
        <v>38</v>
      </c>
      <c r="L202" s="110">
        <v>2952</v>
      </c>
      <c r="M202" s="111">
        <v>49.2</v>
      </c>
      <c r="N202" s="110" t="s">
        <v>1919</v>
      </c>
      <c r="O202" s="110" t="s">
        <v>1919</v>
      </c>
      <c r="P202" s="110" t="s">
        <v>1249</v>
      </c>
      <c r="Q202" s="110" t="s">
        <v>1920</v>
      </c>
      <c r="R202" s="110">
        <v>1</v>
      </c>
      <c r="S202" s="110" t="s">
        <v>10</v>
      </c>
      <c r="T202" s="110">
        <v>60.7</v>
      </c>
      <c r="U202" s="110" t="s">
        <v>1921</v>
      </c>
      <c r="V202" s="110">
        <v>1</v>
      </c>
      <c r="W202" s="110" t="s">
        <v>1915</v>
      </c>
      <c r="X202" s="110">
        <v>0</v>
      </c>
      <c r="Y202" s="110" t="s">
        <v>10</v>
      </c>
      <c r="Z202" s="110">
        <v>1</v>
      </c>
      <c r="AA202" s="110" t="s">
        <v>10</v>
      </c>
      <c r="AB202" s="110" t="s">
        <v>1915</v>
      </c>
      <c r="AC202" s="110">
        <v>37</v>
      </c>
      <c r="AD202" s="110">
        <v>147</v>
      </c>
      <c r="AE202" s="111">
        <v>8922.9</v>
      </c>
      <c r="AF202" s="112">
        <v>7232.4000000000005</v>
      </c>
      <c r="AG202" s="111">
        <f>AE202-AF202</f>
        <v>1690.4999999999991</v>
      </c>
    </row>
    <row r="203" spans="1:33">
      <c r="A203" s="109">
        <v>156</v>
      </c>
      <c r="B203" s="110">
        <v>212</v>
      </c>
      <c r="C203" s="110" t="s">
        <v>1394</v>
      </c>
      <c r="D203" s="110" t="s">
        <v>44</v>
      </c>
      <c r="E203" s="110" t="s">
        <v>10</v>
      </c>
      <c r="F203" s="110" t="s">
        <v>5698</v>
      </c>
      <c r="G203" s="110" t="s">
        <v>432</v>
      </c>
      <c r="H203" s="110">
        <v>48.3</v>
      </c>
      <c r="I203" s="110">
        <v>8114.4</v>
      </c>
      <c r="J203" s="110">
        <v>168</v>
      </c>
      <c r="K203" s="110" t="s">
        <v>13</v>
      </c>
      <c r="L203" s="110">
        <v>7229</v>
      </c>
      <c r="M203" s="111">
        <v>43.029761904761905</v>
      </c>
      <c r="N203" s="110" t="s">
        <v>2336</v>
      </c>
      <c r="O203" s="110" t="s">
        <v>2336</v>
      </c>
      <c r="P203" s="110" t="s">
        <v>1394</v>
      </c>
      <c r="Q203" s="110" t="s">
        <v>2337</v>
      </c>
      <c r="R203" s="110">
        <v>1</v>
      </c>
      <c r="S203" s="110" t="s">
        <v>10</v>
      </c>
      <c r="T203" s="110">
        <v>48.3</v>
      </c>
      <c r="U203" s="110" t="s">
        <v>2338</v>
      </c>
      <c r="V203" s="110">
        <v>3</v>
      </c>
      <c r="W203" s="110" t="s">
        <v>1938</v>
      </c>
      <c r="X203" s="110">
        <v>0</v>
      </c>
      <c r="Y203" s="110" t="s">
        <v>10</v>
      </c>
      <c r="Z203" s="110">
        <v>3</v>
      </c>
      <c r="AA203" s="110" t="s">
        <v>10</v>
      </c>
      <c r="AB203" s="110" t="s">
        <v>5620</v>
      </c>
      <c r="AC203" s="110">
        <v>212</v>
      </c>
      <c r="AD203" s="110">
        <v>168</v>
      </c>
      <c r="AE203" s="111">
        <v>8114.4</v>
      </c>
      <c r="AF203" s="112">
        <v>7229</v>
      </c>
      <c r="AG203" s="111">
        <f>AE203-AF203</f>
        <v>885.39999999999964</v>
      </c>
    </row>
    <row r="204" spans="1:33">
      <c r="A204" s="109">
        <v>422</v>
      </c>
      <c r="B204" s="110">
        <v>490</v>
      </c>
      <c r="C204" s="110" t="s">
        <v>1626</v>
      </c>
      <c r="D204" s="110" t="s">
        <v>9</v>
      </c>
      <c r="E204" s="110" t="s">
        <v>10</v>
      </c>
      <c r="F204" s="110" t="s">
        <v>5648</v>
      </c>
      <c r="G204" s="110" t="s">
        <v>462</v>
      </c>
      <c r="H204" s="110">
        <v>7.5</v>
      </c>
      <c r="I204" s="110">
        <v>750</v>
      </c>
      <c r="J204" s="110">
        <v>100</v>
      </c>
      <c r="K204" s="110" t="s">
        <v>75</v>
      </c>
      <c r="L204" s="110">
        <v>681</v>
      </c>
      <c r="M204" s="111">
        <v>6.81</v>
      </c>
      <c r="N204" s="110" t="s">
        <v>3065</v>
      </c>
      <c r="O204" s="110" t="s">
        <v>3065</v>
      </c>
      <c r="P204" s="110" t="s">
        <v>1626</v>
      </c>
      <c r="Q204" s="110" t="s">
        <v>3066</v>
      </c>
      <c r="R204" s="110">
        <v>1</v>
      </c>
      <c r="S204" s="110" t="s">
        <v>10</v>
      </c>
      <c r="T204" s="110">
        <v>7.5</v>
      </c>
      <c r="U204" s="110" t="s">
        <v>3067</v>
      </c>
      <c r="V204" s="110">
        <v>7</v>
      </c>
      <c r="W204" s="110" t="s">
        <v>2142</v>
      </c>
      <c r="X204" s="110">
        <v>0</v>
      </c>
      <c r="Y204" s="110" t="s">
        <v>10</v>
      </c>
      <c r="Z204" s="110">
        <v>1</v>
      </c>
      <c r="AA204" s="110" t="s">
        <v>10</v>
      </c>
      <c r="AB204" s="110" t="s">
        <v>2056</v>
      </c>
      <c r="AC204" s="110">
        <v>490</v>
      </c>
      <c r="AD204" s="110">
        <v>1060</v>
      </c>
      <c r="AE204" s="111">
        <v>7950</v>
      </c>
      <c r="AF204" s="112">
        <v>7218.5999999999995</v>
      </c>
      <c r="AG204" s="111">
        <f>AE204-AF204</f>
        <v>731.40000000000055</v>
      </c>
    </row>
    <row r="205" spans="1:33">
      <c r="A205" s="109">
        <v>347</v>
      </c>
      <c r="B205" s="110">
        <v>404</v>
      </c>
      <c r="C205" s="110" t="s">
        <v>1559</v>
      </c>
      <c r="D205" s="110" t="s">
        <v>9</v>
      </c>
      <c r="E205" s="110" t="s">
        <v>58</v>
      </c>
      <c r="F205" s="110" t="s">
        <v>5627</v>
      </c>
      <c r="G205" s="110" t="s">
        <v>308</v>
      </c>
      <c r="H205" s="110">
        <v>6.1</v>
      </c>
      <c r="I205" s="110">
        <v>610</v>
      </c>
      <c r="J205" s="110">
        <v>100</v>
      </c>
      <c r="K205" s="110" t="s">
        <v>38</v>
      </c>
      <c r="L205" s="110">
        <v>543</v>
      </c>
      <c r="M205" s="111">
        <v>5.43</v>
      </c>
      <c r="N205" s="110" t="s">
        <v>2854</v>
      </c>
      <c r="O205" s="110" t="s">
        <v>2854</v>
      </c>
      <c r="P205" s="110" t="s">
        <v>1559</v>
      </c>
      <c r="Q205" s="110" t="s">
        <v>2855</v>
      </c>
      <c r="R205" s="110">
        <v>1</v>
      </c>
      <c r="S205" s="110" t="s">
        <v>10</v>
      </c>
      <c r="T205" s="110">
        <v>6.1</v>
      </c>
      <c r="U205" s="110" t="s">
        <v>2856</v>
      </c>
      <c r="V205" s="110">
        <v>1</v>
      </c>
      <c r="W205" s="110" t="s">
        <v>1915</v>
      </c>
      <c r="X205" s="110">
        <v>2</v>
      </c>
      <c r="Y205" s="110" t="s">
        <v>10</v>
      </c>
      <c r="Z205" s="110">
        <v>26</v>
      </c>
      <c r="AA205" s="110" t="s">
        <v>10</v>
      </c>
      <c r="AB205" s="110" t="s">
        <v>1915</v>
      </c>
      <c r="AC205" s="110">
        <v>200404</v>
      </c>
      <c r="AD205" s="110">
        <v>1321</v>
      </c>
      <c r="AE205" s="111">
        <v>8058.0999999999995</v>
      </c>
      <c r="AF205" s="112">
        <v>7173.03</v>
      </c>
      <c r="AG205" s="111">
        <f>AE205-AF205</f>
        <v>885.06999999999971</v>
      </c>
    </row>
    <row r="206" spans="1:33">
      <c r="A206" s="109">
        <v>401</v>
      </c>
      <c r="B206" s="110">
        <v>458</v>
      </c>
      <c r="C206" s="110" t="s">
        <v>1609</v>
      </c>
      <c r="D206" s="110" t="s">
        <v>44</v>
      </c>
      <c r="E206" s="110" t="s">
        <v>58</v>
      </c>
      <c r="F206" s="110" t="s">
        <v>5754</v>
      </c>
      <c r="G206" s="110" t="s">
        <v>387</v>
      </c>
      <c r="H206" s="110">
        <v>67.5</v>
      </c>
      <c r="I206" s="110">
        <v>2835</v>
      </c>
      <c r="J206" s="110">
        <v>42</v>
      </c>
      <c r="K206" s="110" t="s">
        <v>38</v>
      </c>
      <c r="L206" s="110">
        <v>2552</v>
      </c>
      <c r="M206" s="111">
        <v>60.761904761904759</v>
      </c>
      <c r="N206" s="110" t="s">
        <v>3005</v>
      </c>
      <c r="O206" s="110" t="s">
        <v>3005</v>
      </c>
      <c r="P206" s="110" t="s">
        <v>1609</v>
      </c>
      <c r="Q206" s="110" t="s">
        <v>10</v>
      </c>
      <c r="R206" s="110">
        <v>1</v>
      </c>
      <c r="S206" s="110" t="s">
        <v>10</v>
      </c>
      <c r="T206" s="110">
        <v>67.5</v>
      </c>
      <c r="U206" s="110" t="s">
        <v>3006</v>
      </c>
      <c r="V206" s="110">
        <v>1</v>
      </c>
      <c r="W206" s="110" t="s">
        <v>1915</v>
      </c>
      <c r="X206" s="110">
        <v>0</v>
      </c>
      <c r="Y206" s="110" t="s">
        <v>10</v>
      </c>
      <c r="Z206" s="110">
        <v>1</v>
      </c>
      <c r="AA206" s="110" t="s">
        <v>10</v>
      </c>
      <c r="AB206" s="110" t="s">
        <v>1915</v>
      </c>
      <c r="AC206" s="110">
        <v>458</v>
      </c>
      <c r="AD206" s="110">
        <v>118</v>
      </c>
      <c r="AE206" s="111">
        <v>7965</v>
      </c>
      <c r="AF206" s="112">
        <v>7169.9047619047615</v>
      </c>
      <c r="AG206" s="111">
        <f>AE206-AF206</f>
        <v>795.09523809523853</v>
      </c>
    </row>
    <row r="207" spans="1:33">
      <c r="A207" s="109">
        <v>289</v>
      </c>
      <c r="B207" s="110">
        <v>830</v>
      </c>
      <c r="C207" s="110" t="s">
        <v>4031</v>
      </c>
      <c r="D207" s="110" t="s">
        <v>9</v>
      </c>
      <c r="E207" s="110" t="s">
        <v>10</v>
      </c>
      <c r="F207" s="110" t="s">
        <v>5838</v>
      </c>
      <c r="G207" s="110" t="s">
        <v>96</v>
      </c>
      <c r="H207" s="110">
        <v>100</v>
      </c>
      <c r="I207" s="110">
        <v>5000</v>
      </c>
      <c r="J207" s="110">
        <v>50</v>
      </c>
      <c r="K207" s="110" t="s">
        <v>873</v>
      </c>
      <c r="L207" s="110">
        <v>4454</v>
      </c>
      <c r="M207" s="111">
        <v>89.08</v>
      </c>
      <c r="N207" s="110" t="s">
        <v>2703</v>
      </c>
      <c r="O207" s="110" t="s">
        <v>2703</v>
      </c>
      <c r="P207" s="110" t="s">
        <v>1506</v>
      </c>
      <c r="Q207" s="110" t="s">
        <v>2704</v>
      </c>
      <c r="R207" s="110">
        <v>1</v>
      </c>
      <c r="S207" s="110" t="s">
        <v>10</v>
      </c>
      <c r="T207" s="110">
        <v>100</v>
      </c>
      <c r="U207" s="110" t="s">
        <v>2702</v>
      </c>
      <c r="V207" s="110">
        <v>25</v>
      </c>
      <c r="W207" s="110" t="s">
        <v>1902</v>
      </c>
      <c r="X207" s="110">
        <v>0</v>
      </c>
      <c r="Y207" s="110" t="s">
        <v>10</v>
      </c>
      <c r="Z207" s="110">
        <v>8</v>
      </c>
      <c r="AA207" s="110" t="s">
        <v>10</v>
      </c>
      <c r="AB207" s="110" t="s">
        <v>5638</v>
      </c>
      <c r="AC207" s="110">
        <v>830</v>
      </c>
      <c r="AD207" s="110">
        <v>80</v>
      </c>
      <c r="AE207" s="111">
        <v>8000</v>
      </c>
      <c r="AF207" s="112">
        <v>7126.4</v>
      </c>
      <c r="AG207" s="111">
        <f>AE207-AF207</f>
        <v>873.60000000000036</v>
      </c>
    </row>
    <row r="208" spans="1:33">
      <c r="A208" s="109">
        <v>414</v>
      </c>
      <c r="B208" s="110">
        <v>475</v>
      </c>
      <c r="C208" s="110" t="s">
        <v>1620</v>
      </c>
      <c r="D208" s="110" t="s">
        <v>44</v>
      </c>
      <c r="E208" s="110" t="s">
        <v>14</v>
      </c>
      <c r="F208" s="110" t="s">
        <v>450</v>
      </c>
      <c r="G208" s="110" t="s">
        <v>440</v>
      </c>
      <c r="H208" s="110">
        <v>11.1</v>
      </c>
      <c r="I208" s="110">
        <v>1110</v>
      </c>
      <c r="J208" s="110">
        <v>100</v>
      </c>
      <c r="K208" s="110" t="s">
        <v>13</v>
      </c>
      <c r="L208" s="110">
        <v>999</v>
      </c>
      <c r="M208" s="111">
        <v>9.99</v>
      </c>
      <c r="N208" s="110" t="s">
        <v>3042</v>
      </c>
      <c r="O208" s="110" t="s">
        <v>3042</v>
      </c>
      <c r="P208" s="110" t="s">
        <v>1620</v>
      </c>
      <c r="Q208" s="110" t="s">
        <v>3043</v>
      </c>
      <c r="R208" s="110">
        <v>1</v>
      </c>
      <c r="S208" s="110" t="s">
        <v>10</v>
      </c>
      <c r="T208" s="110">
        <v>11.1</v>
      </c>
      <c r="U208" s="110" t="s">
        <v>3044</v>
      </c>
      <c r="V208" s="110">
        <v>3</v>
      </c>
      <c r="W208" s="110" t="s">
        <v>1938</v>
      </c>
      <c r="X208" s="110">
        <v>0</v>
      </c>
      <c r="Y208" s="110" t="s">
        <v>10</v>
      </c>
      <c r="Z208" s="110">
        <v>2</v>
      </c>
      <c r="AA208" s="110" t="s">
        <v>10</v>
      </c>
      <c r="AB208" s="110" t="s">
        <v>5620</v>
      </c>
      <c r="AC208" s="110">
        <v>475</v>
      </c>
      <c r="AD208" s="110">
        <v>711.3</v>
      </c>
      <c r="AE208" s="111">
        <v>7895.4299999999994</v>
      </c>
      <c r="AF208" s="112">
        <v>7105.8869999999997</v>
      </c>
      <c r="AG208" s="111">
        <f>AE208-AF208</f>
        <v>789.54299999999967</v>
      </c>
    </row>
    <row r="209" spans="1:33">
      <c r="A209" s="109">
        <v>618</v>
      </c>
      <c r="B209" s="110">
        <v>723</v>
      </c>
      <c r="C209" s="110" t="s">
        <v>1808</v>
      </c>
      <c r="D209" s="110" t="s">
        <v>44</v>
      </c>
      <c r="E209" s="110" t="s">
        <v>58</v>
      </c>
      <c r="F209" s="110" t="s">
        <v>5627</v>
      </c>
      <c r="G209" s="110" t="s">
        <v>308</v>
      </c>
      <c r="H209" s="110">
        <v>16.2</v>
      </c>
      <c r="I209" s="110">
        <v>1620</v>
      </c>
      <c r="J209" s="110">
        <v>100</v>
      </c>
      <c r="K209" s="110" t="s">
        <v>38</v>
      </c>
      <c r="L209" s="110">
        <v>1443</v>
      </c>
      <c r="M209" s="111">
        <v>14.43</v>
      </c>
      <c r="N209" s="110" t="s">
        <v>3597</v>
      </c>
      <c r="O209" s="110" t="s">
        <v>3597</v>
      </c>
      <c r="P209" s="110" t="s">
        <v>1808</v>
      </c>
      <c r="Q209" s="110" t="s">
        <v>3598</v>
      </c>
      <c r="R209" s="110">
        <v>1</v>
      </c>
      <c r="S209" s="110" t="s">
        <v>10</v>
      </c>
      <c r="T209" s="110">
        <v>16.2</v>
      </c>
      <c r="U209" s="110" t="s">
        <v>3599</v>
      </c>
      <c r="V209" s="110">
        <v>1</v>
      </c>
      <c r="W209" s="110" t="s">
        <v>1915</v>
      </c>
      <c r="X209" s="110">
        <v>0</v>
      </c>
      <c r="Y209" s="110" t="s">
        <v>10</v>
      </c>
      <c r="Z209" s="110">
        <v>25</v>
      </c>
      <c r="AA209" s="110" t="s">
        <v>10</v>
      </c>
      <c r="AB209" s="110" t="s">
        <v>1915</v>
      </c>
      <c r="AC209" s="110">
        <v>723</v>
      </c>
      <c r="AD209" s="110">
        <v>489</v>
      </c>
      <c r="AE209" s="111">
        <v>7921.7999999999993</v>
      </c>
      <c r="AF209" s="112">
        <v>7056.2699999999995</v>
      </c>
      <c r="AG209" s="111">
        <f>AE209-AF209</f>
        <v>865.52999999999975</v>
      </c>
    </row>
    <row r="210" spans="1:33">
      <c r="A210" s="109">
        <v>116</v>
      </c>
      <c r="B210" s="110">
        <v>169</v>
      </c>
      <c r="C210" s="110" t="s">
        <v>1355</v>
      </c>
      <c r="D210" s="110" t="s">
        <v>44</v>
      </c>
      <c r="E210" s="110" t="s">
        <v>58</v>
      </c>
      <c r="F210" s="110" t="s">
        <v>5690</v>
      </c>
      <c r="G210" s="110" t="s">
        <v>257</v>
      </c>
      <c r="H210" s="110">
        <v>27.6</v>
      </c>
      <c r="I210" s="110">
        <v>1545.6</v>
      </c>
      <c r="J210" s="110">
        <v>55.999999999999993</v>
      </c>
      <c r="K210" s="110" t="s">
        <v>38</v>
      </c>
      <c r="L210" s="110">
        <v>1318</v>
      </c>
      <c r="M210" s="111">
        <v>23.535714285714288</v>
      </c>
      <c r="N210" s="110" t="s">
        <v>2219</v>
      </c>
      <c r="O210" s="110" t="s">
        <v>2219</v>
      </c>
      <c r="P210" s="110" t="s">
        <v>1355</v>
      </c>
      <c r="Q210" s="110" t="s">
        <v>2220</v>
      </c>
      <c r="R210" s="110">
        <v>1</v>
      </c>
      <c r="S210" s="110" t="s">
        <v>10</v>
      </c>
      <c r="T210" s="110">
        <v>27.6</v>
      </c>
      <c r="U210" s="110" t="s">
        <v>2221</v>
      </c>
      <c r="V210" s="110">
        <v>1</v>
      </c>
      <c r="W210" s="110" t="s">
        <v>1915</v>
      </c>
      <c r="X210" s="110">
        <v>2</v>
      </c>
      <c r="Y210" s="110" t="s">
        <v>10</v>
      </c>
      <c r="Z210" s="110">
        <v>26</v>
      </c>
      <c r="AA210" s="110" t="s">
        <v>10</v>
      </c>
      <c r="AB210" s="110" t="s">
        <v>1915</v>
      </c>
      <c r="AC210" s="110">
        <v>200169</v>
      </c>
      <c r="AD210" s="110">
        <v>292</v>
      </c>
      <c r="AE210" s="111">
        <v>8059.2000000000007</v>
      </c>
      <c r="AF210" s="112">
        <v>6872.4285714285725</v>
      </c>
      <c r="AG210" s="111">
        <f>AE210-AF210</f>
        <v>1186.7714285714283</v>
      </c>
    </row>
    <row r="211" spans="1:33">
      <c r="A211" s="109">
        <v>321</v>
      </c>
      <c r="B211" s="110">
        <v>369</v>
      </c>
      <c r="C211" s="110" t="s">
        <v>1535</v>
      </c>
      <c r="D211" s="110" t="s">
        <v>44</v>
      </c>
      <c r="E211" s="110" t="s">
        <v>58</v>
      </c>
      <c r="F211" s="110" t="s">
        <v>5627</v>
      </c>
      <c r="G211" s="110" t="s">
        <v>527</v>
      </c>
      <c r="H211" s="110">
        <v>25</v>
      </c>
      <c r="I211" s="110">
        <v>2500</v>
      </c>
      <c r="J211" s="110">
        <v>100</v>
      </c>
      <c r="K211" s="110" t="s">
        <v>38</v>
      </c>
      <c r="L211" s="110">
        <v>2188</v>
      </c>
      <c r="M211" s="111">
        <v>21.88</v>
      </c>
      <c r="N211" s="110" t="s">
        <v>2787</v>
      </c>
      <c r="O211" s="110" t="s">
        <v>2787</v>
      </c>
      <c r="P211" s="110" t="s">
        <v>1535</v>
      </c>
      <c r="Q211" s="110" t="s">
        <v>2788</v>
      </c>
      <c r="R211" s="110">
        <v>1</v>
      </c>
      <c r="S211" s="110" t="s">
        <v>10</v>
      </c>
      <c r="T211" s="110">
        <v>25</v>
      </c>
      <c r="U211" s="110" t="s">
        <v>2789</v>
      </c>
      <c r="V211" s="110">
        <v>1</v>
      </c>
      <c r="W211" s="110" t="s">
        <v>1915</v>
      </c>
      <c r="X211" s="110">
        <v>0</v>
      </c>
      <c r="Y211" s="110" t="s">
        <v>10</v>
      </c>
      <c r="Z211" s="110">
        <v>5</v>
      </c>
      <c r="AA211" s="110" t="s">
        <v>10</v>
      </c>
      <c r="AB211" s="110" t="s">
        <v>1915</v>
      </c>
      <c r="AC211" s="110">
        <v>369</v>
      </c>
      <c r="AD211" s="110">
        <v>314</v>
      </c>
      <c r="AE211" s="111">
        <v>7850</v>
      </c>
      <c r="AF211" s="112">
        <v>6870.32</v>
      </c>
      <c r="AG211" s="111">
        <f>AE211-AF211</f>
        <v>979.68000000000029</v>
      </c>
    </row>
    <row r="212" spans="1:33">
      <c r="A212" s="109">
        <v>23</v>
      </c>
      <c r="B212" s="110">
        <v>57</v>
      </c>
      <c r="C212" s="110" t="s">
        <v>3887</v>
      </c>
      <c r="D212" s="110" t="s">
        <v>109</v>
      </c>
      <c r="E212" s="110" t="s">
        <v>10</v>
      </c>
      <c r="F212" s="110" t="s">
        <v>5653</v>
      </c>
      <c r="G212" s="110" t="s">
        <v>168</v>
      </c>
      <c r="H212" s="110">
        <v>3952.1</v>
      </c>
      <c r="I212" s="110">
        <v>3952.1</v>
      </c>
      <c r="J212" s="110">
        <v>1</v>
      </c>
      <c r="K212" s="110" t="s">
        <v>169</v>
      </c>
      <c r="L212" s="110">
        <v>3430</v>
      </c>
      <c r="M212" s="111">
        <v>3430</v>
      </c>
      <c r="N212" s="110" t="s">
        <v>1964</v>
      </c>
      <c r="O212" s="110" t="s">
        <v>1964</v>
      </c>
      <c r="P212" s="110" t="s">
        <v>1265</v>
      </c>
      <c r="Q212" s="110" t="s">
        <v>1965</v>
      </c>
      <c r="R212" s="110">
        <v>2</v>
      </c>
      <c r="S212" s="110" t="s">
        <v>10</v>
      </c>
      <c r="T212" s="110">
        <v>3952.1</v>
      </c>
      <c r="U212" s="110" t="s">
        <v>1966</v>
      </c>
      <c r="V212" s="110">
        <v>10</v>
      </c>
      <c r="W212" s="110" t="s">
        <v>1967</v>
      </c>
      <c r="X212" s="110">
        <v>0</v>
      </c>
      <c r="Y212" s="110" t="s">
        <v>10</v>
      </c>
      <c r="Z212" s="110">
        <v>3</v>
      </c>
      <c r="AA212" s="110" t="s">
        <v>10</v>
      </c>
      <c r="AB212" s="110" t="s">
        <v>5618</v>
      </c>
      <c r="AC212" s="110">
        <v>57</v>
      </c>
      <c r="AD212" s="110">
        <v>2</v>
      </c>
      <c r="AE212" s="111">
        <v>7904.2</v>
      </c>
      <c r="AF212" s="112">
        <v>6860</v>
      </c>
      <c r="AG212" s="111">
        <f>AE212-AF212</f>
        <v>1044.1999999999998</v>
      </c>
    </row>
    <row r="213" spans="1:33">
      <c r="A213" s="109">
        <v>565</v>
      </c>
      <c r="B213" s="110">
        <v>651</v>
      </c>
      <c r="C213" s="110" t="s">
        <v>1755</v>
      </c>
      <c r="D213" s="110" t="s">
        <v>9</v>
      </c>
      <c r="E213" s="110" t="s">
        <v>67</v>
      </c>
      <c r="F213" s="110" t="s">
        <v>556</v>
      </c>
      <c r="G213" s="110" t="s">
        <v>84</v>
      </c>
      <c r="H213" s="110">
        <v>10.4</v>
      </c>
      <c r="I213" s="110">
        <v>5200</v>
      </c>
      <c r="J213" s="110">
        <v>500</v>
      </c>
      <c r="K213" s="110" t="s">
        <v>38</v>
      </c>
      <c r="L213" s="110">
        <v>4320</v>
      </c>
      <c r="M213" s="111">
        <v>8.64</v>
      </c>
      <c r="N213" s="110" t="s">
        <v>3456</v>
      </c>
      <c r="O213" s="110" t="s">
        <v>3456</v>
      </c>
      <c r="P213" s="110" t="s">
        <v>1755</v>
      </c>
      <c r="Q213" s="110" t="s">
        <v>3457</v>
      </c>
      <c r="R213" s="110">
        <v>1</v>
      </c>
      <c r="S213" s="110" t="s">
        <v>10</v>
      </c>
      <c r="T213" s="110">
        <v>10.4</v>
      </c>
      <c r="U213" s="110" t="s">
        <v>3458</v>
      </c>
      <c r="V213" s="110">
        <v>1</v>
      </c>
      <c r="W213" s="110" t="s">
        <v>1915</v>
      </c>
      <c r="X213" s="110">
        <v>2</v>
      </c>
      <c r="Y213" s="110" t="s">
        <v>10</v>
      </c>
      <c r="Z213" s="110">
        <v>26</v>
      </c>
      <c r="AA213" s="110" t="s">
        <v>10</v>
      </c>
      <c r="AB213" s="110" t="s">
        <v>1915</v>
      </c>
      <c r="AC213" s="110">
        <v>200651</v>
      </c>
      <c r="AD213" s="110">
        <v>786</v>
      </c>
      <c r="AE213" s="111">
        <v>8174.4000000000005</v>
      </c>
      <c r="AF213" s="112">
        <v>6791.0400000000009</v>
      </c>
      <c r="AG213" s="111">
        <f>AE213-AF213</f>
        <v>1383.3599999999997</v>
      </c>
    </row>
    <row r="214" spans="1:33">
      <c r="A214" s="109">
        <v>137</v>
      </c>
      <c r="B214" s="110">
        <v>198</v>
      </c>
      <c r="C214" s="110" t="s">
        <v>404</v>
      </c>
      <c r="D214" s="110" t="s">
        <v>90</v>
      </c>
      <c r="E214" s="110" t="s">
        <v>10</v>
      </c>
      <c r="F214" s="110" t="s">
        <v>5635</v>
      </c>
      <c r="G214" s="110" t="s">
        <v>223</v>
      </c>
      <c r="H214" s="110">
        <v>505.4</v>
      </c>
      <c r="I214" s="110">
        <v>12635</v>
      </c>
      <c r="J214" s="110">
        <v>25</v>
      </c>
      <c r="K214" s="110" t="s">
        <v>75</v>
      </c>
      <c r="L214" s="110">
        <v>11245</v>
      </c>
      <c r="M214" s="111">
        <v>449.8</v>
      </c>
      <c r="N214" s="110" t="s">
        <v>2281</v>
      </c>
      <c r="O214" s="110" t="s">
        <v>2281</v>
      </c>
      <c r="P214" s="110" t="s">
        <v>404</v>
      </c>
      <c r="Q214" s="110" t="s">
        <v>10</v>
      </c>
      <c r="R214" s="110">
        <v>2</v>
      </c>
      <c r="S214" s="110" t="s">
        <v>10</v>
      </c>
      <c r="T214" s="110">
        <v>505.4</v>
      </c>
      <c r="U214" s="110" t="s">
        <v>2282</v>
      </c>
      <c r="V214" s="110">
        <v>21</v>
      </c>
      <c r="W214" s="110" t="s">
        <v>1945</v>
      </c>
      <c r="X214" s="110">
        <v>0</v>
      </c>
      <c r="Y214" s="110" t="s">
        <v>10</v>
      </c>
      <c r="Z214" s="110">
        <v>3</v>
      </c>
      <c r="AA214" s="110" t="s">
        <v>10</v>
      </c>
      <c r="AB214" s="110" t="s">
        <v>5618</v>
      </c>
      <c r="AC214" s="110">
        <v>198</v>
      </c>
      <c r="AD214" s="110">
        <v>15</v>
      </c>
      <c r="AE214" s="111">
        <v>7581</v>
      </c>
      <c r="AF214" s="112">
        <v>6747</v>
      </c>
      <c r="AG214" s="111">
        <f>AE214-AF214</f>
        <v>834</v>
      </c>
    </row>
    <row r="215" spans="1:33">
      <c r="A215" s="109">
        <v>219</v>
      </c>
      <c r="B215" s="110">
        <v>280</v>
      </c>
      <c r="C215" s="110" t="s">
        <v>1449</v>
      </c>
      <c r="D215" s="110" t="s">
        <v>9</v>
      </c>
      <c r="E215" s="110" t="s">
        <v>58</v>
      </c>
      <c r="F215" s="110" t="s">
        <v>5627</v>
      </c>
      <c r="G215" s="110" t="s">
        <v>308</v>
      </c>
      <c r="H215" s="110">
        <v>6.6</v>
      </c>
      <c r="I215" s="110">
        <v>660</v>
      </c>
      <c r="J215" s="110">
        <v>100</v>
      </c>
      <c r="K215" s="110" t="s">
        <v>38</v>
      </c>
      <c r="L215" s="110">
        <v>561</v>
      </c>
      <c r="M215" s="111">
        <v>5.61</v>
      </c>
      <c r="N215" s="110" t="s">
        <v>2516</v>
      </c>
      <c r="O215" s="110" t="s">
        <v>2516</v>
      </c>
      <c r="P215" s="110" t="s">
        <v>1449</v>
      </c>
      <c r="Q215" s="110" t="s">
        <v>2517</v>
      </c>
      <c r="R215" s="110">
        <v>1</v>
      </c>
      <c r="S215" s="110" t="s">
        <v>10</v>
      </c>
      <c r="T215" s="110">
        <v>6.6</v>
      </c>
      <c r="U215" s="110" t="s">
        <v>2518</v>
      </c>
      <c r="V215" s="110">
        <v>1</v>
      </c>
      <c r="W215" s="110" t="s">
        <v>1915</v>
      </c>
      <c r="X215" s="110">
        <v>0</v>
      </c>
      <c r="Y215" s="110" t="s">
        <v>10</v>
      </c>
      <c r="Z215" s="110">
        <v>25</v>
      </c>
      <c r="AA215" s="110" t="s">
        <v>10</v>
      </c>
      <c r="AB215" s="110" t="s">
        <v>1915</v>
      </c>
      <c r="AC215" s="110">
        <v>280</v>
      </c>
      <c r="AD215" s="110">
        <v>1200</v>
      </c>
      <c r="AE215" s="111">
        <v>7920</v>
      </c>
      <c r="AF215" s="112">
        <v>6732</v>
      </c>
      <c r="AG215" s="111">
        <f>AE215-AF215</f>
        <v>1188</v>
      </c>
    </row>
    <row r="216" spans="1:33">
      <c r="A216" s="109">
        <v>567</v>
      </c>
      <c r="B216" s="110">
        <v>655</v>
      </c>
      <c r="C216" s="110" t="s">
        <v>1757</v>
      </c>
      <c r="D216" s="110" t="s">
        <v>44</v>
      </c>
      <c r="E216" s="110" t="s">
        <v>58</v>
      </c>
      <c r="F216" s="110" t="s">
        <v>5690</v>
      </c>
      <c r="G216" s="110" t="s">
        <v>380</v>
      </c>
      <c r="H216" s="110">
        <v>21.5</v>
      </c>
      <c r="I216" s="110">
        <v>1204</v>
      </c>
      <c r="J216" s="110">
        <v>56</v>
      </c>
      <c r="K216" s="110" t="s">
        <v>38</v>
      </c>
      <c r="L216" s="110">
        <v>1035</v>
      </c>
      <c r="M216" s="111">
        <v>18.482142857142858</v>
      </c>
      <c r="N216" s="110" t="s">
        <v>3462</v>
      </c>
      <c r="O216" s="110" t="s">
        <v>3462</v>
      </c>
      <c r="P216" s="110" t="s">
        <v>1757</v>
      </c>
      <c r="Q216" s="110" t="s">
        <v>3463</v>
      </c>
      <c r="R216" s="110">
        <v>1</v>
      </c>
      <c r="S216" s="110" t="s">
        <v>10</v>
      </c>
      <c r="T216" s="110">
        <v>21.5</v>
      </c>
      <c r="U216" s="110" t="s">
        <v>3464</v>
      </c>
      <c r="V216" s="110">
        <v>1</v>
      </c>
      <c r="W216" s="110" t="s">
        <v>1915</v>
      </c>
      <c r="X216" s="110">
        <v>2</v>
      </c>
      <c r="Y216" s="110" t="s">
        <v>10</v>
      </c>
      <c r="Z216" s="110">
        <v>26</v>
      </c>
      <c r="AA216" s="110" t="s">
        <v>10</v>
      </c>
      <c r="AB216" s="110" t="s">
        <v>1915</v>
      </c>
      <c r="AC216" s="110">
        <v>200655</v>
      </c>
      <c r="AD216" s="110">
        <v>361</v>
      </c>
      <c r="AE216" s="111">
        <v>7761.5</v>
      </c>
      <c r="AF216" s="112">
        <v>6672.0535714285716</v>
      </c>
      <c r="AG216" s="111">
        <f>AE216-AF216</f>
        <v>1089.4464285714284</v>
      </c>
    </row>
    <row r="217" spans="1:33">
      <c r="A217" s="109">
        <v>175</v>
      </c>
      <c r="B217" s="110">
        <v>236</v>
      </c>
      <c r="C217" s="110" t="s">
        <v>474</v>
      </c>
      <c r="D217" s="110" t="s">
        <v>10</v>
      </c>
      <c r="E217" s="110" t="s">
        <v>58</v>
      </c>
      <c r="F217" s="110" t="s">
        <v>5627</v>
      </c>
      <c r="G217" s="110" t="s">
        <v>432</v>
      </c>
      <c r="H217" s="110">
        <v>9.6999999999999993</v>
      </c>
      <c r="I217" s="110">
        <v>970</v>
      </c>
      <c r="J217" s="110">
        <v>100.00000000000001</v>
      </c>
      <c r="K217" s="110" t="s">
        <v>38</v>
      </c>
      <c r="L217" s="110">
        <v>816</v>
      </c>
      <c r="M217" s="111">
        <v>8.1599999999999984</v>
      </c>
      <c r="N217" s="110" t="s">
        <v>2389</v>
      </c>
      <c r="O217" s="110" t="s">
        <v>2389</v>
      </c>
      <c r="P217" s="110" t="s">
        <v>474</v>
      </c>
      <c r="Q217" s="110" t="s">
        <v>2390</v>
      </c>
      <c r="R217" s="110">
        <v>1</v>
      </c>
      <c r="S217" s="110" t="s">
        <v>10</v>
      </c>
      <c r="T217" s="110">
        <v>9.6999999999999993</v>
      </c>
      <c r="U217" s="110" t="s">
        <v>2391</v>
      </c>
      <c r="V217" s="110">
        <v>1</v>
      </c>
      <c r="W217" s="110" t="s">
        <v>1915</v>
      </c>
      <c r="X217" s="110">
        <v>0</v>
      </c>
      <c r="Y217" s="110" t="s">
        <v>10</v>
      </c>
      <c r="Z217" s="110">
        <v>25</v>
      </c>
      <c r="AA217" s="110" t="s">
        <v>10</v>
      </c>
      <c r="AB217" s="110" t="s">
        <v>1915</v>
      </c>
      <c r="AC217" s="110">
        <v>236</v>
      </c>
      <c r="AD217" s="110">
        <v>817</v>
      </c>
      <c r="AE217" s="111">
        <v>7924.9</v>
      </c>
      <c r="AF217" s="112">
        <v>6666.7199999999984</v>
      </c>
      <c r="AG217" s="111">
        <f>AE217-AF217</f>
        <v>1258.1800000000012</v>
      </c>
    </row>
    <row r="218" spans="1:33">
      <c r="A218" s="109">
        <v>130</v>
      </c>
      <c r="B218" s="110">
        <v>192</v>
      </c>
      <c r="C218" s="110" t="s">
        <v>1369</v>
      </c>
      <c r="D218" s="110" t="s">
        <v>44</v>
      </c>
      <c r="E218" s="110" t="s">
        <v>58</v>
      </c>
      <c r="F218" s="110" t="s">
        <v>5627</v>
      </c>
      <c r="G218" s="110" t="s">
        <v>308</v>
      </c>
      <c r="H218" s="110">
        <v>10.4</v>
      </c>
      <c r="I218" s="110">
        <v>1040</v>
      </c>
      <c r="J218" s="110">
        <v>100</v>
      </c>
      <c r="K218" s="110" t="s">
        <v>38</v>
      </c>
      <c r="L218" s="110">
        <v>676</v>
      </c>
      <c r="M218" s="111">
        <v>6.76</v>
      </c>
      <c r="N218" s="110" t="s">
        <v>2261</v>
      </c>
      <c r="O218" s="110" t="s">
        <v>2261</v>
      </c>
      <c r="P218" s="110" t="s">
        <v>1369</v>
      </c>
      <c r="Q218" s="110" t="s">
        <v>2262</v>
      </c>
      <c r="R218" s="110">
        <v>1</v>
      </c>
      <c r="S218" s="110" t="s">
        <v>10</v>
      </c>
      <c r="T218" s="110">
        <v>10.4</v>
      </c>
      <c r="U218" s="110" t="s">
        <v>2263</v>
      </c>
      <c r="V218" s="110">
        <v>1</v>
      </c>
      <c r="W218" s="110" t="s">
        <v>1915</v>
      </c>
      <c r="X218" s="110">
        <v>2</v>
      </c>
      <c r="Y218" s="110" t="s">
        <v>10</v>
      </c>
      <c r="Z218" s="110">
        <v>26</v>
      </c>
      <c r="AA218" s="110" t="s">
        <v>10</v>
      </c>
      <c r="AB218" s="110" t="s">
        <v>1915</v>
      </c>
      <c r="AC218" s="110">
        <v>200192</v>
      </c>
      <c r="AD218" s="110">
        <v>983</v>
      </c>
      <c r="AE218" s="111">
        <v>10223.200000000001</v>
      </c>
      <c r="AF218" s="112">
        <v>6645.08</v>
      </c>
      <c r="AG218" s="111">
        <f>AE218-AF218</f>
        <v>3578.1200000000008</v>
      </c>
    </row>
    <row r="219" spans="1:33">
      <c r="A219" s="109">
        <v>108</v>
      </c>
      <c r="B219" s="110">
        <v>161</v>
      </c>
      <c r="C219" s="110" t="s">
        <v>1347</v>
      </c>
      <c r="D219" s="110" t="s">
        <v>9</v>
      </c>
      <c r="E219" s="110" t="s">
        <v>14</v>
      </c>
      <c r="F219" s="110" t="s">
        <v>450</v>
      </c>
      <c r="G219" s="110" t="s">
        <v>139</v>
      </c>
      <c r="H219" s="110">
        <v>38.6</v>
      </c>
      <c r="I219" s="110">
        <v>3860</v>
      </c>
      <c r="J219" s="110">
        <v>100</v>
      </c>
      <c r="K219" s="110" t="s">
        <v>13</v>
      </c>
      <c r="L219" s="110">
        <v>3300</v>
      </c>
      <c r="M219" s="111">
        <v>33</v>
      </c>
      <c r="N219" s="110" t="s">
        <v>2197</v>
      </c>
      <c r="O219" s="110" t="s">
        <v>2197</v>
      </c>
      <c r="P219" s="110" t="s">
        <v>1347</v>
      </c>
      <c r="Q219" s="110" t="s">
        <v>10</v>
      </c>
      <c r="R219" s="110">
        <v>1</v>
      </c>
      <c r="S219" s="110" t="s">
        <v>10</v>
      </c>
      <c r="T219" s="110">
        <v>38.6</v>
      </c>
      <c r="U219" s="110" t="s">
        <v>2198</v>
      </c>
      <c r="V219" s="110">
        <v>4</v>
      </c>
      <c r="W219" s="110" t="s">
        <v>2199</v>
      </c>
      <c r="X219" s="110">
        <v>2</v>
      </c>
      <c r="Y219" s="110" t="s">
        <v>10</v>
      </c>
      <c r="Z219" s="110">
        <v>2</v>
      </c>
      <c r="AA219" s="110" t="s">
        <v>10</v>
      </c>
      <c r="AB219" s="110" t="s">
        <v>5620</v>
      </c>
      <c r="AC219" s="110">
        <v>200161</v>
      </c>
      <c r="AD219" s="110">
        <v>200</v>
      </c>
      <c r="AE219" s="111">
        <v>7720</v>
      </c>
      <c r="AF219" s="112">
        <v>6600</v>
      </c>
      <c r="AG219" s="111">
        <f>AE219-AF219</f>
        <v>1120</v>
      </c>
    </row>
    <row r="220" spans="1:33">
      <c r="A220" s="109">
        <v>546</v>
      </c>
      <c r="B220" s="110">
        <v>630</v>
      </c>
      <c r="C220" s="110" t="s">
        <v>1739</v>
      </c>
      <c r="D220" s="110" t="s">
        <v>44</v>
      </c>
      <c r="E220" s="110" t="s">
        <v>58</v>
      </c>
      <c r="F220" s="110" t="s">
        <v>5647</v>
      </c>
      <c r="G220" s="110" t="s">
        <v>420</v>
      </c>
      <c r="H220" s="110">
        <v>5.9</v>
      </c>
      <c r="I220" s="110">
        <v>5900</v>
      </c>
      <c r="J220" s="110">
        <v>999.99999999999989</v>
      </c>
      <c r="K220" s="110" t="s">
        <v>38</v>
      </c>
      <c r="L220" s="110">
        <v>3540</v>
      </c>
      <c r="M220" s="111">
        <v>3.5400000000000005</v>
      </c>
      <c r="N220" s="110" t="s">
        <v>3402</v>
      </c>
      <c r="O220" s="110" t="s">
        <v>3402</v>
      </c>
      <c r="P220" s="110" t="s">
        <v>1739</v>
      </c>
      <c r="Q220" s="110" t="s">
        <v>3403</v>
      </c>
      <c r="R220" s="110">
        <v>1</v>
      </c>
      <c r="S220" s="110" t="s">
        <v>10</v>
      </c>
      <c r="T220" s="110">
        <v>5.9</v>
      </c>
      <c r="U220" s="110" t="s">
        <v>3404</v>
      </c>
      <c r="V220" s="110">
        <v>1</v>
      </c>
      <c r="W220" s="110" t="s">
        <v>1915</v>
      </c>
      <c r="X220" s="110">
        <v>0</v>
      </c>
      <c r="Y220" s="110" t="s">
        <v>10</v>
      </c>
      <c r="Z220" s="110">
        <v>25</v>
      </c>
      <c r="AA220" s="110" t="s">
        <v>10</v>
      </c>
      <c r="AB220" s="110" t="s">
        <v>1915</v>
      </c>
      <c r="AC220" s="110">
        <v>630</v>
      </c>
      <c r="AD220" s="110">
        <v>1858</v>
      </c>
      <c r="AE220" s="111">
        <v>10962.2</v>
      </c>
      <c r="AF220" s="112">
        <v>6577.3200000000006</v>
      </c>
      <c r="AG220" s="111">
        <f>AE220-AF220</f>
        <v>4384.88</v>
      </c>
    </row>
    <row r="221" spans="1:33">
      <c r="A221" s="109">
        <v>244</v>
      </c>
      <c r="B221" s="110">
        <v>305</v>
      </c>
      <c r="C221" s="110" t="s">
        <v>580</v>
      </c>
      <c r="D221" s="110" t="s">
        <v>90</v>
      </c>
      <c r="E221" s="110" t="s">
        <v>10</v>
      </c>
      <c r="F221" s="110" t="s">
        <v>581</v>
      </c>
      <c r="G221" s="110" t="s">
        <v>84</v>
      </c>
      <c r="H221" s="110">
        <v>15.1</v>
      </c>
      <c r="I221" s="110">
        <v>7550</v>
      </c>
      <c r="J221" s="110">
        <v>500</v>
      </c>
      <c r="K221" s="110" t="s">
        <v>75</v>
      </c>
      <c r="L221" s="110">
        <v>6569</v>
      </c>
      <c r="M221" s="111">
        <v>13.138</v>
      </c>
      <c r="N221" s="110" t="s">
        <v>2585</v>
      </c>
      <c r="O221" s="110" t="s">
        <v>2585</v>
      </c>
      <c r="P221" s="110" t="s">
        <v>580</v>
      </c>
      <c r="Q221" s="110" t="s">
        <v>2586</v>
      </c>
      <c r="R221" s="110">
        <v>1</v>
      </c>
      <c r="S221" s="110" t="s">
        <v>10</v>
      </c>
      <c r="T221" s="110">
        <v>15.1</v>
      </c>
      <c r="U221" s="110" t="s">
        <v>2587</v>
      </c>
      <c r="V221" s="110">
        <v>7</v>
      </c>
      <c r="W221" s="110" t="s">
        <v>2142</v>
      </c>
      <c r="X221" s="110">
        <v>2</v>
      </c>
      <c r="Y221" s="110" t="s">
        <v>10</v>
      </c>
      <c r="Z221" s="110">
        <v>13</v>
      </c>
      <c r="AA221" s="110" t="s">
        <v>10</v>
      </c>
      <c r="AB221" s="110" t="s">
        <v>2056</v>
      </c>
      <c r="AC221" s="110">
        <v>200305</v>
      </c>
      <c r="AD221" s="110">
        <v>500</v>
      </c>
      <c r="AE221" s="111">
        <v>7550</v>
      </c>
      <c r="AF221" s="112">
        <v>6569</v>
      </c>
      <c r="AG221" s="111">
        <f>AE221-AF221</f>
        <v>981</v>
      </c>
    </row>
    <row r="222" spans="1:33">
      <c r="A222" s="109" t="s">
        <v>5622</v>
      </c>
      <c r="B222" s="110">
        <v>42</v>
      </c>
      <c r="C222" s="110" t="s">
        <v>1252</v>
      </c>
      <c r="D222" s="110" t="s">
        <v>9</v>
      </c>
      <c r="E222" s="110" t="s">
        <v>10</v>
      </c>
      <c r="F222" s="110" t="s">
        <v>5645</v>
      </c>
      <c r="G222" s="110" t="s">
        <v>126</v>
      </c>
      <c r="H222" s="110">
        <v>80.3</v>
      </c>
      <c r="I222" s="110">
        <v>1606</v>
      </c>
      <c r="J222" s="110">
        <v>20</v>
      </c>
      <c r="K222" s="110" t="s">
        <v>127</v>
      </c>
      <c r="L222" s="110">
        <v>1431</v>
      </c>
      <c r="M222" s="111">
        <v>71.55</v>
      </c>
      <c r="N222" s="110" t="e">
        <v>#VALUE!</v>
      </c>
      <c r="O222" s="110" t="e">
        <v>#VALUE!</v>
      </c>
      <c r="P222" s="110" t="e">
        <v>#VALUE!</v>
      </c>
      <c r="Q222" s="110" t="e">
        <v>#VALUE!</v>
      </c>
      <c r="R222" s="110">
        <v>0</v>
      </c>
      <c r="S222" s="110" t="e">
        <v>#VALUE!</v>
      </c>
      <c r="T222" s="110" t="e">
        <v>#VALUE!</v>
      </c>
      <c r="U222" s="110" t="e">
        <v>#VALUE!</v>
      </c>
      <c r="V222" s="110" t="e">
        <v>#VALUE!</v>
      </c>
      <c r="W222" s="110" t="e">
        <v>#VALUE!</v>
      </c>
      <c r="X222" s="110" t="e">
        <v>#VALUE!</v>
      </c>
      <c r="Y222" s="110" t="e">
        <v>#VALUE!</v>
      </c>
      <c r="Z222" s="110" t="e">
        <v>#VALUE!</v>
      </c>
      <c r="AA222" s="110" t="s">
        <v>5622</v>
      </c>
      <c r="AB222" s="110" t="s">
        <v>5624</v>
      </c>
      <c r="AC222" s="110" t="e">
        <v>#VALUE!</v>
      </c>
      <c r="AD222" s="110">
        <v>91</v>
      </c>
      <c r="AE222" s="111">
        <v>7307.3</v>
      </c>
      <c r="AF222" s="112">
        <v>6511.05</v>
      </c>
      <c r="AG222" s="111">
        <f>AE222-AF222</f>
        <v>796.25</v>
      </c>
    </row>
    <row r="223" spans="1:33">
      <c r="A223" s="109">
        <v>363</v>
      </c>
      <c r="B223" s="110">
        <v>423</v>
      </c>
      <c r="C223" s="110" t="s">
        <v>3950</v>
      </c>
      <c r="D223" s="110" t="s">
        <v>44</v>
      </c>
      <c r="E223" s="110" t="s">
        <v>58</v>
      </c>
      <c r="F223" s="110" t="s">
        <v>5627</v>
      </c>
      <c r="G223" s="110" t="s">
        <v>681</v>
      </c>
      <c r="H223" s="110">
        <v>12.8</v>
      </c>
      <c r="I223" s="110">
        <v>1280</v>
      </c>
      <c r="J223" s="110">
        <v>100</v>
      </c>
      <c r="K223" s="110" t="s">
        <v>38</v>
      </c>
      <c r="L223" s="110">
        <v>1105</v>
      </c>
      <c r="M223" s="111">
        <v>11.05</v>
      </c>
      <c r="N223" s="110" t="s">
        <v>2900</v>
      </c>
      <c r="O223" s="110" t="s">
        <v>2900</v>
      </c>
      <c r="P223" s="110" t="s">
        <v>1574</v>
      </c>
      <c r="Q223" s="110" t="s">
        <v>2901</v>
      </c>
      <c r="R223" s="110">
        <v>1</v>
      </c>
      <c r="S223" s="110" t="s">
        <v>10</v>
      </c>
      <c r="T223" s="110">
        <v>12.8</v>
      </c>
      <c r="U223" s="110" t="s">
        <v>2902</v>
      </c>
      <c r="V223" s="110">
        <v>1</v>
      </c>
      <c r="W223" s="110" t="s">
        <v>1915</v>
      </c>
      <c r="X223" s="110">
        <v>2</v>
      </c>
      <c r="Y223" s="110" t="s">
        <v>10</v>
      </c>
      <c r="Z223" s="110">
        <v>26</v>
      </c>
      <c r="AA223" s="110" t="s">
        <v>10</v>
      </c>
      <c r="AB223" s="110" t="s">
        <v>1915</v>
      </c>
      <c r="AC223" s="110">
        <v>200423</v>
      </c>
      <c r="AD223" s="110">
        <v>588</v>
      </c>
      <c r="AE223" s="111">
        <v>7526.4000000000005</v>
      </c>
      <c r="AF223" s="112">
        <v>6497.4000000000005</v>
      </c>
      <c r="AG223" s="111">
        <f>AE223-AF223</f>
        <v>1029</v>
      </c>
    </row>
    <row r="224" spans="1:33">
      <c r="A224" s="109">
        <v>253</v>
      </c>
      <c r="B224" s="110">
        <v>316</v>
      </c>
      <c r="C224" s="110" t="s">
        <v>1475</v>
      </c>
      <c r="D224" s="110" t="s">
        <v>44</v>
      </c>
      <c r="E224" s="110" t="s">
        <v>58</v>
      </c>
      <c r="F224" s="110" t="s">
        <v>5647</v>
      </c>
      <c r="G224" s="110" t="s">
        <v>212</v>
      </c>
      <c r="H224" s="110">
        <v>6.1</v>
      </c>
      <c r="I224" s="110">
        <v>6100</v>
      </c>
      <c r="J224" s="110">
        <v>1000.0000000000001</v>
      </c>
      <c r="K224" s="110" t="s">
        <v>38</v>
      </c>
      <c r="L224" s="110">
        <v>5429</v>
      </c>
      <c r="M224" s="111">
        <v>5.4289999999999994</v>
      </c>
      <c r="N224" s="110" t="s">
        <v>2609</v>
      </c>
      <c r="O224" s="110" t="s">
        <v>2609</v>
      </c>
      <c r="P224" s="110" t="s">
        <v>1475</v>
      </c>
      <c r="Q224" s="110" t="s">
        <v>2610</v>
      </c>
      <c r="R224" s="110">
        <v>1</v>
      </c>
      <c r="S224" s="110" t="s">
        <v>10</v>
      </c>
      <c r="T224" s="110">
        <v>6.1</v>
      </c>
      <c r="U224" s="110" t="s">
        <v>2611</v>
      </c>
      <c r="V224" s="110">
        <v>1</v>
      </c>
      <c r="W224" s="110" t="s">
        <v>1915</v>
      </c>
      <c r="X224" s="110">
        <v>0</v>
      </c>
      <c r="Y224" s="110" t="s">
        <v>10</v>
      </c>
      <c r="Z224" s="110">
        <v>1</v>
      </c>
      <c r="AA224" s="110" t="s">
        <v>10</v>
      </c>
      <c r="AB224" s="110" t="s">
        <v>1915</v>
      </c>
      <c r="AC224" s="110">
        <v>316</v>
      </c>
      <c r="AD224" s="110">
        <v>1188</v>
      </c>
      <c r="AE224" s="111">
        <v>7246.7999999999993</v>
      </c>
      <c r="AF224" s="112">
        <v>6449.6519999999991</v>
      </c>
      <c r="AG224" s="111">
        <f>AE224-AF224</f>
        <v>797.14800000000014</v>
      </c>
    </row>
    <row r="225" spans="1:33">
      <c r="A225" s="109">
        <v>619</v>
      </c>
      <c r="B225" s="110">
        <v>694</v>
      </c>
      <c r="C225" s="110" t="s">
        <v>1063</v>
      </c>
      <c r="D225" s="110" t="s">
        <v>9</v>
      </c>
      <c r="E225" s="110" t="s">
        <v>58</v>
      </c>
      <c r="F225" s="110" t="s">
        <v>5627</v>
      </c>
      <c r="G225" s="110" t="s">
        <v>432</v>
      </c>
      <c r="H225" s="110">
        <v>6.6</v>
      </c>
      <c r="I225" s="110">
        <v>660</v>
      </c>
      <c r="J225" s="110">
        <v>100</v>
      </c>
      <c r="K225" s="110" t="s">
        <v>38</v>
      </c>
      <c r="L225" s="110">
        <v>568</v>
      </c>
      <c r="M225" s="111">
        <v>5.68</v>
      </c>
      <c r="N225" s="110" t="s">
        <v>3600</v>
      </c>
      <c r="O225" s="110" t="s">
        <v>3600</v>
      </c>
      <c r="P225" s="110" t="s">
        <v>1063</v>
      </c>
      <c r="Q225" s="110" t="s">
        <v>3601</v>
      </c>
      <c r="R225" s="110">
        <v>1</v>
      </c>
      <c r="S225" s="110" t="s">
        <v>10</v>
      </c>
      <c r="T225" s="110">
        <v>6.6</v>
      </c>
      <c r="U225" s="110" t="s">
        <v>3602</v>
      </c>
      <c r="V225" s="110">
        <v>1</v>
      </c>
      <c r="W225" s="110" t="s">
        <v>1915</v>
      </c>
      <c r="X225" s="110">
        <v>0</v>
      </c>
      <c r="Y225" s="110" t="s">
        <v>10</v>
      </c>
      <c r="Z225" s="110">
        <v>1</v>
      </c>
      <c r="AA225" s="110" t="s">
        <v>10</v>
      </c>
      <c r="AB225" s="110" t="s">
        <v>1915</v>
      </c>
      <c r="AC225" s="110">
        <v>694</v>
      </c>
      <c r="AD225" s="110">
        <v>1134</v>
      </c>
      <c r="AE225" s="111">
        <v>7484.4</v>
      </c>
      <c r="AF225" s="112">
        <v>6441.12</v>
      </c>
      <c r="AG225" s="111">
        <f>AE225-AF225</f>
        <v>1043.2799999999997</v>
      </c>
    </row>
    <row r="226" spans="1:33">
      <c r="A226" s="109">
        <v>447</v>
      </c>
      <c r="B226" s="110">
        <v>524</v>
      </c>
      <c r="C226" s="110" t="s">
        <v>1650</v>
      </c>
      <c r="D226" s="110" t="s">
        <v>9</v>
      </c>
      <c r="E226" s="110" t="s">
        <v>58</v>
      </c>
      <c r="F226" s="110" t="s">
        <v>5627</v>
      </c>
      <c r="G226" s="110" t="s">
        <v>108</v>
      </c>
      <c r="H226" s="110">
        <v>10.4</v>
      </c>
      <c r="I226" s="110">
        <v>1040</v>
      </c>
      <c r="J226" s="110">
        <v>100</v>
      </c>
      <c r="K226" s="110" t="s">
        <v>38</v>
      </c>
      <c r="L226" s="110">
        <v>920</v>
      </c>
      <c r="M226" s="111">
        <v>9.1999999999999993</v>
      </c>
      <c r="N226" s="110" t="s">
        <v>3130</v>
      </c>
      <c r="O226" s="110" t="s">
        <v>3130</v>
      </c>
      <c r="P226" s="110" t="s">
        <v>1650</v>
      </c>
      <c r="Q226" s="110" t="s">
        <v>3131</v>
      </c>
      <c r="R226" s="110">
        <v>1</v>
      </c>
      <c r="S226" s="110" t="s">
        <v>10</v>
      </c>
      <c r="T226" s="110">
        <v>10.4</v>
      </c>
      <c r="U226" s="110" t="s">
        <v>3132</v>
      </c>
      <c r="V226" s="110">
        <v>1</v>
      </c>
      <c r="W226" s="110" t="s">
        <v>1915</v>
      </c>
      <c r="X226" s="110">
        <v>0</v>
      </c>
      <c r="Y226" s="110" t="s">
        <v>10</v>
      </c>
      <c r="Z226" s="110">
        <v>25</v>
      </c>
      <c r="AA226" s="110" t="s">
        <v>10</v>
      </c>
      <c r="AB226" s="110" t="s">
        <v>1915</v>
      </c>
      <c r="AC226" s="110">
        <v>524</v>
      </c>
      <c r="AD226" s="110">
        <v>695</v>
      </c>
      <c r="AE226" s="111">
        <v>7228</v>
      </c>
      <c r="AF226" s="112">
        <v>6393.9999999999991</v>
      </c>
      <c r="AG226" s="111">
        <f>AE226-AF226</f>
        <v>834.00000000000091</v>
      </c>
    </row>
    <row r="227" spans="1:33">
      <c r="A227" s="109">
        <v>415</v>
      </c>
      <c r="B227" s="110">
        <v>476</v>
      </c>
      <c r="C227" s="110" t="s">
        <v>1621</v>
      </c>
      <c r="D227" s="110" t="s">
        <v>44</v>
      </c>
      <c r="E227" s="110" t="s">
        <v>58</v>
      </c>
      <c r="F227" s="110" t="s">
        <v>5627</v>
      </c>
      <c r="G227" s="110" t="s">
        <v>440</v>
      </c>
      <c r="H227" s="110">
        <v>10.8</v>
      </c>
      <c r="I227" s="110">
        <v>1080</v>
      </c>
      <c r="J227" s="110">
        <v>100</v>
      </c>
      <c r="K227" s="110" t="s">
        <v>38</v>
      </c>
      <c r="L227" s="110">
        <v>972</v>
      </c>
      <c r="M227" s="111">
        <v>9.7200000000000006</v>
      </c>
      <c r="N227" s="110" t="s">
        <v>3045</v>
      </c>
      <c r="O227" s="110" t="s">
        <v>3045</v>
      </c>
      <c r="P227" s="110" t="s">
        <v>1621</v>
      </c>
      <c r="Q227" s="110" t="s">
        <v>3046</v>
      </c>
      <c r="R227" s="110">
        <v>1</v>
      </c>
      <c r="S227" s="110" t="s">
        <v>10</v>
      </c>
      <c r="T227" s="110">
        <v>10.8</v>
      </c>
      <c r="U227" s="110" t="s">
        <v>3047</v>
      </c>
      <c r="V227" s="110">
        <v>1</v>
      </c>
      <c r="W227" s="110" t="s">
        <v>1915</v>
      </c>
      <c r="X227" s="110">
        <v>0</v>
      </c>
      <c r="Y227" s="110" t="s">
        <v>10</v>
      </c>
      <c r="Z227" s="110">
        <v>25</v>
      </c>
      <c r="AA227" s="110" t="s">
        <v>10</v>
      </c>
      <c r="AB227" s="110" t="s">
        <v>1915</v>
      </c>
      <c r="AC227" s="110">
        <v>476</v>
      </c>
      <c r="AD227" s="110">
        <v>657</v>
      </c>
      <c r="AE227" s="111">
        <v>7095.6</v>
      </c>
      <c r="AF227" s="112">
        <v>6386.0400000000009</v>
      </c>
      <c r="AG227" s="111">
        <f>AE227-AF227</f>
        <v>709.55999999999949</v>
      </c>
    </row>
    <row r="228" spans="1:33">
      <c r="A228" s="109">
        <v>58</v>
      </c>
      <c r="B228" s="110">
        <v>106</v>
      </c>
      <c r="C228" s="110" t="s">
        <v>1299</v>
      </c>
      <c r="D228" s="110" t="s">
        <v>10</v>
      </c>
      <c r="E228" s="110" t="s">
        <v>10</v>
      </c>
      <c r="F228" s="110" t="s">
        <v>569</v>
      </c>
      <c r="G228" s="110" t="s">
        <v>114</v>
      </c>
      <c r="H228" s="110">
        <v>1588</v>
      </c>
      <c r="I228" s="110">
        <v>1588</v>
      </c>
      <c r="J228" s="110">
        <v>1</v>
      </c>
      <c r="K228" s="110" t="s">
        <v>269</v>
      </c>
      <c r="L228" s="110">
        <v>1271</v>
      </c>
      <c r="M228" s="111">
        <v>1271</v>
      </c>
      <c r="N228" s="110" t="s">
        <v>2057</v>
      </c>
      <c r="O228" s="110" t="s">
        <v>2057</v>
      </c>
      <c r="P228" s="110" t="s">
        <v>1299</v>
      </c>
      <c r="Q228" s="110" t="s">
        <v>2058</v>
      </c>
      <c r="R228" s="110">
        <v>1</v>
      </c>
      <c r="S228" s="110" t="s">
        <v>10</v>
      </c>
      <c r="T228" s="110">
        <v>1588</v>
      </c>
      <c r="U228" s="110" t="s">
        <v>2059</v>
      </c>
      <c r="V228" s="110">
        <v>25</v>
      </c>
      <c r="W228" s="110" t="s">
        <v>1902</v>
      </c>
      <c r="X228" s="110">
        <v>2</v>
      </c>
      <c r="Y228" s="110" t="s">
        <v>10</v>
      </c>
      <c r="Z228" s="110">
        <v>9</v>
      </c>
      <c r="AA228" s="110" t="s">
        <v>10</v>
      </c>
      <c r="AB228" s="110" t="s">
        <v>5638</v>
      </c>
      <c r="AC228" s="110">
        <v>200106</v>
      </c>
      <c r="AD228" s="110">
        <v>5</v>
      </c>
      <c r="AE228" s="111">
        <v>7940</v>
      </c>
      <c r="AF228" s="112">
        <v>6355</v>
      </c>
      <c r="AG228" s="111">
        <f>AE228-AF228</f>
        <v>1585</v>
      </c>
    </row>
    <row r="229" spans="1:33">
      <c r="A229" s="109">
        <v>228</v>
      </c>
      <c r="B229" s="110">
        <v>288</v>
      </c>
      <c r="C229" s="110" t="s">
        <v>558</v>
      </c>
      <c r="D229" s="110" t="s">
        <v>44</v>
      </c>
      <c r="E229" s="110" t="s">
        <v>58</v>
      </c>
      <c r="F229" s="110" t="s">
        <v>5627</v>
      </c>
      <c r="G229" s="110" t="s">
        <v>70</v>
      </c>
      <c r="H229" s="110">
        <v>6</v>
      </c>
      <c r="I229" s="110">
        <v>600</v>
      </c>
      <c r="J229" s="110">
        <v>100</v>
      </c>
      <c r="K229" s="110" t="s">
        <v>38</v>
      </c>
      <c r="L229" s="110">
        <v>545</v>
      </c>
      <c r="M229" s="111">
        <v>5.45</v>
      </c>
      <c r="N229" s="110" t="s">
        <v>2540</v>
      </c>
      <c r="O229" s="110" t="s">
        <v>2540</v>
      </c>
      <c r="P229" s="110" t="s">
        <v>558</v>
      </c>
      <c r="Q229" s="110" t="s">
        <v>2541</v>
      </c>
      <c r="R229" s="110">
        <v>1</v>
      </c>
      <c r="S229" s="110" t="s">
        <v>10</v>
      </c>
      <c r="T229" s="110">
        <v>6</v>
      </c>
      <c r="U229" s="110" t="s">
        <v>2542</v>
      </c>
      <c r="V229" s="110">
        <v>1</v>
      </c>
      <c r="W229" s="110" t="s">
        <v>1915</v>
      </c>
      <c r="X229" s="110">
        <v>0</v>
      </c>
      <c r="Y229" s="110" t="s">
        <v>10</v>
      </c>
      <c r="Z229" s="110">
        <v>1</v>
      </c>
      <c r="AA229" s="110" t="s">
        <v>10</v>
      </c>
      <c r="AB229" s="110" t="s">
        <v>1915</v>
      </c>
      <c r="AC229" s="110">
        <v>288</v>
      </c>
      <c r="AD229" s="110">
        <v>1166</v>
      </c>
      <c r="AE229" s="111">
        <v>6996</v>
      </c>
      <c r="AF229" s="112">
        <v>6354.7</v>
      </c>
      <c r="AG229" s="111">
        <f>AE229-AF229</f>
        <v>641.30000000000018</v>
      </c>
    </row>
    <row r="230" spans="1:33" s="113" customFormat="1">
      <c r="A230" s="109">
        <v>428</v>
      </c>
      <c r="B230" s="116">
        <v>493</v>
      </c>
      <c r="C230" s="116" t="s">
        <v>1630</v>
      </c>
      <c r="D230" s="116" t="s">
        <v>114</v>
      </c>
      <c r="E230" s="116" t="s">
        <v>58</v>
      </c>
      <c r="F230" s="116" t="s">
        <v>5627</v>
      </c>
      <c r="G230" s="116" t="s">
        <v>114</v>
      </c>
      <c r="H230" s="116">
        <v>10.4</v>
      </c>
      <c r="I230" s="116">
        <v>1040</v>
      </c>
      <c r="J230" s="116">
        <v>100</v>
      </c>
      <c r="K230" s="116" t="s">
        <v>38</v>
      </c>
      <c r="L230" s="116">
        <v>905</v>
      </c>
      <c r="M230" s="117">
        <v>9.0500000000000007</v>
      </c>
      <c r="N230" s="116" t="s">
        <v>3081</v>
      </c>
      <c r="O230" s="116" t="s">
        <v>3081</v>
      </c>
      <c r="P230" s="116" t="s">
        <v>1630</v>
      </c>
      <c r="Q230" s="116" t="s">
        <v>10</v>
      </c>
      <c r="R230" s="116">
        <v>1</v>
      </c>
      <c r="S230" s="116" t="s">
        <v>10</v>
      </c>
      <c r="T230" s="116">
        <v>10.4</v>
      </c>
      <c r="U230" s="116" t="s">
        <v>3082</v>
      </c>
      <c r="V230" s="116">
        <v>1</v>
      </c>
      <c r="W230" s="116" t="s">
        <v>1915</v>
      </c>
      <c r="X230" s="116">
        <v>0</v>
      </c>
      <c r="Y230" s="116" t="s">
        <v>10</v>
      </c>
      <c r="Z230" s="116">
        <v>25</v>
      </c>
      <c r="AA230" s="116" t="s">
        <v>10</v>
      </c>
      <c r="AB230" s="116" t="s">
        <v>1915</v>
      </c>
      <c r="AC230" s="116">
        <v>493</v>
      </c>
      <c r="AD230" s="116">
        <v>699</v>
      </c>
      <c r="AE230" s="117">
        <v>7269.6</v>
      </c>
      <c r="AF230" s="117">
        <v>6325.9500000000007</v>
      </c>
      <c r="AG230" s="111">
        <f>AE230-AF230</f>
        <v>943.64999999999964</v>
      </c>
    </row>
    <row r="231" spans="1:33">
      <c r="A231" s="109">
        <v>532</v>
      </c>
      <c r="B231" s="110">
        <v>614</v>
      </c>
      <c r="C231" s="110" t="s">
        <v>3989</v>
      </c>
      <c r="D231" s="110" t="s">
        <v>90</v>
      </c>
      <c r="E231" s="110" t="s">
        <v>10</v>
      </c>
      <c r="F231" s="110" t="s">
        <v>5783</v>
      </c>
      <c r="G231" s="110" t="s">
        <v>70</v>
      </c>
      <c r="H231" s="110">
        <v>188</v>
      </c>
      <c r="I231" s="110">
        <v>1880</v>
      </c>
      <c r="J231" s="110">
        <v>10</v>
      </c>
      <c r="K231" s="110" t="s">
        <v>88</v>
      </c>
      <c r="L231" s="110">
        <v>1660</v>
      </c>
      <c r="M231" s="111">
        <v>166</v>
      </c>
      <c r="N231" s="110" t="s">
        <v>3361</v>
      </c>
      <c r="O231" s="110" t="s">
        <v>3361</v>
      </c>
      <c r="P231" s="110" t="s">
        <v>1728</v>
      </c>
      <c r="Q231" s="110" t="s">
        <v>3362</v>
      </c>
      <c r="R231" s="110">
        <v>1</v>
      </c>
      <c r="S231" s="110" t="s">
        <v>10</v>
      </c>
      <c r="T231" s="110">
        <v>188</v>
      </c>
      <c r="U231" s="110" t="s">
        <v>3363</v>
      </c>
      <c r="V231" s="110">
        <v>25</v>
      </c>
      <c r="W231" s="110" t="s">
        <v>1902</v>
      </c>
      <c r="X231" s="110">
        <v>2</v>
      </c>
      <c r="Y231" s="110" t="s">
        <v>10</v>
      </c>
      <c r="Z231" s="110">
        <v>9</v>
      </c>
      <c r="AA231" s="110" t="s">
        <v>10</v>
      </c>
      <c r="AB231" s="110" t="s">
        <v>5638</v>
      </c>
      <c r="AC231" s="110">
        <v>200614</v>
      </c>
      <c r="AD231" s="110">
        <v>38</v>
      </c>
      <c r="AE231" s="111">
        <v>7144</v>
      </c>
      <c r="AF231" s="112">
        <v>6308</v>
      </c>
      <c r="AG231" s="111">
        <f>AE231-AF231</f>
        <v>836</v>
      </c>
    </row>
    <row r="232" spans="1:33">
      <c r="A232" s="109">
        <v>397</v>
      </c>
      <c r="B232" s="110">
        <v>455</v>
      </c>
      <c r="C232" s="110" t="s">
        <v>1605</v>
      </c>
      <c r="D232" s="110" t="s">
        <v>44</v>
      </c>
      <c r="E232" s="110" t="s">
        <v>58</v>
      </c>
      <c r="F232" s="110" t="s">
        <v>5647</v>
      </c>
      <c r="G232" s="110" t="s">
        <v>37</v>
      </c>
      <c r="H232" s="110">
        <v>5.9</v>
      </c>
      <c r="I232" s="110">
        <v>5900</v>
      </c>
      <c r="J232" s="110">
        <v>999.99999999999989</v>
      </c>
      <c r="K232" s="110" t="s">
        <v>38</v>
      </c>
      <c r="L232" s="110">
        <v>5251</v>
      </c>
      <c r="M232" s="111">
        <v>5.2510000000000003</v>
      </c>
      <c r="N232" s="110" t="s">
        <v>2993</v>
      </c>
      <c r="O232" s="110" t="s">
        <v>2993</v>
      </c>
      <c r="P232" s="110" t="s">
        <v>1605</v>
      </c>
      <c r="Q232" s="110" t="s">
        <v>2994</v>
      </c>
      <c r="R232" s="110">
        <v>1</v>
      </c>
      <c r="S232" s="110" t="s">
        <v>10</v>
      </c>
      <c r="T232" s="110">
        <v>5.9</v>
      </c>
      <c r="U232" s="110" t="s">
        <v>2995</v>
      </c>
      <c r="V232" s="110">
        <v>1</v>
      </c>
      <c r="W232" s="110" t="s">
        <v>1915</v>
      </c>
      <c r="X232" s="110">
        <v>0</v>
      </c>
      <c r="Y232" s="110" t="s">
        <v>10</v>
      </c>
      <c r="Z232" s="110">
        <v>25</v>
      </c>
      <c r="AA232" s="110" t="s">
        <v>10</v>
      </c>
      <c r="AB232" s="110" t="s">
        <v>1915</v>
      </c>
      <c r="AC232" s="110">
        <v>455</v>
      </c>
      <c r="AD232" s="110">
        <v>1181</v>
      </c>
      <c r="AE232" s="111">
        <v>6967.9000000000005</v>
      </c>
      <c r="AF232" s="112">
        <v>6201.4310000000005</v>
      </c>
      <c r="AG232" s="111">
        <f>AE232-AF232</f>
        <v>766.46900000000005</v>
      </c>
    </row>
    <row r="233" spans="1:33">
      <c r="A233" s="109">
        <v>412</v>
      </c>
      <c r="B233" s="110">
        <v>471</v>
      </c>
      <c r="C233" s="110" t="s">
        <v>1618</v>
      </c>
      <c r="D233" s="110" t="s">
        <v>109</v>
      </c>
      <c r="E233" s="110" t="s">
        <v>10</v>
      </c>
      <c r="F233" s="110" t="s">
        <v>5755</v>
      </c>
      <c r="G233" s="110" t="s">
        <v>316</v>
      </c>
      <c r="H233" s="110">
        <v>2263</v>
      </c>
      <c r="I233" s="110">
        <v>22630</v>
      </c>
      <c r="J233" s="110">
        <v>10</v>
      </c>
      <c r="K233" s="110" t="s">
        <v>88</v>
      </c>
      <c r="L233" s="110">
        <v>20387</v>
      </c>
      <c r="M233" s="111">
        <v>2038.7</v>
      </c>
      <c r="N233" s="110" t="s">
        <v>3036</v>
      </c>
      <c r="O233" s="110" t="s">
        <v>3036</v>
      </c>
      <c r="P233" s="110" t="s">
        <v>1618</v>
      </c>
      <c r="Q233" s="110" t="s">
        <v>3037</v>
      </c>
      <c r="R233" s="110">
        <v>1</v>
      </c>
      <c r="S233" s="110" t="s">
        <v>10</v>
      </c>
      <c r="T233" s="110">
        <v>2263</v>
      </c>
      <c r="U233" s="110" t="s">
        <v>3038</v>
      </c>
      <c r="V233" s="110">
        <v>25</v>
      </c>
      <c r="W233" s="110" t="s">
        <v>1902</v>
      </c>
      <c r="X233" s="110">
        <v>2</v>
      </c>
      <c r="Y233" s="110" t="s">
        <v>10</v>
      </c>
      <c r="Z233" s="110">
        <v>9</v>
      </c>
      <c r="AA233" s="110" t="s">
        <v>10</v>
      </c>
      <c r="AB233" s="110" t="s">
        <v>5638</v>
      </c>
      <c r="AC233" s="110">
        <v>200471</v>
      </c>
      <c r="AD233" s="110">
        <v>3</v>
      </c>
      <c r="AE233" s="111">
        <v>6789</v>
      </c>
      <c r="AF233" s="112">
        <v>6116.1</v>
      </c>
      <c r="AG233" s="111">
        <f>AE233-AF233</f>
        <v>672.89999999999964</v>
      </c>
    </row>
    <row r="234" spans="1:33">
      <c r="A234" s="109">
        <v>643</v>
      </c>
      <c r="B234" s="110">
        <v>755</v>
      </c>
      <c r="C234" s="110" t="s">
        <v>1124</v>
      </c>
      <c r="D234" s="110" t="s">
        <v>9</v>
      </c>
      <c r="E234" s="110" t="s">
        <v>58</v>
      </c>
      <c r="F234" s="110" t="s">
        <v>5627</v>
      </c>
      <c r="G234" s="110" t="s">
        <v>1123</v>
      </c>
      <c r="H234" s="110">
        <v>7</v>
      </c>
      <c r="I234" s="110">
        <v>700</v>
      </c>
      <c r="J234" s="110">
        <v>100</v>
      </c>
      <c r="K234" s="110" t="s">
        <v>38</v>
      </c>
      <c r="L234" s="110">
        <v>636</v>
      </c>
      <c r="M234" s="111">
        <v>6.36</v>
      </c>
      <c r="N234" s="110" t="s">
        <v>3662</v>
      </c>
      <c r="O234" s="110" t="s">
        <v>3662</v>
      </c>
      <c r="P234" s="110" t="s">
        <v>1124</v>
      </c>
      <c r="Q234" s="110" t="s">
        <v>3663</v>
      </c>
      <c r="R234" s="110">
        <v>1</v>
      </c>
      <c r="S234" s="110" t="s">
        <v>10</v>
      </c>
      <c r="T234" s="110">
        <v>7</v>
      </c>
      <c r="U234" s="110" t="s">
        <v>3664</v>
      </c>
      <c r="V234" s="110">
        <v>1</v>
      </c>
      <c r="W234" s="110" t="s">
        <v>1915</v>
      </c>
      <c r="X234" s="110">
        <v>0</v>
      </c>
      <c r="Y234" s="110" t="s">
        <v>10</v>
      </c>
      <c r="Z234" s="110">
        <v>25</v>
      </c>
      <c r="AA234" s="110" t="s">
        <v>10</v>
      </c>
      <c r="AB234" s="110" t="s">
        <v>1915</v>
      </c>
      <c r="AC234" s="110">
        <v>755</v>
      </c>
      <c r="AD234" s="110">
        <v>951</v>
      </c>
      <c r="AE234" s="111">
        <v>6657</v>
      </c>
      <c r="AF234" s="112">
        <v>6048.3600000000006</v>
      </c>
      <c r="AG234" s="111">
        <f>AE234-AF234</f>
        <v>608.63999999999942</v>
      </c>
    </row>
    <row r="235" spans="1:33">
      <c r="A235" s="109">
        <v>196</v>
      </c>
      <c r="B235" s="110">
        <v>259</v>
      </c>
      <c r="C235" s="110" t="s">
        <v>1427</v>
      </c>
      <c r="D235" s="110" t="s">
        <v>9</v>
      </c>
      <c r="E235" s="110" t="s">
        <v>58</v>
      </c>
      <c r="F235" s="110" t="s">
        <v>5647</v>
      </c>
      <c r="G235" s="110" t="s">
        <v>37</v>
      </c>
      <c r="H235" s="110">
        <v>5.9</v>
      </c>
      <c r="I235" s="110">
        <v>5900</v>
      </c>
      <c r="J235" s="110">
        <v>999.99999999999989</v>
      </c>
      <c r="K235" s="110" t="s">
        <v>38</v>
      </c>
      <c r="L235" s="110">
        <v>5070</v>
      </c>
      <c r="M235" s="111">
        <v>5.07</v>
      </c>
      <c r="N235" s="110" t="s">
        <v>2451</v>
      </c>
      <c r="O235" s="110" t="s">
        <v>2451</v>
      </c>
      <c r="P235" s="110" t="s">
        <v>1427</v>
      </c>
      <c r="Q235" s="110" t="s">
        <v>2452</v>
      </c>
      <c r="R235" s="110">
        <v>1</v>
      </c>
      <c r="S235" s="110" t="s">
        <v>10</v>
      </c>
      <c r="T235" s="110">
        <v>5.9</v>
      </c>
      <c r="U235" s="110" t="s">
        <v>2453</v>
      </c>
      <c r="V235" s="110">
        <v>1</v>
      </c>
      <c r="W235" s="110" t="s">
        <v>1915</v>
      </c>
      <c r="X235" s="110">
        <v>0</v>
      </c>
      <c r="Y235" s="110" t="s">
        <v>10</v>
      </c>
      <c r="Z235" s="110">
        <v>1</v>
      </c>
      <c r="AA235" s="110" t="s">
        <v>10</v>
      </c>
      <c r="AB235" s="110" t="s">
        <v>1915</v>
      </c>
      <c r="AC235" s="110">
        <v>259</v>
      </c>
      <c r="AD235" s="110">
        <v>1190</v>
      </c>
      <c r="AE235" s="111">
        <v>7021</v>
      </c>
      <c r="AF235" s="112">
        <v>6033.3</v>
      </c>
      <c r="AG235" s="111">
        <f>AE235-AF235</f>
        <v>987.69999999999982</v>
      </c>
    </row>
    <row r="236" spans="1:33">
      <c r="A236" s="109">
        <v>486</v>
      </c>
      <c r="B236" s="110">
        <v>813</v>
      </c>
      <c r="C236" s="110" t="s">
        <v>1685</v>
      </c>
      <c r="D236" s="110" t="s">
        <v>90</v>
      </c>
      <c r="E236" s="110" t="s">
        <v>10</v>
      </c>
      <c r="F236" s="110" t="s">
        <v>5829</v>
      </c>
      <c r="G236" s="110" t="s">
        <v>241</v>
      </c>
      <c r="H236" s="110">
        <v>205</v>
      </c>
      <c r="I236" s="110">
        <v>2050</v>
      </c>
      <c r="J236" s="110">
        <v>10</v>
      </c>
      <c r="K236" s="110" t="s">
        <v>88</v>
      </c>
      <c r="L236" s="110">
        <v>1826</v>
      </c>
      <c r="M236" s="111">
        <v>182.6</v>
      </c>
      <c r="N236" s="110" t="s">
        <v>3237</v>
      </c>
      <c r="O236" s="110" t="s">
        <v>3237</v>
      </c>
      <c r="P236" s="110" t="s">
        <v>1685</v>
      </c>
      <c r="Q236" s="110" t="s">
        <v>10</v>
      </c>
      <c r="R236" s="110">
        <v>2</v>
      </c>
      <c r="S236" s="110" t="s">
        <v>10</v>
      </c>
      <c r="T236" s="110">
        <v>205</v>
      </c>
      <c r="U236" s="110" t="s">
        <v>3238</v>
      </c>
      <c r="V236" s="110">
        <v>25</v>
      </c>
      <c r="W236" s="110" t="s">
        <v>1902</v>
      </c>
      <c r="X236" s="110">
        <v>0</v>
      </c>
      <c r="Y236" s="110" t="s">
        <v>10</v>
      </c>
      <c r="Z236" s="110">
        <v>9</v>
      </c>
      <c r="AA236" s="110" t="s">
        <v>10</v>
      </c>
      <c r="AB236" s="110" t="s">
        <v>5618</v>
      </c>
      <c r="AC236" s="110">
        <v>813</v>
      </c>
      <c r="AD236" s="110">
        <v>33</v>
      </c>
      <c r="AE236" s="111">
        <v>6765</v>
      </c>
      <c r="AF236" s="112">
        <v>6025.8</v>
      </c>
      <c r="AG236" s="111">
        <f>AE236-AF236</f>
        <v>739.19999999999982</v>
      </c>
    </row>
    <row r="237" spans="1:33">
      <c r="A237" s="109">
        <v>129</v>
      </c>
      <c r="B237" s="110">
        <v>184</v>
      </c>
      <c r="C237" s="110" t="s">
        <v>1368</v>
      </c>
      <c r="D237" s="110" t="s">
        <v>9</v>
      </c>
      <c r="E237" s="110" t="s">
        <v>58</v>
      </c>
      <c r="F237" s="110" t="s">
        <v>5627</v>
      </c>
      <c r="G237" s="110" t="s">
        <v>308</v>
      </c>
      <c r="H237" s="110">
        <v>21.7</v>
      </c>
      <c r="I237" s="110">
        <v>2170</v>
      </c>
      <c r="J237" s="110">
        <v>100</v>
      </c>
      <c r="K237" s="110" t="s">
        <v>38</v>
      </c>
      <c r="L237" s="110">
        <v>1900</v>
      </c>
      <c r="M237" s="111">
        <v>19</v>
      </c>
      <c r="N237" s="110" t="s">
        <v>2258</v>
      </c>
      <c r="O237" s="110" t="s">
        <v>2258</v>
      </c>
      <c r="P237" s="110" t="s">
        <v>1368</v>
      </c>
      <c r="Q237" s="110" t="s">
        <v>2259</v>
      </c>
      <c r="R237" s="110">
        <v>1</v>
      </c>
      <c r="S237" s="110" t="s">
        <v>10</v>
      </c>
      <c r="T237" s="110">
        <v>21.7</v>
      </c>
      <c r="U237" s="110" t="s">
        <v>2260</v>
      </c>
      <c r="V237" s="110">
        <v>1</v>
      </c>
      <c r="W237" s="110" t="s">
        <v>1915</v>
      </c>
      <c r="X237" s="110">
        <v>0</v>
      </c>
      <c r="Y237" s="110" t="s">
        <v>10</v>
      </c>
      <c r="Z237" s="110">
        <v>1</v>
      </c>
      <c r="AA237" s="110" t="s">
        <v>10</v>
      </c>
      <c r="AB237" s="110" t="s">
        <v>1915</v>
      </c>
      <c r="AC237" s="110">
        <v>184</v>
      </c>
      <c r="AD237" s="110">
        <v>317</v>
      </c>
      <c r="AE237" s="111">
        <v>6878.9</v>
      </c>
      <c r="AF237" s="112">
        <v>6023</v>
      </c>
      <c r="AG237" s="111">
        <f>AE237-AF237</f>
        <v>855.89999999999964</v>
      </c>
    </row>
    <row r="238" spans="1:33">
      <c r="A238" s="109">
        <v>534</v>
      </c>
      <c r="B238" s="110">
        <v>616</v>
      </c>
      <c r="C238" s="110" t="s">
        <v>3990</v>
      </c>
      <c r="D238" s="110" t="s">
        <v>90</v>
      </c>
      <c r="E238" s="110" t="s">
        <v>10</v>
      </c>
      <c r="F238" s="110" t="s">
        <v>5785</v>
      </c>
      <c r="G238" s="110" t="s">
        <v>92</v>
      </c>
      <c r="H238" s="110">
        <v>251</v>
      </c>
      <c r="I238" s="110">
        <v>5020</v>
      </c>
      <c r="J238" s="110">
        <v>20</v>
      </c>
      <c r="K238" s="110" t="s">
        <v>97</v>
      </c>
      <c r="L238" s="110">
        <v>4460</v>
      </c>
      <c r="M238" s="111">
        <v>223</v>
      </c>
      <c r="N238" s="110" t="s">
        <v>3367</v>
      </c>
      <c r="O238" s="110" t="s">
        <v>3367</v>
      </c>
      <c r="P238" s="110" t="s">
        <v>1729</v>
      </c>
      <c r="Q238" s="110" t="s">
        <v>3368</v>
      </c>
      <c r="R238" s="110">
        <v>1</v>
      </c>
      <c r="S238" s="110" t="s">
        <v>10</v>
      </c>
      <c r="T238" s="110">
        <v>251</v>
      </c>
      <c r="U238" s="110" t="s">
        <v>3369</v>
      </c>
      <c r="V238" s="110">
        <v>25</v>
      </c>
      <c r="W238" s="110" t="s">
        <v>1902</v>
      </c>
      <c r="X238" s="110">
        <v>0</v>
      </c>
      <c r="Y238" s="110" t="s">
        <v>10</v>
      </c>
      <c r="Z238" s="110">
        <v>10</v>
      </c>
      <c r="AA238" s="110" t="s">
        <v>10</v>
      </c>
      <c r="AB238" s="110" t="s">
        <v>5638</v>
      </c>
      <c r="AC238" s="110">
        <v>616</v>
      </c>
      <c r="AD238" s="110">
        <v>27</v>
      </c>
      <c r="AE238" s="111">
        <v>6777</v>
      </c>
      <c r="AF238" s="112">
        <v>6021</v>
      </c>
      <c r="AG238" s="111">
        <f>AE238-AF238</f>
        <v>756</v>
      </c>
    </row>
    <row r="239" spans="1:33">
      <c r="A239" s="109">
        <v>272</v>
      </c>
      <c r="B239" s="110">
        <v>339</v>
      </c>
      <c r="C239" s="110" t="s">
        <v>1490</v>
      </c>
      <c r="D239" s="110" t="s">
        <v>44</v>
      </c>
      <c r="E239" s="110" t="s">
        <v>10</v>
      </c>
      <c r="F239" s="110" t="s">
        <v>5727</v>
      </c>
      <c r="G239" s="110" t="s">
        <v>243</v>
      </c>
      <c r="H239" s="110">
        <v>113.5</v>
      </c>
      <c r="I239" s="110">
        <v>3972.5</v>
      </c>
      <c r="J239" s="110">
        <v>35</v>
      </c>
      <c r="K239" s="110" t="s">
        <v>13</v>
      </c>
      <c r="L239" s="110">
        <v>3541</v>
      </c>
      <c r="M239" s="111">
        <v>101.17142857142858</v>
      </c>
      <c r="N239" s="110" t="s">
        <v>2656</v>
      </c>
      <c r="O239" s="110" t="s">
        <v>2656</v>
      </c>
      <c r="P239" s="110" t="s">
        <v>1490</v>
      </c>
      <c r="Q239" s="110" t="s">
        <v>2657</v>
      </c>
      <c r="R239" s="110">
        <v>1</v>
      </c>
      <c r="S239" s="110" t="s">
        <v>10</v>
      </c>
      <c r="T239" s="110">
        <v>113.5</v>
      </c>
      <c r="U239" s="110" t="s">
        <v>2658</v>
      </c>
      <c r="V239" s="110">
        <v>14</v>
      </c>
      <c r="W239" s="110" t="s">
        <v>1898</v>
      </c>
      <c r="X239" s="110">
        <v>0</v>
      </c>
      <c r="Y239" s="110" t="s">
        <v>10</v>
      </c>
      <c r="Z239" s="110">
        <v>3</v>
      </c>
      <c r="AA239" s="110" t="s">
        <v>10</v>
      </c>
      <c r="AB239" s="110" t="s">
        <v>5633</v>
      </c>
      <c r="AC239" s="110">
        <v>339</v>
      </c>
      <c r="AD239" s="110">
        <v>59.5</v>
      </c>
      <c r="AE239" s="111">
        <v>6753.25</v>
      </c>
      <c r="AF239" s="112">
        <v>6019.7000000000007</v>
      </c>
      <c r="AG239" s="111">
        <f>AE239-AF239</f>
        <v>733.54999999999927</v>
      </c>
    </row>
    <row r="240" spans="1:33">
      <c r="A240" s="109">
        <v>350</v>
      </c>
      <c r="B240" s="110">
        <v>408</v>
      </c>
      <c r="C240" s="110" t="s">
        <v>715</v>
      </c>
      <c r="D240" s="110" t="s">
        <v>9</v>
      </c>
      <c r="E240" s="110" t="s">
        <v>10</v>
      </c>
      <c r="F240" s="110" t="s">
        <v>5744</v>
      </c>
      <c r="G240" s="110" t="s">
        <v>70</v>
      </c>
      <c r="H240" s="110">
        <v>100</v>
      </c>
      <c r="I240" s="110">
        <v>1000</v>
      </c>
      <c r="J240" s="110">
        <v>10</v>
      </c>
      <c r="K240" s="110" t="s">
        <v>88</v>
      </c>
      <c r="L240" s="110">
        <v>891</v>
      </c>
      <c r="M240" s="111">
        <v>89.1</v>
      </c>
      <c r="N240" s="110" t="s">
        <v>2862</v>
      </c>
      <c r="O240" s="110" t="s">
        <v>2862</v>
      </c>
      <c r="P240" s="110" t="s">
        <v>1562</v>
      </c>
      <c r="Q240" s="110" t="s">
        <v>2863</v>
      </c>
      <c r="R240" s="110">
        <v>1</v>
      </c>
      <c r="S240" s="110" t="s">
        <v>10</v>
      </c>
      <c r="T240" s="110">
        <v>100</v>
      </c>
      <c r="U240" s="110" t="s">
        <v>2864</v>
      </c>
      <c r="V240" s="110">
        <v>25</v>
      </c>
      <c r="W240" s="110" t="s">
        <v>1902</v>
      </c>
      <c r="X240" s="110">
        <v>0</v>
      </c>
      <c r="Y240" s="110" t="s">
        <v>10</v>
      </c>
      <c r="Z240" s="110">
        <v>9</v>
      </c>
      <c r="AA240" s="110" t="s">
        <v>10</v>
      </c>
      <c r="AB240" s="110" t="s">
        <v>5638</v>
      </c>
      <c r="AC240" s="110">
        <v>408</v>
      </c>
      <c r="AD240" s="110">
        <v>67</v>
      </c>
      <c r="AE240" s="111">
        <v>6700</v>
      </c>
      <c r="AF240" s="112">
        <v>5969.7</v>
      </c>
      <c r="AG240" s="111">
        <f>AE240-AF240</f>
        <v>730.30000000000018</v>
      </c>
    </row>
    <row r="241" spans="1:33">
      <c r="A241" s="109">
        <v>30</v>
      </c>
      <c r="B241" s="110">
        <v>68</v>
      </c>
      <c r="C241" s="110" t="s">
        <v>1272</v>
      </c>
      <c r="D241" s="110" t="s">
        <v>114</v>
      </c>
      <c r="E241" s="110" t="s">
        <v>67</v>
      </c>
      <c r="F241" s="110" t="s">
        <v>5659</v>
      </c>
      <c r="G241" s="110" t="s">
        <v>114</v>
      </c>
      <c r="H241" s="110">
        <v>13.9</v>
      </c>
      <c r="I241" s="110">
        <v>4170</v>
      </c>
      <c r="J241" s="110">
        <v>300</v>
      </c>
      <c r="K241" s="110" t="s">
        <v>38</v>
      </c>
      <c r="L241" s="110">
        <v>3630</v>
      </c>
      <c r="M241" s="111">
        <v>12.1</v>
      </c>
      <c r="N241" s="110" t="s">
        <v>1985</v>
      </c>
      <c r="O241" s="110" t="s">
        <v>1985</v>
      </c>
      <c r="P241" s="110" t="s">
        <v>1272</v>
      </c>
      <c r="Q241" s="110" t="s">
        <v>10</v>
      </c>
      <c r="R241" s="110">
        <v>1</v>
      </c>
      <c r="S241" s="110" t="s">
        <v>10</v>
      </c>
      <c r="T241" s="110">
        <v>13.9</v>
      </c>
      <c r="U241" s="110" t="s">
        <v>1986</v>
      </c>
      <c r="V241" s="110">
        <v>1</v>
      </c>
      <c r="W241" s="110" t="s">
        <v>1915</v>
      </c>
      <c r="X241" s="110">
        <v>0</v>
      </c>
      <c r="Y241" s="110" t="s">
        <v>10</v>
      </c>
      <c r="Z241" s="110">
        <v>25</v>
      </c>
      <c r="AA241" s="110" t="s">
        <v>10</v>
      </c>
      <c r="AB241" s="110" t="s">
        <v>1915</v>
      </c>
      <c r="AC241" s="110">
        <v>68</v>
      </c>
      <c r="AD241" s="110">
        <v>486</v>
      </c>
      <c r="AE241" s="111">
        <v>6755.4000000000005</v>
      </c>
      <c r="AF241" s="112">
        <v>5880.5999999999995</v>
      </c>
      <c r="AG241" s="111">
        <f>AE241-AF241</f>
        <v>874.80000000000109</v>
      </c>
    </row>
    <row r="242" spans="1:33">
      <c r="A242" s="109">
        <v>143</v>
      </c>
      <c r="B242" s="110">
        <v>23</v>
      </c>
      <c r="C242" s="110" t="s">
        <v>3878</v>
      </c>
      <c r="D242" s="110" t="s">
        <v>9</v>
      </c>
      <c r="E242" s="110" t="s">
        <v>14</v>
      </c>
      <c r="F242" s="110" t="s">
        <v>5631</v>
      </c>
      <c r="G242" s="110" t="s">
        <v>43</v>
      </c>
      <c r="H242" s="110">
        <v>20.399999999999999</v>
      </c>
      <c r="I242" s="110">
        <v>14994</v>
      </c>
      <c r="J242" s="110">
        <v>735</v>
      </c>
      <c r="K242" s="110" t="s">
        <v>18</v>
      </c>
      <c r="L242" s="110">
        <v>13358</v>
      </c>
      <c r="M242" s="111">
        <v>18.174149659863946</v>
      </c>
      <c r="N242" s="110" t="s">
        <v>2298</v>
      </c>
      <c r="O242" s="110" t="s">
        <v>2298</v>
      </c>
      <c r="P242" s="110" t="s">
        <v>1382</v>
      </c>
      <c r="Q242" s="110" t="s">
        <v>2299</v>
      </c>
      <c r="R242" s="110">
        <v>1</v>
      </c>
      <c r="S242" s="110" t="s">
        <v>10</v>
      </c>
      <c r="T242" s="110">
        <v>20.399999999999999</v>
      </c>
      <c r="U242" s="110" t="s">
        <v>2300</v>
      </c>
      <c r="V242" s="110">
        <v>3</v>
      </c>
      <c r="W242" s="110" t="s">
        <v>1938</v>
      </c>
      <c r="X242" s="110">
        <v>0</v>
      </c>
      <c r="Y242" s="110" t="s">
        <v>10</v>
      </c>
      <c r="Z242" s="110">
        <v>4</v>
      </c>
      <c r="AA242" s="110" t="s">
        <v>10</v>
      </c>
      <c r="AB242" s="110" t="s">
        <v>5620</v>
      </c>
      <c r="AC242" s="110">
        <v>23</v>
      </c>
      <c r="AD242" s="110">
        <v>322.5</v>
      </c>
      <c r="AE242" s="111">
        <v>6578.9999999999991</v>
      </c>
      <c r="AF242" s="112">
        <v>5861.1632653061224</v>
      </c>
      <c r="AG242" s="111">
        <f>AE242-AF242</f>
        <v>717.83673469387668</v>
      </c>
    </row>
    <row r="243" spans="1:33">
      <c r="A243" s="109">
        <v>443</v>
      </c>
      <c r="B243" s="110">
        <v>518</v>
      </c>
      <c r="C243" s="110" t="s">
        <v>1646</v>
      </c>
      <c r="D243" s="110" t="s">
        <v>9</v>
      </c>
      <c r="E243" s="110" t="s">
        <v>58</v>
      </c>
      <c r="F243" s="110" t="s">
        <v>5627</v>
      </c>
      <c r="G243" s="110" t="s">
        <v>308</v>
      </c>
      <c r="H243" s="110">
        <v>5.9</v>
      </c>
      <c r="I243" s="110">
        <v>590</v>
      </c>
      <c r="J243" s="110">
        <v>100</v>
      </c>
      <c r="K243" s="110" t="s">
        <v>38</v>
      </c>
      <c r="L243" s="110">
        <v>526</v>
      </c>
      <c r="M243" s="111">
        <v>5.26</v>
      </c>
      <c r="N243" s="110" t="s">
        <v>3121</v>
      </c>
      <c r="O243" s="110" t="s">
        <v>3121</v>
      </c>
      <c r="P243" s="110" t="s">
        <v>1646</v>
      </c>
      <c r="Q243" s="110" t="s">
        <v>10</v>
      </c>
      <c r="R243" s="110">
        <v>1</v>
      </c>
      <c r="S243" s="110" t="s">
        <v>10</v>
      </c>
      <c r="T243" s="110">
        <v>5.9</v>
      </c>
      <c r="U243" s="110" t="s">
        <v>3122</v>
      </c>
      <c r="V243" s="110">
        <v>1</v>
      </c>
      <c r="W243" s="110" t="s">
        <v>1915</v>
      </c>
      <c r="X243" s="110">
        <v>0</v>
      </c>
      <c r="Y243" s="110" t="s">
        <v>10</v>
      </c>
      <c r="Z243" s="110">
        <v>25</v>
      </c>
      <c r="AA243" s="110" t="s">
        <v>10</v>
      </c>
      <c r="AB243" s="110" t="s">
        <v>1915</v>
      </c>
      <c r="AC243" s="110">
        <v>518</v>
      </c>
      <c r="AD243" s="110">
        <v>1114</v>
      </c>
      <c r="AE243" s="111">
        <v>6572.6</v>
      </c>
      <c r="AF243" s="112">
        <v>5859.6399999999994</v>
      </c>
      <c r="AG243" s="111">
        <f>AE243-AF243</f>
        <v>712.96000000000095</v>
      </c>
    </row>
    <row r="244" spans="1:33">
      <c r="A244" s="109">
        <v>255</v>
      </c>
      <c r="B244" s="110">
        <v>320</v>
      </c>
      <c r="C244" s="110" t="s">
        <v>1477</v>
      </c>
      <c r="D244" s="110" t="s">
        <v>114</v>
      </c>
      <c r="E244" s="110" t="s">
        <v>58</v>
      </c>
      <c r="F244" s="110" t="s">
        <v>5627</v>
      </c>
      <c r="G244" s="110" t="s">
        <v>114</v>
      </c>
      <c r="H244" s="110">
        <v>33</v>
      </c>
      <c r="I244" s="110">
        <v>3300</v>
      </c>
      <c r="J244" s="110">
        <v>100</v>
      </c>
      <c r="K244" s="110" t="s">
        <v>38</v>
      </c>
      <c r="L244" s="110">
        <v>2540</v>
      </c>
      <c r="M244" s="111">
        <v>25.4</v>
      </c>
      <c r="N244" s="110" t="s">
        <v>2615</v>
      </c>
      <c r="O244" s="110" t="s">
        <v>2615</v>
      </c>
      <c r="P244" s="110" t="s">
        <v>1477</v>
      </c>
      <c r="Q244" s="110" t="s">
        <v>10</v>
      </c>
      <c r="R244" s="110">
        <v>1</v>
      </c>
      <c r="S244" s="110" t="s">
        <v>10</v>
      </c>
      <c r="T244" s="110">
        <v>33</v>
      </c>
      <c r="U244" s="110" t="s">
        <v>2616</v>
      </c>
      <c r="V244" s="110">
        <v>1</v>
      </c>
      <c r="W244" s="110" t="s">
        <v>1915</v>
      </c>
      <c r="X244" s="110">
        <v>0</v>
      </c>
      <c r="Y244" s="110" t="s">
        <v>10</v>
      </c>
      <c r="Z244" s="110">
        <v>1</v>
      </c>
      <c r="AA244" s="110" t="s">
        <v>10</v>
      </c>
      <c r="AB244" s="110" t="s">
        <v>1915</v>
      </c>
      <c r="AC244" s="110">
        <v>320</v>
      </c>
      <c r="AD244" s="110">
        <v>230</v>
      </c>
      <c r="AE244" s="111">
        <v>7590</v>
      </c>
      <c r="AF244" s="112">
        <v>5842</v>
      </c>
      <c r="AG244" s="111">
        <f>AE244-AF244</f>
        <v>1748</v>
      </c>
    </row>
    <row r="245" spans="1:33">
      <c r="A245" s="113" t="s">
        <v>5657</v>
      </c>
      <c r="B245" s="114">
        <v>226</v>
      </c>
      <c r="C245" s="114" t="s">
        <v>1405</v>
      </c>
      <c r="D245" s="114" t="s">
        <v>9</v>
      </c>
      <c r="E245" s="114" t="s">
        <v>58</v>
      </c>
      <c r="F245" s="114" t="s">
        <v>5627</v>
      </c>
      <c r="G245" s="114" t="s">
        <v>308</v>
      </c>
      <c r="H245" s="114">
        <v>31.5</v>
      </c>
      <c r="I245" s="114">
        <v>3150</v>
      </c>
      <c r="J245" s="114">
        <v>100</v>
      </c>
      <c r="K245" s="114" t="s">
        <v>57</v>
      </c>
      <c r="L245" s="114">
        <v>2863</v>
      </c>
      <c r="M245" s="114">
        <v>28.63</v>
      </c>
      <c r="N245" s="114" t="e">
        <v>#VALUE!</v>
      </c>
      <c r="O245" s="114" t="e">
        <v>#VALUE!</v>
      </c>
      <c r="P245" s="114" t="e">
        <v>#VALUE!</v>
      </c>
      <c r="Q245" s="114" t="e">
        <v>#VALUE!</v>
      </c>
      <c r="R245" s="114">
        <v>0</v>
      </c>
      <c r="S245" s="114" t="e">
        <v>#VALUE!</v>
      </c>
      <c r="T245" s="114" t="e">
        <v>#VALUE!</v>
      </c>
      <c r="U245" s="114" t="e">
        <v>#VALUE!</v>
      </c>
      <c r="V245" s="114" t="e">
        <v>#VALUE!</v>
      </c>
      <c r="W245" s="114" t="e">
        <v>#VALUE!</v>
      </c>
      <c r="X245" s="114" t="e">
        <v>#VALUE!</v>
      </c>
      <c r="Y245" s="114" t="e">
        <v>#VALUE!</v>
      </c>
      <c r="Z245" s="114" t="e">
        <v>#VALUE!</v>
      </c>
      <c r="AA245" s="114" t="s">
        <v>10</v>
      </c>
      <c r="AB245" s="114" t="s">
        <v>5657</v>
      </c>
      <c r="AC245" s="114" t="e">
        <v>#VALUE!</v>
      </c>
      <c r="AD245" s="114">
        <v>204</v>
      </c>
      <c r="AE245" s="114">
        <v>6426</v>
      </c>
      <c r="AF245" s="115">
        <v>5840.5199999999995</v>
      </c>
      <c r="AG245" s="111">
        <f>AE245-AF245</f>
        <v>585.48000000000047</v>
      </c>
    </row>
    <row r="246" spans="1:33">
      <c r="A246" s="109">
        <v>177</v>
      </c>
      <c r="B246" s="110">
        <v>235</v>
      </c>
      <c r="C246" s="110" t="s">
        <v>473</v>
      </c>
      <c r="D246" s="110" t="s">
        <v>9</v>
      </c>
      <c r="E246" s="110" t="s">
        <v>58</v>
      </c>
      <c r="F246" s="110" t="s">
        <v>5627</v>
      </c>
      <c r="G246" s="110" t="s">
        <v>432</v>
      </c>
      <c r="H246" s="110">
        <v>9.6999999999999993</v>
      </c>
      <c r="I246" s="110">
        <v>970</v>
      </c>
      <c r="J246" s="110">
        <v>100.00000000000001</v>
      </c>
      <c r="K246" s="110" t="s">
        <v>38</v>
      </c>
      <c r="L246" s="110">
        <v>816</v>
      </c>
      <c r="M246" s="111">
        <v>8.1599999999999984</v>
      </c>
      <c r="N246" s="110" t="s">
        <v>2395</v>
      </c>
      <c r="O246" s="110" t="s">
        <v>2395</v>
      </c>
      <c r="P246" s="110" t="s">
        <v>473</v>
      </c>
      <c r="Q246" s="110" t="s">
        <v>2396</v>
      </c>
      <c r="R246" s="110">
        <v>1</v>
      </c>
      <c r="S246" s="110" t="s">
        <v>10</v>
      </c>
      <c r="T246" s="110">
        <v>9.6999999999999993</v>
      </c>
      <c r="U246" s="110" t="s">
        <v>2397</v>
      </c>
      <c r="V246" s="110">
        <v>1</v>
      </c>
      <c r="W246" s="110" t="s">
        <v>1915</v>
      </c>
      <c r="X246" s="110">
        <v>2</v>
      </c>
      <c r="Y246" s="110" t="s">
        <v>10</v>
      </c>
      <c r="Z246" s="110">
        <v>6</v>
      </c>
      <c r="AA246" s="110" t="s">
        <v>10</v>
      </c>
      <c r="AB246" s="110" t="s">
        <v>1915</v>
      </c>
      <c r="AC246" s="110">
        <v>200235</v>
      </c>
      <c r="AD246" s="110">
        <v>704</v>
      </c>
      <c r="AE246" s="111">
        <v>6828.7999999999993</v>
      </c>
      <c r="AF246" s="112">
        <v>5744.6399999999985</v>
      </c>
      <c r="AG246" s="111">
        <f>AE246-AF246</f>
        <v>1084.1600000000008</v>
      </c>
    </row>
    <row r="247" spans="1:33">
      <c r="A247" s="109">
        <v>558</v>
      </c>
      <c r="B247" s="110">
        <v>642</v>
      </c>
      <c r="C247" s="110" t="s">
        <v>1749</v>
      </c>
      <c r="D247" s="110" t="s">
        <v>44</v>
      </c>
      <c r="E247" s="110" t="s">
        <v>58</v>
      </c>
      <c r="F247" s="110" t="s">
        <v>5627</v>
      </c>
      <c r="G247" s="110" t="s">
        <v>108</v>
      </c>
      <c r="H247" s="110">
        <v>15.7</v>
      </c>
      <c r="I247" s="110">
        <v>1570</v>
      </c>
      <c r="J247" s="110">
        <v>100</v>
      </c>
      <c r="K247" s="110" t="s">
        <v>38</v>
      </c>
      <c r="L247" s="110">
        <v>1303</v>
      </c>
      <c r="M247" s="111">
        <v>13.03</v>
      </c>
      <c r="N247" s="110" t="s">
        <v>3436</v>
      </c>
      <c r="O247" s="110" t="s">
        <v>3436</v>
      </c>
      <c r="P247" s="110" t="s">
        <v>1749</v>
      </c>
      <c r="Q247" s="110" t="s">
        <v>10</v>
      </c>
      <c r="R247" s="110">
        <v>1</v>
      </c>
      <c r="S247" s="110" t="s">
        <v>10</v>
      </c>
      <c r="T247" s="110">
        <v>15.7</v>
      </c>
      <c r="U247" s="110" t="s">
        <v>3437</v>
      </c>
      <c r="V247" s="110">
        <v>1</v>
      </c>
      <c r="W247" s="110" t="s">
        <v>1915</v>
      </c>
      <c r="X247" s="110">
        <v>2</v>
      </c>
      <c r="Y247" s="110" t="s">
        <v>10</v>
      </c>
      <c r="Z247" s="110">
        <v>26</v>
      </c>
      <c r="AA247" s="110" t="s">
        <v>10</v>
      </c>
      <c r="AB247" s="110" t="s">
        <v>1915</v>
      </c>
      <c r="AC247" s="110">
        <v>200642</v>
      </c>
      <c r="AD247" s="110">
        <v>440</v>
      </c>
      <c r="AE247" s="111">
        <v>6908</v>
      </c>
      <c r="AF247" s="112">
        <v>5733.2</v>
      </c>
      <c r="AG247" s="111">
        <f>AE247-AF247</f>
        <v>1174.8000000000002</v>
      </c>
    </row>
    <row r="248" spans="1:33">
      <c r="A248" s="109">
        <v>584</v>
      </c>
      <c r="B248" s="110">
        <v>674</v>
      </c>
      <c r="C248" s="110" t="s">
        <v>1773</v>
      </c>
      <c r="D248" s="110" t="s">
        <v>44</v>
      </c>
      <c r="E248" s="110" t="s">
        <v>58</v>
      </c>
      <c r="F248" s="110" t="s">
        <v>5627</v>
      </c>
      <c r="G248" s="110" t="s">
        <v>360</v>
      </c>
      <c r="H248" s="110">
        <v>76.3</v>
      </c>
      <c r="I248" s="110">
        <v>7630</v>
      </c>
      <c r="J248" s="110">
        <v>100</v>
      </c>
      <c r="K248" s="110" t="s">
        <v>38</v>
      </c>
      <c r="L248" s="110">
        <v>4999</v>
      </c>
      <c r="M248" s="111">
        <v>49.99</v>
      </c>
      <c r="N248" s="110" t="s">
        <v>3506</v>
      </c>
      <c r="O248" s="110" t="s">
        <v>3506</v>
      </c>
      <c r="P248" s="110" t="s">
        <v>1773</v>
      </c>
      <c r="Q248" s="110" t="s">
        <v>10</v>
      </c>
      <c r="R248" s="110">
        <v>2</v>
      </c>
      <c r="S248" s="110" t="s">
        <v>10</v>
      </c>
      <c r="T248" s="110">
        <v>76.3</v>
      </c>
      <c r="U248" s="110" t="s">
        <v>3507</v>
      </c>
      <c r="V248" s="110">
        <v>1</v>
      </c>
      <c r="W248" s="110" t="s">
        <v>1915</v>
      </c>
      <c r="X248" s="110">
        <v>2</v>
      </c>
      <c r="Y248" s="110" t="s">
        <v>10</v>
      </c>
      <c r="Z248" s="110">
        <v>3</v>
      </c>
      <c r="AA248" s="110" t="s">
        <v>10</v>
      </c>
      <c r="AB248" s="110" t="s">
        <v>5618</v>
      </c>
      <c r="AC248" s="110">
        <v>200674</v>
      </c>
      <c r="AD248" s="110">
        <v>114</v>
      </c>
      <c r="AE248" s="111">
        <v>8698.1999999999989</v>
      </c>
      <c r="AF248" s="112">
        <v>5698.8600000000006</v>
      </c>
      <c r="AG248" s="111">
        <f>AE248-AF248</f>
        <v>2999.3399999999983</v>
      </c>
    </row>
    <row r="249" spans="1:33">
      <c r="A249" s="109">
        <v>489</v>
      </c>
      <c r="B249" s="110">
        <v>564</v>
      </c>
      <c r="C249" s="110" t="s">
        <v>1688</v>
      </c>
      <c r="D249" s="110" t="s">
        <v>71</v>
      </c>
      <c r="E249" s="110" t="s">
        <v>14</v>
      </c>
      <c r="F249" s="110" t="s">
        <v>450</v>
      </c>
      <c r="G249" s="110" t="s">
        <v>257</v>
      </c>
      <c r="H249" s="110">
        <v>27.4</v>
      </c>
      <c r="I249" s="110">
        <v>2740</v>
      </c>
      <c r="J249" s="110">
        <v>100</v>
      </c>
      <c r="K249" s="110" t="s">
        <v>13</v>
      </c>
      <c r="L249" s="110">
        <v>2490</v>
      </c>
      <c r="M249" s="111">
        <v>24.9</v>
      </c>
      <c r="N249" s="110" t="s">
        <v>3245</v>
      </c>
      <c r="O249" s="110" t="s">
        <v>3245</v>
      </c>
      <c r="P249" s="110" t="s">
        <v>1688</v>
      </c>
      <c r="Q249" s="110" t="s">
        <v>3246</v>
      </c>
      <c r="R249" s="110">
        <v>1</v>
      </c>
      <c r="S249" s="110" t="s">
        <v>10</v>
      </c>
      <c r="T249" s="110">
        <v>27.4</v>
      </c>
      <c r="U249" s="110" t="s">
        <v>3247</v>
      </c>
      <c r="V249" s="110">
        <v>3</v>
      </c>
      <c r="W249" s="110" t="s">
        <v>1938</v>
      </c>
      <c r="X249" s="110">
        <v>0</v>
      </c>
      <c r="Y249" s="110" t="s">
        <v>10</v>
      </c>
      <c r="Z249" s="110">
        <v>2</v>
      </c>
      <c r="AA249" s="110" t="s">
        <v>10</v>
      </c>
      <c r="AB249" s="110" t="s">
        <v>5620</v>
      </c>
      <c r="AC249" s="110">
        <v>564</v>
      </c>
      <c r="AD249" s="110">
        <v>226.3</v>
      </c>
      <c r="AE249" s="111">
        <v>6200.62</v>
      </c>
      <c r="AF249" s="112">
        <v>5634.87</v>
      </c>
      <c r="AG249" s="111">
        <f>AE249-AF249</f>
        <v>565.75</v>
      </c>
    </row>
    <row r="250" spans="1:33">
      <c r="A250" s="109">
        <v>134</v>
      </c>
      <c r="B250" s="110">
        <v>189</v>
      </c>
      <c r="C250" s="110" t="s">
        <v>1373</v>
      </c>
      <c r="D250" s="110" t="s">
        <v>44</v>
      </c>
      <c r="E250" s="110" t="s">
        <v>14</v>
      </c>
      <c r="F250" s="110" t="s">
        <v>450</v>
      </c>
      <c r="G250" s="110" t="s">
        <v>308</v>
      </c>
      <c r="H250" s="110">
        <v>134.9</v>
      </c>
      <c r="I250" s="110">
        <v>13490</v>
      </c>
      <c r="J250" s="110">
        <v>100</v>
      </c>
      <c r="K250" s="110" t="s">
        <v>13</v>
      </c>
      <c r="L250" s="110">
        <v>11467</v>
      </c>
      <c r="M250" s="111">
        <v>114.67</v>
      </c>
      <c r="N250" s="110" t="s">
        <v>2273</v>
      </c>
      <c r="O250" s="110" t="s">
        <v>2273</v>
      </c>
      <c r="P250" s="110" t="s">
        <v>1373</v>
      </c>
      <c r="Q250" s="110" t="s">
        <v>2274</v>
      </c>
      <c r="R250" s="110">
        <v>1</v>
      </c>
      <c r="S250" s="110" t="s">
        <v>10</v>
      </c>
      <c r="T250" s="110">
        <v>134.9</v>
      </c>
      <c r="U250" s="110" t="s">
        <v>2275</v>
      </c>
      <c r="V250" s="110">
        <v>3</v>
      </c>
      <c r="W250" s="110" t="s">
        <v>1938</v>
      </c>
      <c r="X250" s="110">
        <v>2</v>
      </c>
      <c r="Y250" s="110" t="s">
        <v>10</v>
      </c>
      <c r="Z250" s="110">
        <v>2</v>
      </c>
      <c r="AA250" s="110" t="s">
        <v>10</v>
      </c>
      <c r="AB250" s="110" t="s">
        <v>5620</v>
      </c>
      <c r="AC250" s="110">
        <v>200189</v>
      </c>
      <c r="AD250" s="110">
        <v>49</v>
      </c>
      <c r="AE250" s="111">
        <v>6610.1</v>
      </c>
      <c r="AF250" s="112">
        <v>5618.83</v>
      </c>
      <c r="AG250" s="111">
        <f>AE250-AF250</f>
        <v>991.27000000000044</v>
      </c>
    </row>
    <row r="251" spans="1:33">
      <c r="A251" s="109">
        <v>64</v>
      </c>
      <c r="B251" s="110">
        <v>111</v>
      </c>
      <c r="C251" s="110" t="s">
        <v>1304</v>
      </c>
      <c r="D251" s="110" t="s">
        <v>90</v>
      </c>
      <c r="E251" s="110" t="s">
        <v>58</v>
      </c>
      <c r="F251" s="110" t="s">
        <v>5627</v>
      </c>
      <c r="G251" s="110" t="s">
        <v>108</v>
      </c>
      <c r="H251" s="110">
        <v>10.4</v>
      </c>
      <c r="I251" s="110">
        <v>1040</v>
      </c>
      <c r="J251" s="110">
        <v>100</v>
      </c>
      <c r="K251" s="110" t="s">
        <v>38</v>
      </c>
      <c r="L251" s="110">
        <v>926</v>
      </c>
      <c r="M251" s="111">
        <v>9.26</v>
      </c>
      <c r="N251" s="110" t="s">
        <v>2075</v>
      </c>
      <c r="O251" s="110" t="s">
        <v>2075</v>
      </c>
      <c r="P251" s="110" t="s">
        <v>1304</v>
      </c>
      <c r="Q251" s="110" t="s">
        <v>2076</v>
      </c>
      <c r="R251" s="110">
        <v>1</v>
      </c>
      <c r="S251" s="110" t="s">
        <v>10</v>
      </c>
      <c r="T251" s="110">
        <v>10.4</v>
      </c>
      <c r="U251" s="110" t="s">
        <v>2077</v>
      </c>
      <c r="V251" s="110">
        <v>1</v>
      </c>
      <c r="W251" s="110" t="s">
        <v>1915</v>
      </c>
      <c r="X251" s="110">
        <v>0</v>
      </c>
      <c r="Y251" s="110" t="s">
        <v>10</v>
      </c>
      <c r="Z251" s="110">
        <v>25</v>
      </c>
      <c r="AA251" s="110" t="s">
        <v>10</v>
      </c>
      <c r="AB251" s="110" t="s">
        <v>1915</v>
      </c>
      <c r="AC251" s="110">
        <v>111</v>
      </c>
      <c r="AD251" s="110">
        <v>605</v>
      </c>
      <c r="AE251" s="111">
        <v>6292</v>
      </c>
      <c r="AF251" s="112">
        <v>5602.3</v>
      </c>
      <c r="AG251" s="111">
        <f>AE251-AF251</f>
        <v>689.69999999999982</v>
      </c>
    </row>
    <row r="252" spans="1:33">
      <c r="A252" s="109">
        <v>28</v>
      </c>
      <c r="B252" s="110">
        <v>64</v>
      </c>
      <c r="C252" s="110" t="s">
        <v>3889</v>
      </c>
      <c r="D252" s="110" t="s">
        <v>44</v>
      </c>
      <c r="E252" s="110" t="s">
        <v>58</v>
      </c>
      <c r="F252" s="110" t="s">
        <v>5658</v>
      </c>
      <c r="G252" s="110" t="s">
        <v>108</v>
      </c>
      <c r="H252" s="110">
        <v>50.3</v>
      </c>
      <c r="I252" s="110">
        <v>7042</v>
      </c>
      <c r="J252" s="110">
        <v>140</v>
      </c>
      <c r="K252" s="110" t="s">
        <v>57</v>
      </c>
      <c r="L252" s="110">
        <v>5563</v>
      </c>
      <c r="M252" s="111">
        <v>39.735714285714288</v>
      </c>
      <c r="N252" s="110" t="s">
        <v>1980</v>
      </c>
      <c r="O252" s="110" t="s">
        <v>1980</v>
      </c>
      <c r="P252" s="110" t="s">
        <v>1270</v>
      </c>
      <c r="Q252" s="110" t="s">
        <v>1981</v>
      </c>
      <c r="R252" s="110">
        <v>1</v>
      </c>
      <c r="S252" s="110" t="s">
        <v>10</v>
      </c>
      <c r="T252" s="110">
        <v>50.3</v>
      </c>
      <c r="U252" s="110" t="s">
        <v>1982</v>
      </c>
      <c r="V252" s="110">
        <v>2</v>
      </c>
      <c r="W252" s="110" t="s">
        <v>835</v>
      </c>
      <c r="X252" s="110">
        <v>2</v>
      </c>
      <c r="Y252" s="110" t="s">
        <v>10</v>
      </c>
      <c r="Z252" s="110">
        <v>6</v>
      </c>
      <c r="AA252" s="110" t="s">
        <v>10</v>
      </c>
      <c r="AB252" s="110" t="s">
        <v>1915</v>
      </c>
      <c r="AC252" s="110">
        <v>200064</v>
      </c>
      <c r="AD252" s="110">
        <v>140</v>
      </c>
      <c r="AE252" s="111">
        <v>7042</v>
      </c>
      <c r="AF252" s="112">
        <v>5563</v>
      </c>
      <c r="AG252" s="111">
        <f>AE252-AF252</f>
        <v>1479</v>
      </c>
    </row>
    <row r="253" spans="1:33">
      <c r="A253" s="109">
        <v>528</v>
      </c>
      <c r="B253" s="110">
        <v>608</v>
      </c>
      <c r="C253" s="110" t="s">
        <v>956</v>
      </c>
      <c r="D253" s="110" t="s">
        <v>44</v>
      </c>
      <c r="E253" s="110" t="s">
        <v>10</v>
      </c>
      <c r="F253" s="110" t="s">
        <v>957</v>
      </c>
      <c r="G253" s="110" t="s">
        <v>958</v>
      </c>
      <c r="H253" s="110">
        <v>329</v>
      </c>
      <c r="I253" s="110">
        <v>3290</v>
      </c>
      <c r="J253" s="110">
        <v>10</v>
      </c>
      <c r="K253" s="110" t="s">
        <v>110</v>
      </c>
      <c r="L253" s="110">
        <v>2912</v>
      </c>
      <c r="M253" s="111">
        <v>291.2</v>
      </c>
      <c r="N253" s="110" t="s">
        <v>3351</v>
      </c>
      <c r="O253" s="110" t="s">
        <v>3351</v>
      </c>
      <c r="P253" s="110" t="s">
        <v>1725</v>
      </c>
      <c r="Q253" s="110" t="s">
        <v>3352</v>
      </c>
      <c r="R253" s="110">
        <v>1</v>
      </c>
      <c r="S253" s="110" t="s">
        <v>10</v>
      </c>
      <c r="T253" s="110">
        <v>329</v>
      </c>
      <c r="U253" s="110" t="s">
        <v>3353</v>
      </c>
      <c r="V253" s="110">
        <v>25</v>
      </c>
      <c r="W253" s="110" t="s">
        <v>1902</v>
      </c>
      <c r="X253" s="110">
        <v>0</v>
      </c>
      <c r="Y253" s="110" t="s">
        <v>10</v>
      </c>
      <c r="Z253" s="110">
        <v>8</v>
      </c>
      <c r="AA253" s="110" t="s">
        <v>10</v>
      </c>
      <c r="AB253" s="110" t="s">
        <v>5638</v>
      </c>
      <c r="AC253" s="110">
        <v>608</v>
      </c>
      <c r="AD253" s="110">
        <v>19</v>
      </c>
      <c r="AE253" s="111">
        <v>6251</v>
      </c>
      <c r="AF253" s="112">
        <v>5532.8</v>
      </c>
      <c r="AG253" s="111">
        <f>AE253-AF253</f>
        <v>718.19999999999982</v>
      </c>
    </row>
    <row r="254" spans="1:33">
      <c r="A254" s="109">
        <v>592</v>
      </c>
      <c r="B254" s="110">
        <v>683</v>
      </c>
      <c r="C254" s="110" t="s">
        <v>4001</v>
      </c>
      <c r="D254" s="110" t="s">
        <v>10</v>
      </c>
      <c r="E254" s="110" t="s">
        <v>10</v>
      </c>
      <c r="F254" s="110" t="s">
        <v>5804</v>
      </c>
      <c r="G254" s="110" t="s">
        <v>241</v>
      </c>
      <c r="H254" s="110">
        <v>6197</v>
      </c>
      <c r="I254" s="110">
        <v>6197</v>
      </c>
      <c r="J254" s="110">
        <v>1</v>
      </c>
      <c r="K254" s="110" t="s">
        <v>97</v>
      </c>
      <c r="L254" s="110">
        <v>5520</v>
      </c>
      <c r="M254" s="111">
        <v>5520</v>
      </c>
      <c r="N254" s="110" t="s">
        <v>3525</v>
      </c>
      <c r="O254" s="110" t="s">
        <v>3525</v>
      </c>
      <c r="P254" s="110" t="s">
        <v>1781</v>
      </c>
      <c r="Q254" s="110" t="s">
        <v>3526</v>
      </c>
      <c r="R254" s="110">
        <v>2</v>
      </c>
      <c r="S254" s="110" t="s">
        <v>10</v>
      </c>
      <c r="T254" s="110">
        <v>6197</v>
      </c>
      <c r="U254" s="110" t="s">
        <v>3527</v>
      </c>
      <c r="V254" s="110">
        <v>25</v>
      </c>
      <c r="W254" s="110" t="s">
        <v>1902</v>
      </c>
      <c r="X254" s="110">
        <v>0</v>
      </c>
      <c r="Y254" s="110" t="s">
        <v>10</v>
      </c>
      <c r="Z254" s="110">
        <v>6</v>
      </c>
      <c r="AA254" s="110" t="s">
        <v>10</v>
      </c>
      <c r="AB254" s="110" t="s">
        <v>5618</v>
      </c>
      <c r="AC254" s="110">
        <v>683</v>
      </c>
      <c r="AD254" s="110">
        <v>1</v>
      </c>
      <c r="AE254" s="111">
        <v>6197</v>
      </c>
      <c r="AF254" s="112">
        <v>5520</v>
      </c>
      <c r="AG254" s="111">
        <f>AE254-AF254</f>
        <v>677</v>
      </c>
    </row>
    <row r="255" spans="1:33">
      <c r="A255" s="109">
        <v>471</v>
      </c>
      <c r="B255" s="110">
        <v>547</v>
      </c>
      <c r="C255" s="110" t="s">
        <v>1672</v>
      </c>
      <c r="D255" s="110" t="s">
        <v>9</v>
      </c>
      <c r="E255" s="110" t="s">
        <v>58</v>
      </c>
      <c r="F255" s="110" t="s">
        <v>5627</v>
      </c>
      <c r="G255" s="110" t="s">
        <v>108</v>
      </c>
      <c r="H255" s="110">
        <v>10.4</v>
      </c>
      <c r="I255" s="110">
        <v>1040</v>
      </c>
      <c r="J255" s="110">
        <v>100</v>
      </c>
      <c r="K255" s="110" t="s">
        <v>38</v>
      </c>
      <c r="L255" s="110">
        <v>910</v>
      </c>
      <c r="M255" s="111">
        <v>9.1</v>
      </c>
      <c r="N255" s="110" t="s">
        <v>3196</v>
      </c>
      <c r="O255" s="110" t="s">
        <v>3196</v>
      </c>
      <c r="P255" s="110" t="s">
        <v>1672</v>
      </c>
      <c r="Q255" s="110" t="s">
        <v>3197</v>
      </c>
      <c r="R255" s="110">
        <v>1</v>
      </c>
      <c r="S255" s="110" t="s">
        <v>10</v>
      </c>
      <c r="T255" s="110">
        <v>10.4</v>
      </c>
      <c r="U255" s="110" t="s">
        <v>3198</v>
      </c>
      <c r="V255" s="110">
        <v>1</v>
      </c>
      <c r="W255" s="110" t="s">
        <v>1915</v>
      </c>
      <c r="X255" s="110">
        <v>0</v>
      </c>
      <c r="Y255" s="110" t="s">
        <v>10</v>
      </c>
      <c r="Z255" s="110">
        <v>25</v>
      </c>
      <c r="AA255" s="110" t="s">
        <v>10</v>
      </c>
      <c r="AB255" s="110" t="s">
        <v>1915</v>
      </c>
      <c r="AC255" s="110">
        <v>547</v>
      </c>
      <c r="AD255" s="110">
        <v>605</v>
      </c>
      <c r="AE255" s="111">
        <v>6292</v>
      </c>
      <c r="AF255" s="112">
        <v>5505.5</v>
      </c>
      <c r="AG255" s="111">
        <f>AE255-AF255</f>
        <v>786.5</v>
      </c>
    </row>
    <row r="256" spans="1:33">
      <c r="A256" s="109">
        <v>9</v>
      </c>
      <c r="B256" s="110">
        <v>38</v>
      </c>
      <c r="C256" s="110" t="s">
        <v>1250</v>
      </c>
      <c r="D256" s="110" t="s">
        <v>44</v>
      </c>
      <c r="E256" s="110" t="s">
        <v>58</v>
      </c>
      <c r="F256" s="110" t="s">
        <v>5627</v>
      </c>
      <c r="G256" s="110" t="s">
        <v>108</v>
      </c>
      <c r="H256" s="110">
        <v>27.4</v>
      </c>
      <c r="I256" s="110">
        <v>2740</v>
      </c>
      <c r="J256" s="110">
        <v>100</v>
      </c>
      <c r="K256" s="110" t="s">
        <v>38</v>
      </c>
      <c r="L256" s="110">
        <v>2082</v>
      </c>
      <c r="M256" s="111">
        <v>20.82</v>
      </c>
      <c r="N256" s="110" t="s">
        <v>1922</v>
      </c>
      <c r="O256" s="110" t="s">
        <v>1922</v>
      </c>
      <c r="P256" s="110" t="s">
        <v>1250</v>
      </c>
      <c r="Q256" s="110" t="s">
        <v>10</v>
      </c>
      <c r="R256" s="110">
        <v>1</v>
      </c>
      <c r="S256" s="110" t="s">
        <v>10</v>
      </c>
      <c r="T256" s="110">
        <v>27.4</v>
      </c>
      <c r="U256" s="110" t="s">
        <v>1923</v>
      </c>
      <c r="V256" s="110">
        <v>1</v>
      </c>
      <c r="W256" s="110" t="s">
        <v>1915</v>
      </c>
      <c r="X256" s="110">
        <v>0</v>
      </c>
      <c r="Y256" s="110" t="s">
        <v>10</v>
      </c>
      <c r="Z256" s="110">
        <v>25</v>
      </c>
      <c r="AA256" s="110" t="s">
        <v>10</v>
      </c>
      <c r="AB256" s="110" t="s">
        <v>1915</v>
      </c>
      <c r="AC256" s="110">
        <v>38</v>
      </c>
      <c r="AD256" s="110">
        <v>264</v>
      </c>
      <c r="AE256" s="111">
        <v>7233.5999999999995</v>
      </c>
      <c r="AF256" s="112">
        <v>5496.4800000000005</v>
      </c>
      <c r="AG256" s="111">
        <f>AE256-AF256</f>
        <v>1737.119999999999</v>
      </c>
    </row>
    <row r="257" spans="1:33">
      <c r="A257" s="109">
        <v>595</v>
      </c>
      <c r="B257" s="110">
        <v>686</v>
      </c>
      <c r="C257" s="110" t="s">
        <v>1784</v>
      </c>
      <c r="D257" s="110" t="s">
        <v>114</v>
      </c>
      <c r="E257" s="110" t="s">
        <v>58</v>
      </c>
      <c r="F257" s="110" t="s">
        <v>5691</v>
      </c>
      <c r="G257" s="110" t="s">
        <v>114</v>
      </c>
      <c r="H257" s="110">
        <v>28.7</v>
      </c>
      <c r="I257" s="110">
        <v>4018</v>
      </c>
      <c r="J257" s="110">
        <v>140</v>
      </c>
      <c r="K257" s="110" t="s">
        <v>38</v>
      </c>
      <c r="L257" s="110">
        <v>3335</v>
      </c>
      <c r="M257" s="111">
        <v>23.821428571428573</v>
      </c>
      <c r="N257" s="110" t="s">
        <v>3534</v>
      </c>
      <c r="O257" s="110" t="s">
        <v>3534</v>
      </c>
      <c r="P257" s="110" t="s">
        <v>1784</v>
      </c>
      <c r="Q257" s="110" t="s">
        <v>3535</v>
      </c>
      <c r="R257" s="110">
        <v>1</v>
      </c>
      <c r="S257" s="110" t="s">
        <v>10</v>
      </c>
      <c r="T257" s="110">
        <v>28.7</v>
      </c>
      <c r="U257" s="110" t="s">
        <v>3536</v>
      </c>
      <c r="V257" s="110">
        <v>1</v>
      </c>
      <c r="W257" s="110" t="s">
        <v>1915</v>
      </c>
      <c r="X257" s="110">
        <v>2</v>
      </c>
      <c r="Y257" s="110" t="s">
        <v>10</v>
      </c>
      <c r="Z257" s="110">
        <v>26</v>
      </c>
      <c r="AA257" s="110" t="s">
        <v>10</v>
      </c>
      <c r="AB257" s="110" t="s">
        <v>1915</v>
      </c>
      <c r="AC257" s="110">
        <v>200686</v>
      </c>
      <c r="AD257" s="110">
        <v>230</v>
      </c>
      <c r="AE257" s="111">
        <v>6601</v>
      </c>
      <c r="AF257" s="112">
        <v>5478.9285714285716</v>
      </c>
      <c r="AG257" s="111">
        <f>AE257-AF257</f>
        <v>1122.0714285714284</v>
      </c>
    </row>
    <row r="258" spans="1:33">
      <c r="A258" s="109">
        <v>218</v>
      </c>
      <c r="B258" s="110">
        <v>279</v>
      </c>
      <c r="C258" s="110" t="s">
        <v>1448</v>
      </c>
      <c r="D258" s="110" t="s">
        <v>9</v>
      </c>
      <c r="E258" s="110" t="s">
        <v>58</v>
      </c>
      <c r="F258" s="110" t="s">
        <v>5627</v>
      </c>
      <c r="G258" s="110" t="s">
        <v>308</v>
      </c>
      <c r="H258" s="110">
        <v>8.3000000000000007</v>
      </c>
      <c r="I258" s="110">
        <v>830</v>
      </c>
      <c r="J258" s="110">
        <v>99.999999999999986</v>
      </c>
      <c r="K258" s="110" t="s">
        <v>38</v>
      </c>
      <c r="L258" s="110">
        <v>706</v>
      </c>
      <c r="M258" s="111">
        <v>7.0600000000000014</v>
      </c>
      <c r="N258" s="110" t="s">
        <v>2513</v>
      </c>
      <c r="O258" s="110" t="s">
        <v>2513</v>
      </c>
      <c r="P258" s="110" t="s">
        <v>1448</v>
      </c>
      <c r="Q258" s="110" t="s">
        <v>2514</v>
      </c>
      <c r="R258" s="110">
        <v>1</v>
      </c>
      <c r="S258" s="110" t="s">
        <v>10</v>
      </c>
      <c r="T258" s="110">
        <v>8.3000000000000007</v>
      </c>
      <c r="U258" s="110" t="s">
        <v>2515</v>
      </c>
      <c r="V258" s="110">
        <v>1</v>
      </c>
      <c r="W258" s="110" t="s">
        <v>1915</v>
      </c>
      <c r="X258" s="110">
        <v>2</v>
      </c>
      <c r="Y258" s="110" t="s">
        <v>10</v>
      </c>
      <c r="Z258" s="110">
        <v>26</v>
      </c>
      <c r="AA258" s="110" t="s">
        <v>10</v>
      </c>
      <c r="AB258" s="110" t="s">
        <v>1915</v>
      </c>
      <c r="AC258" s="110">
        <v>200279</v>
      </c>
      <c r="AD258" s="110">
        <v>773</v>
      </c>
      <c r="AE258" s="111">
        <v>6415.9000000000005</v>
      </c>
      <c r="AF258" s="112">
        <v>5457.380000000001</v>
      </c>
      <c r="AG258" s="111">
        <f>AE258-AF258</f>
        <v>958.51999999999953</v>
      </c>
    </row>
    <row r="259" spans="1:33">
      <c r="A259" s="109">
        <v>273</v>
      </c>
      <c r="B259" s="110">
        <v>340</v>
      </c>
      <c r="C259" s="110" t="s">
        <v>1491</v>
      </c>
      <c r="D259" s="110" t="s">
        <v>44</v>
      </c>
      <c r="E259" s="110" t="s">
        <v>10</v>
      </c>
      <c r="F259" s="110" t="s">
        <v>628</v>
      </c>
      <c r="G259" s="110" t="s">
        <v>70</v>
      </c>
      <c r="H259" s="110">
        <v>111.2</v>
      </c>
      <c r="I259" s="110">
        <v>2780</v>
      </c>
      <c r="J259" s="110">
        <v>25</v>
      </c>
      <c r="K259" s="110" t="s">
        <v>75</v>
      </c>
      <c r="L259" s="110">
        <v>2477</v>
      </c>
      <c r="M259" s="111">
        <v>99.08</v>
      </c>
      <c r="N259" s="110" t="s">
        <v>2659</v>
      </c>
      <c r="O259" s="110" t="s">
        <v>2659</v>
      </c>
      <c r="P259" s="110" t="s">
        <v>1491</v>
      </c>
      <c r="Q259" s="110" t="s">
        <v>2660</v>
      </c>
      <c r="R259" s="110">
        <v>1</v>
      </c>
      <c r="S259" s="110" t="s">
        <v>10</v>
      </c>
      <c r="T259" s="110">
        <v>111.2</v>
      </c>
      <c r="U259" s="110" t="s">
        <v>2661</v>
      </c>
      <c r="V259" s="110">
        <v>22</v>
      </c>
      <c r="W259" s="110" t="s">
        <v>2662</v>
      </c>
      <c r="X259" s="110">
        <v>0</v>
      </c>
      <c r="Y259" s="110" t="s">
        <v>10</v>
      </c>
      <c r="Z259" s="110">
        <v>3</v>
      </c>
      <c r="AA259" s="110" t="s">
        <v>10</v>
      </c>
      <c r="AB259" s="110" t="s">
        <v>2056</v>
      </c>
      <c r="AC259" s="110">
        <v>340</v>
      </c>
      <c r="AD259" s="110">
        <v>55</v>
      </c>
      <c r="AE259" s="111">
        <v>6116</v>
      </c>
      <c r="AF259" s="112">
        <v>5449.4</v>
      </c>
      <c r="AG259" s="111">
        <f>AE259-AF259</f>
        <v>666.60000000000036</v>
      </c>
    </row>
    <row r="260" spans="1:33">
      <c r="A260" s="109">
        <v>647</v>
      </c>
      <c r="B260" s="110">
        <v>760</v>
      </c>
      <c r="C260" s="110" t="s">
        <v>1834</v>
      </c>
      <c r="D260" s="110" t="s">
        <v>9</v>
      </c>
      <c r="E260" s="110" t="s">
        <v>58</v>
      </c>
      <c r="F260" s="110" t="s">
        <v>556</v>
      </c>
      <c r="G260" s="110" t="s">
        <v>338</v>
      </c>
      <c r="H260" s="110">
        <v>10.8</v>
      </c>
      <c r="I260" s="110">
        <v>5400</v>
      </c>
      <c r="J260" s="110">
        <v>499.99999999999994</v>
      </c>
      <c r="K260" s="110" t="s">
        <v>38</v>
      </c>
      <c r="L260" s="110">
        <v>4908</v>
      </c>
      <c r="M260" s="111">
        <v>9.8160000000000007</v>
      </c>
      <c r="N260" s="110" t="s">
        <v>3673</v>
      </c>
      <c r="O260" s="110" t="s">
        <v>3673</v>
      </c>
      <c r="P260" s="110" t="s">
        <v>1834</v>
      </c>
      <c r="Q260" s="110" t="s">
        <v>3674</v>
      </c>
      <c r="R260" s="110">
        <v>1</v>
      </c>
      <c r="S260" s="110" t="s">
        <v>10</v>
      </c>
      <c r="T260" s="110">
        <v>10.8</v>
      </c>
      <c r="U260" s="110" t="s">
        <v>3675</v>
      </c>
      <c r="V260" s="110">
        <v>1</v>
      </c>
      <c r="W260" s="110" t="s">
        <v>1915</v>
      </c>
      <c r="X260" s="110">
        <v>0</v>
      </c>
      <c r="Y260" s="110" t="s">
        <v>10</v>
      </c>
      <c r="Z260" s="110">
        <v>1</v>
      </c>
      <c r="AA260" s="110" t="s">
        <v>10</v>
      </c>
      <c r="AB260" s="110" t="s">
        <v>1915</v>
      </c>
      <c r="AC260" s="110">
        <v>760</v>
      </c>
      <c r="AD260" s="110">
        <v>554</v>
      </c>
      <c r="AE260" s="111">
        <v>5983.2000000000007</v>
      </c>
      <c r="AF260" s="112">
        <v>5438.0640000000003</v>
      </c>
      <c r="AG260" s="111">
        <f>AE260-AF260</f>
        <v>545.13600000000042</v>
      </c>
    </row>
    <row r="261" spans="1:33">
      <c r="A261" s="109">
        <v>596</v>
      </c>
      <c r="B261" s="110">
        <v>690</v>
      </c>
      <c r="C261" s="110" t="s">
        <v>1785</v>
      </c>
      <c r="D261" s="110" t="s">
        <v>114</v>
      </c>
      <c r="E261" s="110" t="s">
        <v>58</v>
      </c>
      <c r="F261" s="110" t="s">
        <v>556</v>
      </c>
      <c r="G261" s="110" t="s">
        <v>114</v>
      </c>
      <c r="H261" s="110">
        <v>11.3</v>
      </c>
      <c r="I261" s="110">
        <v>5650</v>
      </c>
      <c r="J261" s="110">
        <v>499.99999999999994</v>
      </c>
      <c r="K261" s="110" t="s">
        <v>38</v>
      </c>
      <c r="L261" s="110">
        <v>4520</v>
      </c>
      <c r="M261" s="111">
        <v>9.0400000000000009</v>
      </c>
      <c r="N261" s="110" t="s">
        <v>3537</v>
      </c>
      <c r="O261" s="110" t="s">
        <v>3537</v>
      </c>
      <c r="P261" s="110" t="s">
        <v>1785</v>
      </c>
      <c r="Q261" s="110" t="s">
        <v>3538</v>
      </c>
      <c r="R261" s="110">
        <v>1</v>
      </c>
      <c r="S261" s="110" t="s">
        <v>10</v>
      </c>
      <c r="T261" s="110">
        <v>11.3</v>
      </c>
      <c r="U261" s="110" t="s">
        <v>3539</v>
      </c>
      <c r="V261" s="110">
        <v>1</v>
      </c>
      <c r="W261" s="110" t="s">
        <v>1915</v>
      </c>
      <c r="X261" s="110">
        <v>0</v>
      </c>
      <c r="Y261" s="110" t="s">
        <v>10</v>
      </c>
      <c r="Z261" s="110">
        <v>25</v>
      </c>
      <c r="AA261" s="110" t="s">
        <v>10</v>
      </c>
      <c r="AB261" s="110" t="s">
        <v>1915</v>
      </c>
      <c r="AC261" s="110">
        <v>690</v>
      </c>
      <c r="AD261" s="110">
        <v>599</v>
      </c>
      <c r="AE261" s="111">
        <v>6768.7000000000007</v>
      </c>
      <c r="AF261" s="112">
        <v>5414.9600000000009</v>
      </c>
      <c r="AG261" s="111">
        <f>AE261-AF261</f>
        <v>1353.7399999999998</v>
      </c>
    </row>
    <row r="262" spans="1:33">
      <c r="A262" s="109">
        <v>248</v>
      </c>
      <c r="B262" s="110">
        <v>310</v>
      </c>
      <c r="C262" s="110" t="s">
        <v>1471</v>
      </c>
      <c r="D262" s="110" t="s">
        <v>10</v>
      </c>
      <c r="E262" s="110" t="s">
        <v>58</v>
      </c>
      <c r="F262" s="110" t="s">
        <v>5691</v>
      </c>
      <c r="G262" s="110" t="s">
        <v>591</v>
      </c>
      <c r="H262" s="110">
        <v>60.3</v>
      </c>
      <c r="I262" s="110">
        <v>8442</v>
      </c>
      <c r="J262" s="110">
        <v>140</v>
      </c>
      <c r="K262" s="110" t="s">
        <v>38</v>
      </c>
      <c r="L262" s="110">
        <v>7429</v>
      </c>
      <c r="M262" s="111">
        <v>53.064285714285717</v>
      </c>
      <c r="N262" s="110" t="s">
        <v>2596</v>
      </c>
      <c r="O262" s="110" t="s">
        <v>2596</v>
      </c>
      <c r="P262" s="110" t="s">
        <v>1471</v>
      </c>
      <c r="Q262" s="110" t="s">
        <v>10</v>
      </c>
      <c r="R262" s="110">
        <v>2</v>
      </c>
      <c r="S262" s="110" t="s">
        <v>10</v>
      </c>
      <c r="T262" s="110">
        <v>60.3</v>
      </c>
      <c r="U262" s="110" t="s">
        <v>2597</v>
      </c>
      <c r="V262" s="110">
        <v>1</v>
      </c>
      <c r="W262" s="110" t="s">
        <v>1915</v>
      </c>
      <c r="X262" s="110">
        <v>0</v>
      </c>
      <c r="Y262" s="110" t="s">
        <v>10</v>
      </c>
      <c r="Z262" s="110">
        <v>15</v>
      </c>
      <c r="AA262" s="110" t="s">
        <v>10</v>
      </c>
      <c r="AB262" s="110" t="s">
        <v>5618</v>
      </c>
      <c r="AC262" s="110">
        <v>310</v>
      </c>
      <c r="AD262" s="110">
        <v>102</v>
      </c>
      <c r="AE262" s="111">
        <v>6150.5999999999995</v>
      </c>
      <c r="AF262" s="112">
        <v>5412.5571428571429</v>
      </c>
      <c r="AG262" s="111">
        <f>AE262-AF262</f>
        <v>738.04285714285652</v>
      </c>
    </row>
    <row r="263" spans="1:33">
      <c r="A263" s="109">
        <v>408</v>
      </c>
      <c r="B263" s="110">
        <v>467</v>
      </c>
      <c r="C263" s="110" t="s">
        <v>3960</v>
      </c>
      <c r="D263" s="110" t="s">
        <v>10</v>
      </c>
      <c r="E263" s="110" t="s">
        <v>67</v>
      </c>
      <c r="F263" s="110" t="s">
        <v>5647</v>
      </c>
      <c r="G263" s="110" t="s">
        <v>308</v>
      </c>
      <c r="H263" s="110">
        <v>6.3</v>
      </c>
      <c r="I263" s="110">
        <v>6300</v>
      </c>
      <c r="J263" s="110">
        <v>1000</v>
      </c>
      <c r="K263" s="110" t="s">
        <v>38</v>
      </c>
      <c r="L263" s="110">
        <v>5360</v>
      </c>
      <c r="M263" s="111">
        <v>5.36</v>
      </c>
      <c r="N263" s="110" t="s">
        <v>3024</v>
      </c>
      <c r="O263" s="110" t="s">
        <v>3024</v>
      </c>
      <c r="P263" s="110" t="s">
        <v>1614</v>
      </c>
      <c r="Q263" s="110" t="s">
        <v>3025</v>
      </c>
      <c r="R263" s="110">
        <v>1</v>
      </c>
      <c r="S263" s="110" t="s">
        <v>10</v>
      </c>
      <c r="T263" s="110">
        <v>6.3</v>
      </c>
      <c r="U263" s="110" t="s">
        <v>3026</v>
      </c>
      <c r="V263" s="110">
        <v>1</v>
      </c>
      <c r="W263" s="110" t="s">
        <v>1915</v>
      </c>
      <c r="X263" s="110">
        <v>2</v>
      </c>
      <c r="Y263" s="110" t="s">
        <v>10</v>
      </c>
      <c r="Z263" s="110">
        <v>26</v>
      </c>
      <c r="AA263" s="110" t="s">
        <v>10</v>
      </c>
      <c r="AB263" s="110" t="s">
        <v>1915</v>
      </c>
      <c r="AC263" s="110">
        <v>200467</v>
      </c>
      <c r="AD263" s="110">
        <v>1000</v>
      </c>
      <c r="AE263" s="111">
        <v>6300</v>
      </c>
      <c r="AF263" s="112">
        <v>5360</v>
      </c>
      <c r="AG263" s="111">
        <f>AE263-AF263</f>
        <v>940</v>
      </c>
    </row>
    <row r="264" spans="1:33">
      <c r="A264" s="109">
        <v>303</v>
      </c>
      <c r="B264" s="110">
        <v>10</v>
      </c>
      <c r="C264" s="110" t="s">
        <v>3865</v>
      </c>
      <c r="D264" s="110" t="s">
        <v>9</v>
      </c>
      <c r="E264" s="110" t="s">
        <v>14</v>
      </c>
      <c r="F264" s="110" t="s">
        <v>5617</v>
      </c>
      <c r="G264" s="110" t="s">
        <v>12</v>
      </c>
      <c r="H264" s="110">
        <v>13.8</v>
      </c>
      <c r="I264" s="110">
        <v>6520.5</v>
      </c>
      <c r="J264" s="110">
        <v>472.5</v>
      </c>
      <c r="K264" s="110" t="s">
        <v>18</v>
      </c>
      <c r="L264" s="110">
        <v>5871</v>
      </c>
      <c r="M264" s="111">
        <v>12.425396825396826</v>
      </c>
      <c r="N264" s="110" t="s">
        <v>2741</v>
      </c>
      <c r="O264" s="110" t="s">
        <v>2741</v>
      </c>
      <c r="P264" s="110" t="s">
        <v>1520</v>
      </c>
      <c r="Q264" s="110" t="s">
        <v>2742</v>
      </c>
      <c r="R264" s="110">
        <v>1</v>
      </c>
      <c r="S264" s="110" t="s">
        <v>10</v>
      </c>
      <c r="T264" s="110">
        <v>13.8</v>
      </c>
      <c r="U264" s="110" t="s">
        <v>2743</v>
      </c>
      <c r="V264" s="110">
        <v>3</v>
      </c>
      <c r="W264" s="110" t="s">
        <v>1938</v>
      </c>
      <c r="X264" s="110">
        <v>0</v>
      </c>
      <c r="Y264" s="110" t="s">
        <v>10</v>
      </c>
      <c r="Z264" s="110">
        <v>4</v>
      </c>
      <c r="AA264" s="110" t="s">
        <v>10</v>
      </c>
      <c r="AB264" s="110" t="s">
        <v>5620</v>
      </c>
      <c r="AC264" s="110">
        <v>10</v>
      </c>
      <c r="AD264" s="110">
        <v>427.5</v>
      </c>
      <c r="AE264" s="111">
        <v>5899.5</v>
      </c>
      <c r="AF264" s="112">
        <v>5311.8571428571431</v>
      </c>
      <c r="AG264" s="111">
        <f>AE264-AF264</f>
        <v>587.64285714285688</v>
      </c>
    </row>
    <row r="265" spans="1:33">
      <c r="A265" s="109">
        <v>291</v>
      </c>
      <c r="B265" s="110">
        <v>352</v>
      </c>
      <c r="C265" s="110" t="s">
        <v>1508</v>
      </c>
      <c r="D265" s="110" t="s">
        <v>44</v>
      </c>
      <c r="E265" s="110" t="s">
        <v>67</v>
      </c>
      <c r="F265" s="110" t="s">
        <v>556</v>
      </c>
      <c r="G265" s="110" t="s">
        <v>37</v>
      </c>
      <c r="H265" s="110">
        <v>10.4</v>
      </c>
      <c r="I265" s="110">
        <v>5200</v>
      </c>
      <c r="J265" s="110">
        <v>500</v>
      </c>
      <c r="K265" s="110" t="s">
        <v>38</v>
      </c>
      <c r="L265" s="110">
        <v>4632</v>
      </c>
      <c r="M265" s="111">
        <v>9.2639999999999993</v>
      </c>
      <c r="N265" s="110" t="s">
        <v>2708</v>
      </c>
      <c r="O265" s="110" t="s">
        <v>2708</v>
      </c>
      <c r="P265" s="110" t="s">
        <v>1508</v>
      </c>
      <c r="Q265" s="110" t="s">
        <v>2709</v>
      </c>
      <c r="R265" s="110">
        <v>1</v>
      </c>
      <c r="S265" s="110" t="s">
        <v>10</v>
      </c>
      <c r="T265" s="110">
        <v>10.4</v>
      </c>
      <c r="U265" s="110" t="s">
        <v>2710</v>
      </c>
      <c r="V265" s="110">
        <v>1</v>
      </c>
      <c r="W265" s="110" t="s">
        <v>1915</v>
      </c>
      <c r="X265" s="110">
        <v>2</v>
      </c>
      <c r="Y265" s="110" t="s">
        <v>10</v>
      </c>
      <c r="Z265" s="110">
        <v>26</v>
      </c>
      <c r="AA265" s="110" t="s">
        <v>10</v>
      </c>
      <c r="AB265" s="110" t="s">
        <v>1915</v>
      </c>
      <c r="AC265" s="110">
        <v>200352</v>
      </c>
      <c r="AD265" s="110">
        <v>572</v>
      </c>
      <c r="AE265" s="111">
        <v>5948.8</v>
      </c>
      <c r="AF265" s="112">
        <v>5299.0079999999998</v>
      </c>
      <c r="AG265" s="111">
        <f>AE265-AF265</f>
        <v>649.79200000000037</v>
      </c>
    </row>
    <row r="266" spans="1:33">
      <c r="A266" s="109">
        <v>380</v>
      </c>
      <c r="B266" s="110">
        <v>436</v>
      </c>
      <c r="C266" s="110" t="s">
        <v>1589</v>
      </c>
      <c r="D266" s="110" t="s">
        <v>9</v>
      </c>
      <c r="E266" s="110" t="s">
        <v>67</v>
      </c>
      <c r="F266" s="110" t="s">
        <v>5647</v>
      </c>
      <c r="G266" s="110" t="s">
        <v>521</v>
      </c>
      <c r="H266" s="110">
        <v>6.7</v>
      </c>
      <c r="I266" s="110">
        <v>6700</v>
      </c>
      <c r="J266" s="110">
        <v>1000</v>
      </c>
      <c r="K266" s="110" t="s">
        <v>38</v>
      </c>
      <c r="L266" s="110">
        <v>6090</v>
      </c>
      <c r="M266" s="111">
        <v>6.09</v>
      </c>
      <c r="N266" s="110" t="s">
        <v>2948</v>
      </c>
      <c r="O266" s="110" t="s">
        <v>2948</v>
      </c>
      <c r="P266" s="110" t="s">
        <v>1589</v>
      </c>
      <c r="Q266" s="110" t="s">
        <v>2949</v>
      </c>
      <c r="R266" s="110">
        <v>1</v>
      </c>
      <c r="S266" s="110" t="s">
        <v>10</v>
      </c>
      <c r="T266" s="110">
        <v>6.7</v>
      </c>
      <c r="U266" s="110" t="s">
        <v>2950</v>
      </c>
      <c r="V266" s="110">
        <v>1</v>
      </c>
      <c r="W266" s="110" t="s">
        <v>1915</v>
      </c>
      <c r="X266" s="110">
        <v>0</v>
      </c>
      <c r="Y266" s="110" t="s">
        <v>10</v>
      </c>
      <c r="Z266" s="110">
        <v>25</v>
      </c>
      <c r="AA266" s="110" t="s">
        <v>10</v>
      </c>
      <c r="AB266" s="110" t="s">
        <v>1915</v>
      </c>
      <c r="AC266" s="110">
        <v>436</v>
      </c>
      <c r="AD266" s="110">
        <v>867</v>
      </c>
      <c r="AE266" s="111">
        <v>5808.9000000000005</v>
      </c>
      <c r="AF266" s="112">
        <v>5280.03</v>
      </c>
      <c r="AG266" s="111">
        <f>AE266-AF266</f>
        <v>528.8700000000008</v>
      </c>
    </row>
    <row r="267" spans="1:33">
      <c r="A267" s="109">
        <v>406</v>
      </c>
      <c r="B267" s="110">
        <v>466</v>
      </c>
      <c r="C267" s="110" t="s">
        <v>3959</v>
      </c>
      <c r="D267" s="110" t="s">
        <v>10</v>
      </c>
      <c r="E267" s="110" t="s">
        <v>67</v>
      </c>
      <c r="F267" s="110" t="s">
        <v>5647</v>
      </c>
      <c r="G267" s="110" t="s">
        <v>308</v>
      </c>
      <c r="H267" s="110">
        <v>6.2</v>
      </c>
      <c r="I267" s="110">
        <v>6200</v>
      </c>
      <c r="J267" s="110">
        <v>1000</v>
      </c>
      <c r="K267" s="110" t="s">
        <v>38</v>
      </c>
      <c r="L267" s="110">
        <v>5270</v>
      </c>
      <c r="M267" s="111">
        <v>5.27</v>
      </c>
      <c r="N267" s="110" t="s">
        <v>3018</v>
      </c>
      <c r="O267" s="110" t="s">
        <v>3018</v>
      </c>
      <c r="P267" s="110" t="s">
        <v>1612</v>
      </c>
      <c r="Q267" s="110" t="s">
        <v>3019</v>
      </c>
      <c r="R267" s="110">
        <v>1</v>
      </c>
      <c r="S267" s="110" t="s">
        <v>10</v>
      </c>
      <c r="T267" s="110">
        <v>6.2</v>
      </c>
      <c r="U267" s="110" t="s">
        <v>3020</v>
      </c>
      <c r="V267" s="110">
        <v>1</v>
      </c>
      <c r="W267" s="110" t="s">
        <v>1915</v>
      </c>
      <c r="X267" s="110">
        <v>2</v>
      </c>
      <c r="Y267" s="110" t="s">
        <v>10</v>
      </c>
      <c r="Z267" s="110">
        <v>26</v>
      </c>
      <c r="AA267" s="110" t="s">
        <v>10</v>
      </c>
      <c r="AB267" s="110" t="s">
        <v>1915</v>
      </c>
      <c r="AC267" s="110">
        <v>200466</v>
      </c>
      <c r="AD267" s="110">
        <v>1000</v>
      </c>
      <c r="AE267" s="111">
        <v>6200</v>
      </c>
      <c r="AF267" s="112">
        <v>5270</v>
      </c>
      <c r="AG267" s="111">
        <f>AE267-AF267</f>
        <v>930</v>
      </c>
    </row>
    <row r="268" spans="1:33">
      <c r="A268" s="109">
        <v>139</v>
      </c>
      <c r="B268" s="110">
        <v>17</v>
      </c>
      <c r="C268" s="110" t="s">
        <v>41</v>
      </c>
      <c r="D268" s="110" t="s">
        <v>9</v>
      </c>
      <c r="E268" s="110" t="s">
        <v>14</v>
      </c>
      <c r="F268" s="110" t="s">
        <v>5628</v>
      </c>
      <c r="G268" s="110" t="s">
        <v>43</v>
      </c>
      <c r="H268" s="110">
        <v>10.199999999999999</v>
      </c>
      <c r="I268" s="110">
        <v>7497</v>
      </c>
      <c r="J268" s="110">
        <v>735</v>
      </c>
      <c r="K268" s="110" t="s">
        <v>18</v>
      </c>
      <c r="L268" s="110">
        <v>6679</v>
      </c>
      <c r="M268" s="111">
        <v>9.0870748299319732</v>
      </c>
      <c r="N268" s="110" t="s">
        <v>2286</v>
      </c>
      <c r="O268" s="110" t="s">
        <v>2286</v>
      </c>
      <c r="P268" s="110" t="s">
        <v>1378</v>
      </c>
      <c r="Q268" s="110" t="s">
        <v>2287</v>
      </c>
      <c r="R268" s="110">
        <v>1</v>
      </c>
      <c r="S268" s="110" t="s">
        <v>10</v>
      </c>
      <c r="T268" s="110">
        <v>10.199999999999999</v>
      </c>
      <c r="U268" s="110" t="s">
        <v>2288</v>
      </c>
      <c r="V268" s="110">
        <v>3</v>
      </c>
      <c r="W268" s="110" t="s">
        <v>1938</v>
      </c>
      <c r="X268" s="110">
        <v>0</v>
      </c>
      <c r="Y268" s="110" t="s">
        <v>10</v>
      </c>
      <c r="Z268" s="110">
        <v>4</v>
      </c>
      <c r="AA268" s="110" t="s">
        <v>10</v>
      </c>
      <c r="AB268" s="110" t="s">
        <v>5620</v>
      </c>
      <c r="AC268" s="110">
        <v>17</v>
      </c>
      <c r="AD268" s="110">
        <v>572.5</v>
      </c>
      <c r="AE268" s="111">
        <v>5839.5</v>
      </c>
      <c r="AF268" s="112">
        <v>5202.3503401360549</v>
      </c>
      <c r="AG268" s="111">
        <f>AE268-AF268</f>
        <v>637.14965986394509</v>
      </c>
    </row>
    <row r="269" spans="1:33">
      <c r="A269" s="109">
        <v>210</v>
      </c>
      <c r="B269" s="110">
        <v>270</v>
      </c>
      <c r="C269" s="110" t="s">
        <v>528</v>
      </c>
      <c r="D269" s="110" t="s">
        <v>44</v>
      </c>
      <c r="E269" s="110" t="s">
        <v>10</v>
      </c>
      <c r="F269" s="110" t="s">
        <v>450</v>
      </c>
      <c r="G269" s="110" t="s">
        <v>420</v>
      </c>
      <c r="H269" s="110">
        <v>9.6999999999999993</v>
      </c>
      <c r="I269" s="110">
        <v>970</v>
      </c>
      <c r="J269" s="110">
        <v>100.00000000000001</v>
      </c>
      <c r="K269" s="110" t="s">
        <v>13</v>
      </c>
      <c r="L269" s="110">
        <v>864</v>
      </c>
      <c r="M269" s="111">
        <v>8.6399999999999988</v>
      </c>
      <c r="N269" s="110" t="s">
        <v>2490</v>
      </c>
      <c r="O269" s="110" t="s">
        <v>2490</v>
      </c>
      <c r="P269" s="110" t="s">
        <v>528</v>
      </c>
      <c r="Q269" s="110" t="s">
        <v>2491</v>
      </c>
      <c r="R269" s="110">
        <v>1</v>
      </c>
      <c r="S269" s="110" t="s">
        <v>10</v>
      </c>
      <c r="T269" s="110">
        <v>9.6999999999999993</v>
      </c>
      <c r="U269" s="110" t="s">
        <v>2492</v>
      </c>
      <c r="V269" s="110">
        <v>14</v>
      </c>
      <c r="W269" s="110" t="s">
        <v>1898</v>
      </c>
      <c r="X269" s="110">
        <v>0</v>
      </c>
      <c r="Y269" s="110" t="s">
        <v>10</v>
      </c>
      <c r="Z269" s="110">
        <v>7</v>
      </c>
      <c r="AA269" s="110" t="s">
        <v>10</v>
      </c>
      <c r="AB269" s="110" t="s">
        <v>5633</v>
      </c>
      <c r="AC269" s="110">
        <v>270</v>
      </c>
      <c r="AD269" s="110">
        <v>600</v>
      </c>
      <c r="AE269" s="111">
        <v>5820</v>
      </c>
      <c r="AF269" s="112">
        <v>5183.9999999999991</v>
      </c>
      <c r="AG269" s="111">
        <f>AE269-AF269</f>
        <v>636.00000000000091</v>
      </c>
    </row>
    <row r="270" spans="1:33">
      <c r="A270" s="109">
        <v>27</v>
      </c>
      <c r="B270" s="110">
        <v>62</v>
      </c>
      <c r="C270" s="110" t="s">
        <v>1269</v>
      </c>
      <c r="D270" s="110" t="s">
        <v>10</v>
      </c>
      <c r="E270" s="110" t="s">
        <v>10</v>
      </c>
      <c r="F270" s="110" t="s">
        <v>5656</v>
      </c>
      <c r="G270" s="110" t="s">
        <v>180</v>
      </c>
      <c r="H270" s="110">
        <v>17.600000000000001</v>
      </c>
      <c r="I270" s="110">
        <v>6160</v>
      </c>
      <c r="J270" s="110">
        <v>350</v>
      </c>
      <c r="K270" s="110" t="s">
        <v>181</v>
      </c>
      <c r="L270" s="110">
        <v>5489</v>
      </c>
      <c r="M270" s="111">
        <v>15.682857142857143</v>
      </c>
      <c r="N270" s="110" t="s">
        <v>1977</v>
      </c>
      <c r="O270" s="110" t="s">
        <v>1977</v>
      </c>
      <c r="P270" s="110" t="s">
        <v>1269</v>
      </c>
      <c r="Q270" s="110" t="s">
        <v>10</v>
      </c>
      <c r="R270" s="110">
        <v>1</v>
      </c>
      <c r="S270" s="110" t="s">
        <v>10</v>
      </c>
      <c r="T270" s="110">
        <v>17.600000000000001</v>
      </c>
      <c r="U270" s="110" t="s">
        <v>1978</v>
      </c>
      <c r="V270" s="110">
        <v>19</v>
      </c>
      <c r="W270" s="110" t="s">
        <v>1979</v>
      </c>
      <c r="X270" s="110">
        <v>0</v>
      </c>
      <c r="Y270" s="110" t="s">
        <v>10</v>
      </c>
      <c r="Z270" s="110">
        <v>12</v>
      </c>
      <c r="AA270" s="110" t="s">
        <v>10</v>
      </c>
      <c r="AB270" s="110" t="s">
        <v>5633</v>
      </c>
      <c r="AC270" s="110">
        <v>62</v>
      </c>
      <c r="AD270" s="110">
        <v>329</v>
      </c>
      <c r="AE270" s="111">
        <v>5790.4000000000005</v>
      </c>
      <c r="AF270" s="112">
        <v>5159.66</v>
      </c>
      <c r="AG270" s="111">
        <f>AE270-AF270</f>
        <v>630.74000000000069</v>
      </c>
    </row>
    <row r="271" spans="1:33">
      <c r="A271" s="109">
        <v>603</v>
      </c>
      <c r="B271" s="110">
        <v>709</v>
      </c>
      <c r="C271" s="110" t="s">
        <v>4009</v>
      </c>
      <c r="D271" s="110" t="s">
        <v>44</v>
      </c>
      <c r="E271" s="110" t="s">
        <v>10</v>
      </c>
      <c r="F271" s="110" t="s">
        <v>5811</v>
      </c>
      <c r="G271" s="110" t="s">
        <v>279</v>
      </c>
      <c r="H271" s="110">
        <v>31.5</v>
      </c>
      <c r="I271" s="110">
        <v>1575</v>
      </c>
      <c r="J271" s="110">
        <v>50</v>
      </c>
      <c r="K271" s="110" t="s">
        <v>75</v>
      </c>
      <c r="L271" s="110">
        <v>1292</v>
      </c>
      <c r="M271" s="111">
        <v>25.84</v>
      </c>
      <c r="N271" s="110" t="s">
        <v>3558</v>
      </c>
      <c r="O271" s="110" t="s">
        <v>3558</v>
      </c>
      <c r="P271" s="110" t="s">
        <v>1792</v>
      </c>
      <c r="Q271" s="110" t="s">
        <v>3559</v>
      </c>
      <c r="R271" s="110">
        <v>1</v>
      </c>
      <c r="S271" s="110" t="s">
        <v>10</v>
      </c>
      <c r="T271" s="110">
        <v>31.5</v>
      </c>
      <c r="U271" s="110" t="s">
        <v>3560</v>
      </c>
      <c r="V271" s="110">
        <v>7</v>
      </c>
      <c r="W271" s="110" t="s">
        <v>2142</v>
      </c>
      <c r="X271" s="110">
        <v>2</v>
      </c>
      <c r="Y271" s="110" t="s">
        <v>10</v>
      </c>
      <c r="Z271" s="110">
        <v>1</v>
      </c>
      <c r="AA271" s="110" t="s">
        <v>10</v>
      </c>
      <c r="AB271" s="110" t="s">
        <v>2056</v>
      </c>
      <c r="AC271" s="110">
        <v>200709</v>
      </c>
      <c r="AD271" s="110">
        <v>196</v>
      </c>
      <c r="AE271" s="111">
        <v>6174</v>
      </c>
      <c r="AF271" s="112">
        <v>5064.6400000000003</v>
      </c>
      <c r="AG271" s="111">
        <f>AE271-AF271</f>
        <v>1109.3599999999997</v>
      </c>
    </row>
    <row r="272" spans="1:33">
      <c r="A272" s="109">
        <v>617</v>
      </c>
      <c r="B272" s="110">
        <v>716</v>
      </c>
      <c r="C272" s="110" t="s">
        <v>1807</v>
      </c>
      <c r="D272" s="110" t="s">
        <v>44</v>
      </c>
      <c r="E272" s="110" t="s">
        <v>58</v>
      </c>
      <c r="F272" s="110" t="s">
        <v>5627</v>
      </c>
      <c r="G272" s="110" t="s">
        <v>308</v>
      </c>
      <c r="H272" s="110">
        <v>10.9</v>
      </c>
      <c r="I272" s="110">
        <v>1090</v>
      </c>
      <c r="J272" s="110">
        <v>100</v>
      </c>
      <c r="K272" s="110" t="s">
        <v>10</v>
      </c>
      <c r="L272" s="110">
        <v>927</v>
      </c>
      <c r="M272" s="111">
        <v>9.27</v>
      </c>
      <c r="N272" s="110" t="s">
        <v>3595</v>
      </c>
      <c r="O272" s="110" t="s">
        <v>3595</v>
      </c>
      <c r="P272" s="110" t="s">
        <v>1807</v>
      </c>
      <c r="Q272" s="110" t="s">
        <v>10</v>
      </c>
      <c r="R272" s="110">
        <v>1</v>
      </c>
      <c r="S272" s="110" t="s">
        <v>10</v>
      </c>
      <c r="T272" s="110">
        <v>10.9</v>
      </c>
      <c r="U272" s="110" t="s">
        <v>3596</v>
      </c>
      <c r="V272" s="110">
        <v>1</v>
      </c>
      <c r="W272" s="110" t="s">
        <v>1915</v>
      </c>
      <c r="X272" s="110">
        <v>2</v>
      </c>
      <c r="Y272" s="110" t="s">
        <v>10</v>
      </c>
      <c r="Z272" s="110">
        <v>26</v>
      </c>
      <c r="AA272" s="110" t="s">
        <v>10</v>
      </c>
      <c r="AB272" s="110" t="s">
        <v>1915</v>
      </c>
      <c r="AC272" s="110">
        <v>200716</v>
      </c>
      <c r="AD272" s="110">
        <v>546</v>
      </c>
      <c r="AE272" s="111">
        <v>5951.4000000000005</v>
      </c>
      <c r="AF272" s="112">
        <v>5061.42</v>
      </c>
      <c r="AG272" s="111">
        <f>AE272-AF272</f>
        <v>889.98000000000047</v>
      </c>
    </row>
    <row r="273" spans="1:33">
      <c r="A273" s="109">
        <v>560</v>
      </c>
      <c r="B273" s="110">
        <v>645</v>
      </c>
      <c r="C273" s="110" t="s">
        <v>1751</v>
      </c>
      <c r="D273" s="110" t="s">
        <v>44</v>
      </c>
      <c r="E273" s="110" t="s">
        <v>58</v>
      </c>
      <c r="F273" s="110" t="s">
        <v>556</v>
      </c>
      <c r="G273" s="110" t="s">
        <v>62</v>
      </c>
      <c r="H273" s="110">
        <v>10.4</v>
      </c>
      <c r="I273" s="110">
        <v>5200</v>
      </c>
      <c r="J273" s="110">
        <v>500</v>
      </c>
      <c r="K273" s="110" t="s">
        <v>38</v>
      </c>
      <c r="L273" s="110">
        <v>4550</v>
      </c>
      <c r="M273" s="111">
        <v>9.1</v>
      </c>
      <c r="N273" s="110" t="s">
        <v>3441</v>
      </c>
      <c r="O273" s="110" t="s">
        <v>3441</v>
      </c>
      <c r="P273" s="110" t="s">
        <v>1751</v>
      </c>
      <c r="Q273" s="110" t="s">
        <v>3442</v>
      </c>
      <c r="R273" s="110">
        <v>1</v>
      </c>
      <c r="S273" s="110" t="s">
        <v>10</v>
      </c>
      <c r="T273" s="110">
        <v>10.4</v>
      </c>
      <c r="U273" s="110" t="s">
        <v>3443</v>
      </c>
      <c r="V273" s="110">
        <v>1</v>
      </c>
      <c r="W273" s="110" t="s">
        <v>1915</v>
      </c>
      <c r="X273" s="110">
        <v>0</v>
      </c>
      <c r="Y273" s="110" t="s">
        <v>10</v>
      </c>
      <c r="Z273" s="110">
        <v>25</v>
      </c>
      <c r="AA273" s="110" t="s">
        <v>10</v>
      </c>
      <c r="AB273" s="110" t="s">
        <v>1915</v>
      </c>
      <c r="AC273" s="110">
        <v>645</v>
      </c>
      <c r="AD273" s="110">
        <v>555</v>
      </c>
      <c r="AE273" s="111">
        <v>5772</v>
      </c>
      <c r="AF273" s="112">
        <v>5050.5</v>
      </c>
      <c r="AG273" s="111">
        <f>AE273-AF273</f>
        <v>721.5</v>
      </c>
    </row>
    <row r="274" spans="1:33">
      <c r="A274" s="109">
        <v>54</v>
      </c>
      <c r="B274" s="110">
        <v>98</v>
      </c>
      <c r="C274" s="110" t="s">
        <v>1295</v>
      </c>
      <c r="D274" s="110" t="s">
        <v>10</v>
      </c>
      <c r="E274" s="110" t="s">
        <v>58</v>
      </c>
      <c r="F274" s="110" t="s">
        <v>5627</v>
      </c>
      <c r="G274" s="110" t="s">
        <v>108</v>
      </c>
      <c r="H274" s="110">
        <v>8</v>
      </c>
      <c r="I274" s="110">
        <v>800</v>
      </c>
      <c r="J274" s="110">
        <v>100</v>
      </c>
      <c r="K274" s="110" t="s">
        <v>38</v>
      </c>
      <c r="L274" s="110">
        <v>712</v>
      </c>
      <c r="M274" s="111">
        <v>7.12</v>
      </c>
      <c r="N274" s="110" t="s">
        <v>2045</v>
      </c>
      <c r="O274" s="110" t="s">
        <v>2045</v>
      </c>
      <c r="P274" s="110" t="s">
        <v>1295</v>
      </c>
      <c r="Q274" s="110" t="s">
        <v>2046</v>
      </c>
      <c r="R274" s="110">
        <v>1</v>
      </c>
      <c r="S274" s="110" t="s">
        <v>10</v>
      </c>
      <c r="T274" s="110">
        <v>8</v>
      </c>
      <c r="U274" s="110" t="s">
        <v>2047</v>
      </c>
      <c r="V274" s="110">
        <v>1</v>
      </c>
      <c r="W274" s="110" t="s">
        <v>1915</v>
      </c>
      <c r="X274" s="110">
        <v>0</v>
      </c>
      <c r="Y274" s="110" t="s">
        <v>10</v>
      </c>
      <c r="Z274" s="110">
        <v>25</v>
      </c>
      <c r="AA274" s="110" t="s">
        <v>10</v>
      </c>
      <c r="AB274" s="110" t="s">
        <v>1915</v>
      </c>
      <c r="AC274" s="110">
        <v>98</v>
      </c>
      <c r="AD274" s="110">
        <v>708</v>
      </c>
      <c r="AE274" s="111">
        <v>5664</v>
      </c>
      <c r="AF274" s="112">
        <v>5040.96</v>
      </c>
      <c r="AG274" s="111">
        <f>AE274-AF274</f>
        <v>623.04</v>
      </c>
    </row>
    <row r="275" spans="1:33">
      <c r="A275" s="109">
        <v>202</v>
      </c>
      <c r="B275" s="110">
        <v>264</v>
      </c>
      <c r="C275" s="110" t="s">
        <v>1433</v>
      </c>
      <c r="D275" s="110" t="s">
        <v>9</v>
      </c>
      <c r="E275" s="110" t="s">
        <v>58</v>
      </c>
      <c r="F275" s="110" t="s">
        <v>5627</v>
      </c>
      <c r="G275" s="110" t="s">
        <v>466</v>
      </c>
      <c r="H275" s="110">
        <v>5.9</v>
      </c>
      <c r="I275" s="110">
        <v>590</v>
      </c>
      <c r="J275" s="110">
        <v>100</v>
      </c>
      <c r="K275" s="110" t="s">
        <v>38</v>
      </c>
      <c r="L275" s="110">
        <v>506</v>
      </c>
      <c r="M275" s="111">
        <v>5.0599999999999996</v>
      </c>
      <c r="N275" s="110" t="s">
        <v>2468</v>
      </c>
      <c r="O275" s="110" t="s">
        <v>2468</v>
      </c>
      <c r="P275" s="110" t="s">
        <v>1433</v>
      </c>
      <c r="Q275" s="110" t="s">
        <v>2469</v>
      </c>
      <c r="R275" s="110">
        <v>1</v>
      </c>
      <c r="S275" s="110" t="s">
        <v>10</v>
      </c>
      <c r="T275" s="110">
        <v>5.9</v>
      </c>
      <c r="U275" s="110" t="s">
        <v>2470</v>
      </c>
      <c r="V275" s="110">
        <v>1</v>
      </c>
      <c r="W275" s="110" t="s">
        <v>1915</v>
      </c>
      <c r="X275" s="110">
        <v>0</v>
      </c>
      <c r="Y275" s="110" t="s">
        <v>10</v>
      </c>
      <c r="Z275" s="110">
        <v>25</v>
      </c>
      <c r="AA275" s="110" t="s">
        <v>10</v>
      </c>
      <c r="AB275" s="110" t="s">
        <v>1915</v>
      </c>
      <c r="AC275" s="110">
        <v>264</v>
      </c>
      <c r="AD275" s="110">
        <v>991</v>
      </c>
      <c r="AE275" s="111">
        <v>5846.9000000000005</v>
      </c>
      <c r="AF275" s="112">
        <v>5014.46</v>
      </c>
      <c r="AG275" s="111">
        <f>AE275-AF275</f>
        <v>832.44000000000051</v>
      </c>
    </row>
    <row r="276" spans="1:33">
      <c r="A276" s="109">
        <v>292</v>
      </c>
      <c r="B276" s="110">
        <v>353</v>
      </c>
      <c r="C276" s="110" t="s">
        <v>1509</v>
      </c>
      <c r="D276" s="110" t="s">
        <v>44</v>
      </c>
      <c r="E276" s="110" t="s">
        <v>67</v>
      </c>
      <c r="F276" s="110" t="s">
        <v>556</v>
      </c>
      <c r="G276" s="110" t="s">
        <v>37</v>
      </c>
      <c r="H276" s="110">
        <v>10.4</v>
      </c>
      <c r="I276" s="110">
        <v>5200</v>
      </c>
      <c r="J276" s="110">
        <v>500</v>
      </c>
      <c r="K276" s="110" t="s">
        <v>38</v>
      </c>
      <c r="L276" s="110">
        <v>4632</v>
      </c>
      <c r="M276" s="111">
        <v>9.2639999999999993</v>
      </c>
      <c r="N276" s="110" t="s">
        <v>2711</v>
      </c>
      <c r="O276" s="110" t="s">
        <v>2711</v>
      </c>
      <c r="P276" s="110" t="s">
        <v>1509</v>
      </c>
      <c r="Q276" s="110" t="s">
        <v>2712</v>
      </c>
      <c r="R276" s="110">
        <v>1</v>
      </c>
      <c r="S276" s="110" t="s">
        <v>10</v>
      </c>
      <c r="T276" s="110">
        <v>10.4</v>
      </c>
      <c r="U276" s="110" t="s">
        <v>2713</v>
      </c>
      <c r="V276" s="110">
        <v>1</v>
      </c>
      <c r="W276" s="110" t="s">
        <v>1915</v>
      </c>
      <c r="X276" s="110">
        <v>2</v>
      </c>
      <c r="Y276" s="110" t="s">
        <v>10</v>
      </c>
      <c r="Z276" s="110">
        <v>26</v>
      </c>
      <c r="AA276" s="110" t="s">
        <v>10</v>
      </c>
      <c r="AB276" s="110" t="s">
        <v>1915</v>
      </c>
      <c r="AC276" s="110">
        <v>200353</v>
      </c>
      <c r="AD276" s="110">
        <v>539</v>
      </c>
      <c r="AE276" s="111">
        <v>5605.6</v>
      </c>
      <c r="AF276" s="112">
        <v>4993.2959999999994</v>
      </c>
      <c r="AG276" s="111">
        <f>AE276-AF276</f>
        <v>612.304000000001</v>
      </c>
    </row>
    <row r="277" spans="1:33">
      <c r="A277" s="109">
        <v>59</v>
      </c>
      <c r="B277" s="110">
        <v>24</v>
      </c>
      <c r="C277" s="110" t="s">
        <v>3879</v>
      </c>
      <c r="D277" s="110" t="s">
        <v>44</v>
      </c>
      <c r="E277" s="110" t="s">
        <v>58</v>
      </c>
      <c r="F277" s="110" t="s">
        <v>55</v>
      </c>
      <c r="G277" s="110" t="s">
        <v>56</v>
      </c>
      <c r="H277" s="110">
        <v>6.1</v>
      </c>
      <c r="I277" s="110">
        <v>2440</v>
      </c>
      <c r="J277" s="110">
        <v>400</v>
      </c>
      <c r="K277" s="110" t="s">
        <v>57</v>
      </c>
      <c r="L277" s="110">
        <v>2218</v>
      </c>
      <c r="M277" s="111">
        <v>5.5449999999999999</v>
      </c>
      <c r="N277" s="110" t="s">
        <v>2060</v>
      </c>
      <c r="O277" s="110" t="s">
        <v>2060</v>
      </c>
      <c r="P277" s="110" t="s">
        <v>1300</v>
      </c>
      <c r="Q277" s="110" t="s">
        <v>2061</v>
      </c>
      <c r="R277" s="110">
        <v>1</v>
      </c>
      <c r="S277" s="110" t="s">
        <v>10</v>
      </c>
      <c r="T277" s="110">
        <v>6.1</v>
      </c>
      <c r="U277" s="110" t="s">
        <v>2062</v>
      </c>
      <c r="V277" s="110">
        <v>2</v>
      </c>
      <c r="W277" s="110" t="s">
        <v>835</v>
      </c>
      <c r="X277" s="110">
        <v>0</v>
      </c>
      <c r="Y277" s="110" t="s">
        <v>10</v>
      </c>
      <c r="Z277" s="110">
        <v>5</v>
      </c>
      <c r="AA277" s="110" t="s">
        <v>10</v>
      </c>
      <c r="AB277" s="110" t="s">
        <v>1915</v>
      </c>
      <c r="AC277" s="110">
        <v>24</v>
      </c>
      <c r="AD277" s="110">
        <v>898</v>
      </c>
      <c r="AE277" s="111">
        <v>5477.7999999999993</v>
      </c>
      <c r="AF277" s="112">
        <v>4979.41</v>
      </c>
      <c r="AG277" s="111">
        <f>AE277-AF277</f>
        <v>498.38999999999942</v>
      </c>
    </row>
    <row r="278" spans="1:33">
      <c r="A278" s="109">
        <v>613</v>
      </c>
      <c r="B278" s="110">
        <v>722</v>
      </c>
      <c r="C278" s="110" t="s">
        <v>4011</v>
      </c>
      <c r="D278" s="110" t="s">
        <v>44</v>
      </c>
      <c r="E278" s="110" t="s">
        <v>10</v>
      </c>
      <c r="F278" s="110" t="s">
        <v>5761</v>
      </c>
      <c r="G278" s="110" t="s">
        <v>308</v>
      </c>
      <c r="H278" s="110">
        <v>29.7</v>
      </c>
      <c r="I278" s="110">
        <v>1485</v>
      </c>
      <c r="J278" s="110">
        <v>50</v>
      </c>
      <c r="K278" s="110" t="s">
        <v>554</v>
      </c>
      <c r="L278" s="110">
        <v>1270</v>
      </c>
      <c r="M278" s="111">
        <v>25.4</v>
      </c>
      <c r="N278" s="110" t="s">
        <v>3586</v>
      </c>
      <c r="O278" s="110" t="s">
        <v>3586</v>
      </c>
      <c r="P278" s="110" t="s">
        <v>1802</v>
      </c>
      <c r="Q278" s="110" t="s">
        <v>3587</v>
      </c>
      <c r="R278" s="110">
        <v>1</v>
      </c>
      <c r="S278" s="110" t="s">
        <v>10</v>
      </c>
      <c r="T278" s="110">
        <v>29.7</v>
      </c>
      <c r="U278" s="110" t="s">
        <v>3588</v>
      </c>
      <c r="V278" s="110">
        <v>7</v>
      </c>
      <c r="W278" s="110" t="s">
        <v>2142</v>
      </c>
      <c r="X278" s="110">
        <v>2</v>
      </c>
      <c r="Y278" s="110" t="s">
        <v>10</v>
      </c>
      <c r="Z278" s="110">
        <v>1</v>
      </c>
      <c r="AA278" s="110" t="s">
        <v>10</v>
      </c>
      <c r="AB278" s="110" t="s">
        <v>2056</v>
      </c>
      <c r="AC278" s="110">
        <v>200722</v>
      </c>
      <c r="AD278" s="110">
        <v>194</v>
      </c>
      <c r="AE278" s="111">
        <v>5761.8</v>
      </c>
      <c r="AF278" s="112">
        <v>4927.5999999999995</v>
      </c>
      <c r="AG278" s="111">
        <f>AE278-AF278</f>
        <v>834.20000000000073</v>
      </c>
    </row>
    <row r="279" spans="1:33">
      <c r="A279" s="109">
        <v>44</v>
      </c>
      <c r="B279" s="110">
        <v>84</v>
      </c>
      <c r="C279" s="110" t="s">
        <v>1287</v>
      </c>
      <c r="D279" s="110" t="s">
        <v>44</v>
      </c>
      <c r="E279" s="110" t="s">
        <v>58</v>
      </c>
      <c r="F279" s="110" t="s">
        <v>5627</v>
      </c>
      <c r="G279" s="110" t="s">
        <v>133</v>
      </c>
      <c r="H279" s="110">
        <v>6.4</v>
      </c>
      <c r="I279" s="110">
        <v>640</v>
      </c>
      <c r="J279" s="110">
        <v>100</v>
      </c>
      <c r="K279" s="110" t="s">
        <v>38</v>
      </c>
      <c r="L279" s="110">
        <v>557</v>
      </c>
      <c r="M279" s="111">
        <v>5.57</v>
      </c>
      <c r="N279" s="110" t="s">
        <v>2021</v>
      </c>
      <c r="O279" s="110" t="s">
        <v>2021</v>
      </c>
      <c r="P279" s="110" t="s">
        <v>1287</v>
      </c>
      <c r="Q279" s="110" t="s">
        <v>10</v>
      </c>
      <c r="R279" s="110">
        <v>1</v>
      </c>
      <c r="S279" s="110" t="s">
        <v>10</v>
      </c>
      <c r="T279" s="110">
        <v>6.4</v>
      </c>
      <c r="U279" s="110" t="s">
        <v>2022</v>
      </c>
      <c r="V279" s="110">
        <v>1</v>
      </c>
      <c r="W279" s="110" t="s">
        <v>1915</v>
      </c>
      <c r="X279" s="110">
        <v>2</v>
      </c>
      <c r="Y279" s="110" t="s">
        <v>10</v>
      </c>
      <c r="Z279" s="110">
        <v>26</v>
      </c>
      <c r="AA279" s="110" t="s">
        <v>10</v>
      </c>
      <c r="AB279" s="110" t="s">
        <v>1915</v>
      </c>
      <c r="AC279" s="110">
        <v>200084</v>
      </c>
      <c r="AD279" s="110">
        <v>881</v>
      </c>
      <c r="AE279" s="111">
        <v>5638.4000000000005</v>
      </c>
      <c r="AF279" s="112">
        <v>4907.17</v>
      </c>
      <c r="AG279" s="111">
        <f>AE279-AF279</f>
        <v>731.23000000000047</v>
      </c>
    </row>
    <row r="280" spans="1:33">
      <c r="A280" s="109">
        <v>297</v>
      </c>
      <c r="B280" s="110">
        <v>4</v>
      </c>
      <c r="C280" s="110" t="s">
        <v>3859</v>
      </c>
      <c r="D280" s="110" t="s">
        <v>9</v>
      </c>
      <c r="E280" s="110" t="s">
        <v>14</v>
      </c>
      <c r="F280" s="110" t="s">
        <v>5617</v>
      </c>
      <c r="G280" s="110" t="s">
        <v>12</v>
      </c>
      <c r="H280" s="110">
        <v>14.6</v>
      </c>
      <c r="I280" s="110">
        <v>6898.5</v>
      </c>
      <c r="J280" s="110">
        <v>472.5</v>
      </c>
      <c r="K280" s="110" t="s">
        <v>13</v>
      </c>
      <c r="L280" s="110">
        <v>6211</v>
      </c>
      <c r="M280" s="111">
        <v>13.144973544973546</v>
      </c>
      <c r="N280" s="110" t="s">
        <v>2724</v>
      </c>
      <c r="O280" s="110" t="s">
        <v>2724</v>
      </c>
      <c r="P280" s="110" t="s">
        <v>1514</v>
      </c>
      <c r="Q280" s="110" t="s">
        <v>2725</v>
      </c>
      <c r="R280" s="110">
        <v>2</v>
      </c>
      <c r="S280" s="110" t="s">
        <v>10</v>
      </c>
      <c r="T280" s="110">
        <v>14.6</v>
      </c>
      <c r="U280" s="110" t="s">
        <v>2726</v>
      </c>
      <c r="V280" s="110">
        <v>3</v>
      </c>
      <c r="W280" s="110" t="s">
        <v>1938</v>
      </c>
      <c r="X280" s="110">
        <v>0</v>
      </c>
      <c r="Y280" s="110" t="s">
        <v>10</v>
      </c>
      <c r="Z280" s="110">
        <v>4</v>
      </c>
      <c r="AA280" s="110" t="s">
        <v>10</v>
      </c>
      <c r="AB280" s="110" t="s">
        <v>5618</v>
      </c>
      <c r="AC280" s="110">
        <v>4</v>
      </c>
      <c r="AD280" s="110">
        <v>372.5</v>
      </c>
      <c r="AE280" s="111">
        <v>5438.5</v>
      </c>
      <c r="AF280" s="112">
        <v>4896.5026455026455</v>
      </c>
      <c r="AG280" s="111">
        <f>AE280-AF280</f>
        <v>541.99735449735454</v>
      </c>
    </row>
    <row r="281" spans="1:33">
      <c r="A281" s="109">
        <v>360</v>
      </c>
      <c r="B281" s="110">
        <v>420</v>
      </c>
      <c r="C281" s="110" t="s">
        <v>1571</v>
      </c>
      <c r="D281" s="110" t="s">
        <v>9</v>
      </c>
      <c r="E281" s="110" t="s">
        <v>10</v>
      </c>
      <c r="F281" s="110" t="s">
        <v>5746</v>
      </c>
      <c r="G281" s="110" t="s">
        <v>730</v>
      </c>
      <c r="H281" s="110">
        <v>2749</v>
      </c>
      <c r="I281" s="110">
        <v>5498</v>
      </c>
      <c r="J281" s="110">
        <v>2</v>
      </c>
      <c r="K281" s="110" t="s">
        <v>80</v>
      </c>
      <c r="L281" s="110">
        <v>4874</v>
      </c>
      <c r="M281" s="111">
        <v>2437</v>
      </c>
      <c r="N281" s="110" t="s">
        <v>2891</v>
      </c>
      <c r="O281" s="110" t="s">
        <v>2891</v>
      </c>
      <c r="P281" s="110" t="s">
        <v>1571</v>
      </c>
      <c r="Q281" s="110" t="s">
        <v>2892</v>
      </c>
      <c r="R281" s="110">
        <v>2</v>
      </c>
      <c r="S281" s="110" t="s">
        <v>10</v>
      </c>
      <c r="T281" s="110">
        <v>2749</v>
      </c>
      <c r="U281" s="110" t="s">
        <v>2893</v>
      </c>
      <c r="V281" s="110">
        <v>25</v>
      </c>
      <c r="W281" s="110" t="s">
        <v>1902</v>
      </c>
      <c r="X281" s="110">
        <v>2</v>
      </c>
      <c r="Y281" s="110" t="s">
        <v>10</v>
      </c>
      <c r="Z281" s="110">
        <v>11</v>
      </c>
      <c r="AA281" s="110" t="s">
        <v>10</v>
      </c>
      <c r="AB281" s="110" t="s">
        <v>5618</v>
      </c>
      <c r="AC281" s="110">
        <v>200420</v>
      </c>
      <c r="AD281" s="110">
        <v>2</v>
      </c>
      <c r="AE281" s="111">
        <v>5498</v>
      </c>
      <c r="AF281" s="112">
        <v>4874</v>
      </c>
      <c r="AG281" s="111">
        <f>AE281-AF281</f>
        <v>624</v>
      </c>
    </row>
    <row r="282" spans="1:33">
      <c r="A282" s="109">
        <v>344</v>
      </c>
      <c r="B282" s="110">
        <v>401</v>
      </c>
      <c r="C282" s="110" t="s">
        <v>707</v>
      </c>
      <c r="D282" s="110" t="s">
        <v>44</v>
      </c>
      <c r="E282" s="110" t="s">
        <v>58</v>
      </c>
      <c r="F282" s="110" t="s">
        <v>5659</v>
      </c>
      <c r="G282" s="110" t="s">
        <v>56</v>
      </c>
      <c r="H282" s="110">
        <v>10.1</v>
      </c>
      <c r="I282" s="110">
        <v>3030</v>
      </c>
      <c r="J282" s="110">
        <v>300</v>
      </c>
      <c r="K282" s="110" t="s">
        <v>38</v>
      </c>
      <c r="L282" s="110">
        <v>2636</v>
      </c>
      <c r="M282" s="111">
        <v>8.7866666666666671</v>
      </c>
      <c r="N282" s="110" t="s">
        <v>2846</v>
      </c>
      <c r="O282" s="110" t="s">
        <v>2846</v>
      </c>
      <c r="P282" s="110" t="s">
        <v>707</v>
      </c>
      <c r="Q282" s="110" t="s">
        <v>2847</v>
      </c>
      <c r="R282" s="110">
        <v>1</v>
      </c>
      <c r="S282" s="110" t="s">
        <v>10</v>
      </c>
      <c r="T282" s="110">
        <v>10.1</v>
      </c>
      <c r="U282" s="110" t="s">
        <v>2848</v>
      </c>
      <c r="V282" s="110">
        <v>1</v>
      </c>
      <c r="W282" s="110" t="s">
        <v>1915</v>
      </c>
      <c r="X282" s="110">
        <v>0</v>
      </c>
      <c r="Y282" s="110" t="s">
        <v>10</v>
      </c>
      <c r="Z282" s="110">
        <v>25</v>
      </c>
      <c r="AA282" s="110" t="s">
        <v>10</v>
      </c>
      <c r="AB282" s="110" t="s">
        <v>1915</v>
      </c>
      <c r="AC282" s="110">
        <v>401</v>
      </c>
      <c r="AD282" s="110">
        <v>554</v>
      </c>
      <c r="AE282" s="111">
        <v>5595.4</v>
      </c>
      <c r="AF282" s="112">
        <v>4867.8133333333335</v>
      </c>
      <c r="AG282" s="111">
        <f>AE282-AF282</f>
        <v>727.58666666666613</v>
      </c>
    </row>
    <row r="283" spans="1:33">
      <c r="A283" s="109">
        <v>83</v>
      </c>
      <c r="B283" s="110">
        <v>136</v>
      </c>
      <c r="C283" s="110" t="s">
        <v>1321</v>
      </c>
      <c r="D283" s="110" t="s">
        <v>109</v>
      </c>
      <c r="E283" s="110" t="s">
        <v>58</v>
      </c>
      <c r="F283" s="110" t="s">
        <v>5627</v>
      </c>
      <c r="G283" s="110" t="s">
        <v>316</v>
      </c>
      <c r="H283" s="110">
        <v>51.4</v>
      </c>
      <c r="I283" s="110">
        <v>5140</v>
      </c>
      <c r="J283" s="110">
        <v>100</v>
      </c>
      <c r="K283" s="110" t="s">
        <v>38</v>
      </c>
      <c r="L283" s="110">
        <v>4630</v>
      </c>
      <c r="M283" s="111">
        <v>46.3</v>
      </c>
      <c r="N283" s="110" t="s">
        <v>2128</v>
      </c>
      <c r="O283" s="110" t="s">
        <v>2128</v>
      </c>
      <c r="P283" s="110" t="s">
        <v>1321</v>
      </c>
      <c r="Q283" s="110" t="s">
        <v>2129</v>
      </c>
      <c r="R283" s="110">
        <v>1</v>
      </c>
      <c r="S283" s="110" t="s">
        <v>10</v>
      </c>
      <c r="T283" s="110">
        <v>51.4</v>
      </c>
      <c r="U283" s="110" t="s">
        <v>2130</v>
      </c>
      <c r="V283" s="110">
        <v>1</v>
      </c>
      <c r="W283" s="110" t="s">
        <v>1915</v>
      </c>
      <c r="X283" s="110">
        <v>0</v>
      </c>
      <c r="Y283" s="110" t="s">
        <v>10</v>
      </c>
      <c r="Z283" s="110">
        <v>5</v>
      </c>
      <c r="AA283" s="110" t="s">
        <v>10</v>
      </c>
      <c r="AB283" s="110" t="s">
        <v>1915</v>
      </c>
      <c r="AC283" s="110">
        <v>136</v>
      </c>
      <c r="AD283" s="110">
        <v>105</v>
      </c>
      <c r="AE283" s="111">
        <v>5397</v>
      </c>
      <c r="AF283" s="112">
        <v>4861.5</v>
      </c>
      <c r="AG283" s="111">
        <f>AE283-AF283</f>
        <v>535.5</v>
      </c>
    </row>
    <row r="284" spans="1:33">
      <c r="A284" s="109">
        <v>614</v>
      </c>
      <c r="B284" s="110">
        <v>710</v>
      </c>
      <c r="C284" s="110" t="s">
        <v>1804</v>
      </c>
      <c r="D284" s="110" t="s">
        <v>44</v>
      </c>
      <c r="E284" s="110" t="s">
        <v>58</v>
      </c>
      <c r="F284" s="110" t="s">
        <v>5627</v>
      </c>
      <c r="G284" s="110" t="s">
        <v>308</v>
      </c>
      <c r="H284" s="110">
        <v>10.4</v>
      </c>
      <c r="I284" s="110">
        <v>1040</v>
      </c>
      <c r="J284" s="110">
        <v>100</v>
      </c>
      <c r="K284" s="110" t="s">
        <v>10</v>
      </c>
      <c r="L284" s="110">
        <v>676</v>
      </c>
      <c r="M284" s="111">
        <v>6.76</v>
      </c>
      <c r="N284" s="110" t="s">
        <v>3589</v>
      </c>
      <c r="O284" s="110" t="s">
        <v>3589</v>
      </c>
      <c r="P284" s="110" t="s">
        <v>1804</v>
      </c>
      <c r="Q284" s="110" t="s">
        <v>10</v>
      </c>
      <c r="R284" s="110">
        <v>1</v>
      </c>
      <c r="S284" s="110" t="s">
        <v>10</v>
      </c>
      <c r="T284" s="110">
        <v>10.4</v>
      </c>
      <c r="U284" s="110" t="s">
        <v>3590</v>
      </c>
      <c r="V284" s="110">
        <v>1</v>
      </c>
      <c r="W284" s="110" t="s">
        <v>1915</v>
      </c>
      <c r="X284" s="110">
        <v>2</v>
      </c>
      <c r="Y284" s="110" t="s">
        <v>10</v>
      </c>
      <c r="Z284" s="110">
        <v>26</v>
      </c>
      <c r="AA284" s="110" t="s">
        <v>10</v>
      </c>
      <c r="AB284" s="110" t="s">
        <v>1915</v>
      </c>
      <c r="AC284" s="110">
        <v>200710</v>
      </c>
      <c r="AD284" s="110">
        <v>719</v>
      </c>
      <c r="AE284" s="111">
        <v>7477.6</v>
      </c>
      <c r="AF284" s="112">
        <v>4860.4399999999996</v>
      </c>
      <c r="AG284" s="111">
        <f>AE284-AF284</f>
        <v>2617.1600000000008</v>
      </c>
    </row>
    <row r="285" spans="1:33">
      <c r="A285" s="109">
        <v>68</v>
      </c>
      <c r="B285" s="110">
        <v>117</v>
      </c>
      <c r="C285" s="110" t="s">
        <v>285</v>
      </c>
      <c r="D285" s="110" t="s">
        <v>9</v>
      </c>
      <c r="E285" s="110" t="s">
        <v>10</v>
      </c>
      <c r="F285" s="110" t="s">
        <v>5680</v>
      </c>
      <c r="G285" s="110" t="s">
        <v>284</v>
      </c>
      <c r="H285" s="110">
        <v>3.3</v>
      </c>
      <c r="I285" s="110">
        <v>1650</v>
      </c>
      <c r="J285" s="110">
        <v>500</v>
      </c>
      <c r="K285" s="110" t="s">
        <v>75</v>
      </c>
      <c r="L285" s="110">
        <v>1470</v>
      </c>
      <c r="M285" s="111">
        <v>2.94</v>
      </c>
      <c r="N285" s="110" t="s">
        <v>2087</v>
      </c>
      <c r="O285" s="110" t="s">
        <v>2087</v>
      </c>
      <c r="P285" s="110" t="s">
        <v>1306</v>
      </c>
      <c r="Q285" s="110" t="s">
        <v>2088</v>
      </c>
      <c r="R285" s="110">
        <v>1</v>
      </c>
      <c r="S285" s="110" t="s">
        <v>10</v>
      </c>
      <c r="T285" s="110">
        <v>3.3</v>
      </c>
      <c r="U285" s="110" t="s">
        <v>2089</v>
      </c>
      <c r="V285" s="110">
        <v>17</v>
      </c>
      <c r="W285" s="110" t="s">
        <v>2090</v>
      </c>
      <c r="X285" s="110">
        <v>0</v>
      </c>
      <c r="Y285" s="110" t="s">
        <v>10</v>
      </c>
      <c r="Z285" s="110">
        <v>3</v>
      </c>
      <c r="AA285" s="110" t="s">
        <v>10</v>
      </c>
      <c r="AB285" s="110" t="s">
        <v>5633</v>
      </c>
      <c r="AC285" s="110">
        <v>117</v>
      </c>
      <c r="AD285" s="110">
        <v>1650</v>
      </c>
      <c r="AE285" s="111">
        <v>5445</v>
      </c>
      <c r="AF285" s="112">
        <v>4851</v>
      </c>
      <c r="AG285" s="111">
        <f>AE285-AF285</f>
        <v>594</v>
      </c>
    </row>
    <row r="286" spans="1:33" s="113" customFormat="1">
      <c r="A286" s="109">
        <v>452</v>
      </c>
      <c r="B286" s="116">
        <v>529</v>
      </c>
      <c r="C286" s="116" t="s">
        <v>1655</v>
      </c>
      <c r="D286" s="116" t="s">
        <v>9</v>
      </c>
      <c r="E286" s="116" t="s">
        <v>10</v>
      </c>
      <c r="F286" s="116" t="s">
        <v>5766</v>
      </c>
      <c r="G286" s="116" t="s">
        <v>257</v>
      </c>
      <c r="H286" s="116">
        <v>127</v>
      </c>
      <c r="I286" s="116">
        <v>1270</v>
      </c>
      <c r="J286" s="116">
        <v>10</v>
      </c>
      <c r="K286" s="116" t="s">
        <v>778</v>
      </c>
      <c r="L286" s="116">
        <v>1154</v>
      </c>
      <c r="M286" s="117">
        <v>115.4</v>
      </c>
      <c r="N286" s="116" t="s">
        <v>3144</v>
      </c>
      <c r="O286" s="116" t="s">
        <v>3144</v>
      </c>
      <c r="P286" s="116" t="s">
        <v>1655</v>
      </c>
      <c r="Q286" s="116" t="s">
        <v>3145</v>
      </c>
      <c r="R286" s="116">
        <v>1</v>
      </c>
      <c r="S286" s="116" t="s">
        <v>10</v>
      </c>
      <c r="T286" s="116">
        <v>127</v>
      </c>
      <c r="U286" s="116" t="s">
        <v>3146</v>
      </c>
      <c r="V286" s="116">
        <v>25</v>
      </c>
      <c r="W286" s="116" t="s">
        <v>1902</v>
      </c>
      <c r="X286" s="116">
        <v>0</v>
      </c>
      <c r="Y286" s="116" t="s">
        <v>10</v>
      </c>
      <c r="Z286" s="116">
        <v>9</v>
      </c>
      <c r="AA286" s="116" t="s">
        <v>10</v>
      </c>
      <c r="AB286" s="116" t="s">
        <v>5638</v>
      </c>
      <c r="AC286" s="116">
        <v>529</v>
      </c>
      <c r="AD286" s="116">
        <v>42</v>
      </c>
      <c r="AE286" s="117">
        <v>5334</v>
      </c>
      <c r="AF286" s="117">
        <v>4846.8</v>
      </c>
      <c r="AG286" s="111">
        <f>AE286-AF286</f>
        <v>487.19999999999982</v>
      </c>
    </row>
    <row r="287" spans="1:33" s="113" customFormat="1">
      <c r="A287" s="109">
        <v>308</v>
      </c>
      <c r="B287" s="116">
        <v>15</v>
      </c>
      <c r="C287" s="116" t="s">
        <v>3870</v>
      </c>
      <c r="D287" s="116" t="s">
        <v>10</v>
      </c>
      <c r="E287" s="116" t="s">
        <v>14</v>
      </c>
      <c r="F287" s="116" t="s">
        <v>5619</v>
      </c>
      <c r="G287" s="116" t="s">
        <v>12</v>
      </c>
      <c r="H287" s="116">
        <v>22.9</v>
      </c>
      <c r="I287" s="116">
        <v>2404.5</v>
      </c>
      <c r="J287" s="116">
        <v>105</v>
      </c>
      <c r="K287" s="116" t="s">
        <v>18</v>
      </c>
      <c r="L287" s="116">
        <v>2185</v>
      </c>
      <c r="M287" s="117">
        <v>20.80952380952381</v>
      </c>
      <c r="N287" s="116" t="s">
        <v>2756</v>
      </c>
      <c r="O287" s="116" t="s">
        <v>2756</v>
      </c>
      <c r="P287" s="116" t="s">
        <v>1525</v>
      </c>
      <c r="Q287" s="116" t="s">
        <v>10</v>
      </c>
      <c r="R287" s="116">
        <v>2</v>
      </c>
      <c r="S287" s="116" t="s">
        <v>10</v>
      </c>
      <c r="T287" s="116">
        <v>22.9</v>
      </c>
      <c r="U287" s="116" t="s">
        <v>2757</v>
      </c>
      <c r="V287" s="116">
        <v>5</v>
      </c>
      <c r="W287" s="116" t="s">
        <v>2581</v>
      </c>
      <c r="X287" s="116">
        <v>0</v>
      </c>
      <c r="Y287" s="116" t="s">
        <v>10</v>
      </c>
      <c r="Z287" s="116">
        <v>4</v>
      </c>
      <c r="AA287" s="116" t="s">
        <v>10</v>
      </c>
      <c r="AB287" s="116" t="s">
        <v>5618</v>
      </c>
      <c r="AC287" s="116">
        <v>15</v>
      </c>
      <c r="AD287" s="116">
        <v>232.5</v>
      </c>
      <c r="AE287" s="117">
        <v>5324.25</v>
      </c>
      <c r="AF287" s="117">
        <v>4838.2142857142862</v>
      </c>
      <c r="AG287" s="111">
        <f>AE287-AF287</f>
        <v>486.03571428571377</v>
      </c>
    </row>
    <row r="288" spans="1:33">
      <c r="A288" s="109">
        <v>341</v>
      </c>
      <c r="B288" s="110">
        <v>398</v>
      </c>
      <c r="C288" s="110" t="s">
        <v>1554</v>
      </c>
      <c r="D288" s="110" t="s">
        <v>10</v>
      </c>
      <c r="E288" s="110" t="s">
        <v>10</v>
      </c>
      <c r="F288" s="110" t="s">
        <v>5693</v>
      </c>
      <c r="G288" s="110" t="s">
        <v>139</v>
      </c>
      <c r="H288" s="110">
        <v>146</v>
      </c>
      <c r="I288" s="110">
        <v>1460</v>
      </c>
      <c r="J288" s="110">
        <v>10</v>
      </c>
      <c r="K288" s="110" t="s">
        <v>88</v>
      </c>
      <c r="L288" s="110">
        <v>1300</v>
      </c>
      <c r="M288" s="111">
        <v>130</v>
      </c>
      <c r="N288" s="110" t="s">
        <v>2837</v>
      </c>
      <c r="O288" s="110" t="s">
        <v>2837</v>
      </c>
      <c r="P288" s="110" t="s">
        <v>1554</v>
      </c>
      <c r="Q288" s="110" t="s">
        <v>2838</v>
      </c>
      <c r="R288" s="110">
        <v>1</v>
      </c>
      <c r="S288" s="110" t="s">
        <v>10</v>
      </c>
      <c r="T288" s="110">
        <v>146</v>
      </c>
      <c r="U288" s="110" t="s">
        <v>2839</v>
      </c>
      <c r="V288" s="110">
        <v>25</v>
      </c>
      <c r="W288" s="110" t="s">
        <v>1902</v>
      </c>
      <c r="X288" s="110">
        <v>2</v>
      </c>
      <c r="Y288" s="110" t="s">
        <v>10</v>
      </c>
      <c r="Z288" s="110">
        <v>9</v>
      </c>
      <c r="AA288" s="110" t="s">
        <v>10</v>
      </c>
      <c r="AB288" s="110" t="s">
        <v>5638</v>
      </c>
      <c r="AC288" s="110">
        <v>200398</v>
      </c>
      <c r="AD288" s="110">
        <v>37</v>
      </c>
      <c r="AE288" s="111">
        <v>5402</v>
      </c>
      <c r="AF288" s="112">
        <v>4810</v>
      </c>
      <c r="AG288" s="111">
        <f>AE288-AF288</f>
        <v>592</v>
      </c>
    </row>
    <row r="289" spans="1:33">
      <c r="A289" s="109">
        <v>206</v>
      </c>
      <c r="B289" s="110">
        <v>268</v>
      </c>
      <c r="C289" s="110" t="s">
        <v>1437</v>
      </c>
      <c r="D289" s="110" t="s">
        <v>109</v>
      </c>
      <c r="E289" s="110" t="s">
        <v>58</v>
      </c>
      <c r="F289" s="110" t="s">
        <v>5627</v>
      </c>
      <c r="G289" s="110" t="s">
        <v>524</v>
      </c>
      <c r="H289" s="110">
        <v>13.2</v>
      </c>
      <c r="I289" s="110">
        <v>1320</v>
      </c>
      <c r="J289" s="110">
        <v>100</v>
      </c>
      <c r="K289" s="110" t="s">
        <v>38</v>
      </c>
      <c r="L289" s="110">
        <v>1198</v>
      </c>
      <c r="M289" s="111">
        <v>11.98</v>
      </c>
      <c r="N289" s="110" t="s">
        <v>2479</v>
      </c>
      <c r="O289" s="110" t="s">
        <v>2479</v>
      </c>
      <c r="P289" s="110" t="s">
        <v>1437</v>
      </c>
      <c r="Q289" s="110" t="s">
        <v>10</v>
      </c>
      <c r="R289" s="110">
        <v>1</v>
      </c>
      <c r="S289" s="110" t="s">
        <v>10</v>
      </c>
      <c r="T289" s="110">
        <v>13.2</v>
      </c>
      <c r="U289" s="110" t="s">
        <v>2480</v>
      </c>
      <c r="V289" s="110">
        <v>1</v>
      </c>
      <c r="W289" s="110" t="s">
        <v>1915</v>
      </c>
      <c r="X289" s="110">
        <v>2</v>
      </c>
      <c r="Y289" s="110" t="s">
        <v>10</v>
      </c>
      <c r="Z289" s="110">
        <v>26</v>
      </c>
      <c r="AA289" s="110" t="s">
        <v>10</v>
      </c>
      <c r="AB289" s="110" t="s">
        <v>1915</v>
      </c>
      <c r="AC289" s="110">
        <v>200268</v>
      </c>
      <c r="AD289" s="110">
        <v>399</v>
      </c>
      <c r="AE289" s="111">
        <v>5266.7999999999993</v>
      </c>
      <c r="AF289" s="112">
        <v>4780.0200000000004</v>
      </c>
      <c r="AG289" s="111">
        <f>AE289-AF289</f>
        <v>486.77999999999884</v>
      </c>
    </row>
    <row r="290" spans="1:33">
      <c r="A290" s="109">
        <v>498</v>
      </c>
      <c r="B290" s="110">
        <v>579</v>
      </c>
      <c r="C290" s="110" t="s">
        <v>1697</v>
      </c>
      <c r="D290" s="110" t="s">
        <v>44</v>
      </c>
      <c r="E290" s="110" t="s">
        <v>58</v>
      </c>
      <c r="F290" s="110" t="s">
        <v>5691</v>
      </c>
      <c r="G290" s="110" t="s">
        <v>914</v>
      </c>
      <c r="H290" s="110">
        <v>15.6</v>
      </c>
      <c r="I290" s="110">
        <v>2184</v>
      </c>
      <c r="J290" s="110">
        <v>140</v>
      </c>
      <c r="K290" s="110" t="s">
        <v>38</v>
      </c>
      <c r="L290" s="110">
        <v>1933</v>
      </c>
      <c r="M290" s="111">
        <v>13.807142857142857</v>
      </c>
      <c r="N290" s="110" t="s">
        <v>3271</v>
      </c>
      <c r="O290" s="110" t="s">
        <v>3271</v>
      </c>
      <c r="P290" s="110" t="s">
        <v>1697</v>
      </c>
      <c r="Q290" s="110" t="s">
        <v>3272</v>
      </c>
      <c r="R290" s="110">
        <v>1</v>
      </c>
      <c r="S290" s="110" t="s">
        <v>10</v>
      </c>
      <c r="T290" s="110">
        <v>15.6</v>
      </c>
      <c r="U290" s="110" t="s">
        <v>3273</v>
      </c>
      <c r="V290" s="110">
        <v>1</v>
      </c>
      <c r="W290" s="110" t="s">
        <v>1915</v>
      </c>
      <c r="X290" s="110">
        <v>0</v>
      </c>
      <c r="Y290" s="110" t="s">
        <v>10</v>
      </c>
      <c r="Z290" s="110">
        <v>5</v>
      </c>
      <c r="AA290" s="110" t="s">
        <v>10</v>
      </c>
      <c r="AB290" s="110" t="s">
        <v>1915</v>
      </c>
      <c r="AC290" s="110">
        <v>579</v>
      </c>
      <c r="AD290" s="110">
        <v>346</v>
      </c>
      <c r="AE290" s="111">
        <v>5397.5999999999995</v>
      </c>
      <c r="AF290" s="112">
        <v>4777.2714285714283</v>
      </c>
      <c r="AG290" s="111">
        <f>AE290-AF290</f>
        <v>620.32857142857119</v>
      </c>
    </row>
    <row r="291" spans="1:33">
      <c r="A291" s="109">
        <v>125</v>
      </c>
      <c r="B291" s="110">
        <v>178</v>
      </c>
      <c r="C291" s="110" t="s">
        <v>1364</v>
      </c>
      <c r="D291" s="110" t="s">
        <v>90</v>
      </c>
      <c r="E291" s="110" t="s">
        <v>10</v>
      </c>
      <c r="F291" s="110" t="s">
        <v>384</v>
      </c>
      <c r="G291" s="110" t="s">
        <v>385</v>
      </c>
      <c r="H291" s="110">
        <v>31.4</v>
      </c>
      <c r="I291" s="110">
        <v>1570</v>
      </c>
      <c r="J291" s="110">
        <v>50</v>
      </c>
      <c r="K291" s="110" t="s">
        <v>169</v>
      </c>
      <c r="L291" s="110">
        <v>1384</v>
      </c>
      <c r="M291" s="111">
        <v>27.68</v>
      </c>
      <c r="N291" s="110" t="s">
        <v>2244</v>
      </c>
      <c r="O291" s="110" t="s">
        <v>2244</v>
      </c>
      <c r="P291" s="110" t="s">
        <v>1364</v>
      </c>
      <c r="Q291" s="110" t="s">
        <v>2245</v>
      </c>
      <c r="R291" s="110">
        <v>1</v>
      </c>
      <c r="S291" s="110" t="s">
        <v>10</v>
      </c>
      <c r="T291" s="110">
        <v>31.4</v>
      </c>
      <c r="U291" s="110" t="s">
        <v>2246</v>
      </c>
      <c r="V291" s="110">
        <v>12</v>
      </c>
      <c r="W291" s="110" t="s">
        <v>2247</v>
      </c>
      <c r="X291" s="110">
        <v>0</v>
      </c>
      <c r="Y291" s="110" t="s">
        <v>10</v>
      </c>
      <c r="Z291" s="110">
        <v>11</v>
      </c>
      <c r="AA291" s="110" t="s">
        <v>10</v>
      </c>
      <c r="AB291" s="110" t="s">
        <v>2056</v>
      </c>
      <c r="AC291" s="110">
        <v>178</v>
      </c>
      <c r="AD291" s="110">
        <v>172</v>
      </c>
      <c r="AE291" s="111">
        <v>5400.8</v>
      </c>
      <c r="AF291" s="112">
        <v>4760.96</v>
      </c>
      <c r="AG291" s="111">
        <f>AE291-AF291</f>
        <v>639.84000000000015</v>
      </c>
    </row>
    <row r="292" spans="1:33">
      <c r="A292" s="109">
        <v>227</v>
      </c>
      <c r="B292" s="110">
        <v>286</v>
      </c>
      <c r="C292" s="110" t="s">
        <v>557</v>
      </c>
      <c r="D292" s="110" t="s">
        <v>10</v>
      </c>
      <c r="E292" s="110" t="s">
        <v>58</v>
      </c>
      <c r="F292" s="110" t="s">
        <v>5627</v>
      </c>
      <c r="G292" s="110" t="s">
        <v>70</v>
      </c>
      <c r="H292" s="110">
        <v>5.9</v>
      </c>
      <c r="I292" s="110">
        <v>590</v>
      </c>
      <c r="J292" s="110">
        <v>100</v>
      </c>
      <c r="K292" s="110" t="s">
        <v>38</v>
      </c>
      <c r="L292" s="110">
        <v>536</v>
      </c>
      <c r="M292" s="111">
        <v>5.36</v>
      </c>
      <c r="N292" s="110" t="s">
        <v>2537</v>
      </c>
      <c r="O292" s="110" t="s">
        <v>2537</v>
      </c>
      <c r="P292" s="110" t="s">
        <v>557</v>
      </c>
      <c r="Q292" s="110" t="s">
        <v>2538</v>
      </c>
      <c r="R292" s="110">
        <v>1</v>
      </c>
      <c r="S292" s="110" t="s">
        <v>10</v>
      </c>
      <c r="T292" s="110">
        <v>5.9</v>
      </c>
      <c r="U292" s="110" t="s">
        <v>2539</v>
      </c>
      <c r="V292" s="110">
        <v>1</v>
      </c>
      <c r="W292" s="110" t="s">
        <v>1915</v>
      </c>
      <c r="X292" s="110">
        <v>0</v>
      </c>
      <c r="Y292" s="110" t="s">
        <v>10</v>
      </c>
      <c r="Z292" s="110">
        <v>25</v>
      </c>
      <c r="AA292" s="110" t="s">
        <v>10</v>
      </c>
      <c r="AB292" s="110" t="s">
        <v>1915</v>
      </c>
      <c r="AC292" s="110">
        <v>286</v>
      </c>
      <c r="AD292" s="110">
        <v>873</v>
      </c>
      <c r="AE292" s="111">
        <v>5150.7000000000007</v>
      </c>
      <c r="AF292" s="112">
        <v>4679.2800000000007</v>
      </c>
      <c r="AG292" s="111">
        <f>AE292-AF292</f>
        <v>471.42000000000007</v>
      </c>
    </row>
    <row r="293" spans="1:33">
      <c r="A293" s="109">
        <v>425</v>
      </c>
      <c r="B293" s="110">
        <v>492</v>
      </c>
      <c r="C293" s="110" t="s">
        <v>1628</v>
      </c>
      <c r="D293" s="110" t="s">
        <v>44</v>
      </c>
      <c r="E293" s="110" t="s">
        <v>10</v>
      </c>
      <c r="F293" s="110" t="s">
        <v>5731</v>
      </c>
      <c r="G293" s="110" t="s">
        <v>202</v>
      </c>
      <c r="H293" s="110">
        <v>57</v>
      </c>
      <c r="I293" s="110">
        <v>3990</v>
      </c>
      <c r="J293" s="110">
        <v>70</v>
      </c>
      <c r="K293" s="110" t="s">
        <v>181</v>
      </c>
      <c r="L293" s="110">
        <v>3551</v>
      </c>
      <c r="M293" s="111">
        <v>50.728571428571428</v>
      </c>
      <c r="N293" s="110" t="s">
        <v>3074</v>
      </c>
      <c r="O293" s="110" t="s">
        <v>3074</v>
      </c>
      <c r="P293" s="110" t="s">
        <v>1628</v>
      </c>
      <c r="Q293" s="110" t="s">
        <v>3075</v>
      </c>
      <c r="R293" s="110">
        <v>2</v>
      </c>
      <c r="S293" s="110" t="s">
        <v>10</v>
      </c>
      <c r="T293" s="110">
        <v>57</v>
      </c>
      <c r="U293" s="110" t="s">
        <v>3076</v>
      </c>
      <c r="V293" s="110">
        <v>19</v>
      </c>
      <c r="W293" s="110" t="s">
        <v>1979</v>
      </c>
      <c r="X293" s="110">
        <v>0</v>
      </c>
      <c r="Y293" s="110" t="s">
        <v>10</v>
      </c>
      <c r="Z293" s="110">
        <v>3</v>
      </c>
      <c r="AA293" s="110" t="s">
        <v>10</v>
      </c>
      <c r="AB293" s="110" t="s">
        <v>5618</v>
      </c>
      <c r="AC293" s="110">
        <v>492</v>
      </c>
      <c r="AD293" s="110">
        <v>92</v>
      </c>
      <c r="AE293" s="111">
        <v>5244</v>
      </c>
      <c r="AF293" s="112">
        <v>4667.028571428571</v>
      </c>
      <c r="AG293" s="111">
        <f>AE293-AF293</f>
        <v>576.97142857142899</v>
      </c>
    </row>
    <row r="294" spans="1:33">
      <c r="A294" s="109">
        <v>536</v>
      </c>
      <c r="B294" s="110">
        <v>618</v>
      </c>
      <c r="C294" s="110" t="s">
        <v>1237</v>
      </c>
      <c r="D294" s="110" t="s">
        <v>90</v>
      </c>
      <c r="E294" s="110" t="s">
        <v>10</v>
      </c>
      <c r="F294" s="110" t="s">
        <v>5786</v>
      </c>
      <c r="G294" s="110" t="s">
        <v>974</v>
      </c>
      <c r="H294" s="110">
        <v>3.2</v>
      </c>
      <c r="I294" s="110">
        <v>4800</v>
      </c>
      <c r="J294" s="110">
        <v>1500</v>
      </c>
      <c r="K294" s="110" t="s">
        <v>75</v>
      </c>
      <c r="L294" s="110">
        <v>4233</v>
      </c>
      <c r="M294" s="111">
        <v>2.8220000000000001</v>
      </c>
      <c r="N294" s="110" t="s">
        <v>3372</v>
      </c>
      <c r="O294" s="110" t="s">
        <v>3372</v>
      </c>
      <c r="P294" s="110" t="s">
        <v>1731</v>
      </c>
      <c r="Q294" s="110" t="s">
        <v>3373</v>
      </c>
      <c r="R294" s="110">
        <v>1</v>
      </c>
      <c r="S294" s="110" t="s">
        <v>10</v>
      </c>
      <c r="T294" s="110">
        <v>3.2</v>
      </c>
      <c r="U294" s="110" t="s">
        <v>3374</v>
      </c>
      <c r="V294" s="110">
        <v>9</v>
      </c>
      <c r="W294" s="110" t="s">
        <v>3375</v>
      </c>
      <c r="X294" s="110">
        <v>0</v>
      </c>
      <c r="Y294" s="110" t="s">
        <v>10</v>
      </c>
      <c r="Z294" s="110">
        <v>3</v>
      </c>
      <c r="AA294" s="110" t="s">
        <v>10</v>
      </c>
      <c r="AB294" s="110" t="s">
        <v>5633</v>
      </c>
      <c r="AC294" s="110">
        <v>618</v>
      </c>
      <c r="AD294" s="110">
        <v>1650</v>
      </c>
      <c r="AE294" s="111">
        <v>5280</v>
      </c>
      <c r="AF294" s="112">
        <v>4656.3</v>
      </c>
      <c r="AG294" s="111">
        <f>AE294-AF294</f>
        <v>623.69999999999982</v>
      </c>
    </row>
    <row r="295" spans="1:33">
      <c r="A295" s="109">
        <v>642</v>
      </c>
      <c r="B295" s="110">
        <v>753</v>
      </c>
      <c r="C295" s="110" t="s">
        <v>1122</v>
      </c>
      <c r="D295" s="110" t="s">
        <v>9</v>
      </c>
      <c r="E295" s="110" t="s">
        <v>58</v>
      </c>
      <c r="F295" s="110" t="s">
        <v>5627</v>
      </c>
      <c r="G295" s="110" t="s">
        <v>1123</v>
      </c>
      <c r="H295" s="110">
        <v>6.1</v>
      </c>
      <c r="I295" s="110">
        <v>610</v>
      </c>
      <c r="J295" s="110">
        <v>100</v>
      </c>
      <c r="K295" s="110" t="s">
        <v>38</v>
      </c>
      <c r="L295" s="110">
        <v>554</v>
      </c>
      <c r="M295" s="111">
        <v>5.54</v>
      </c>
      <c r="N295" s="110" t="s">
        <v>3659</v>
      </c>
      <c r="O295" s="110" t="s">
        <v>3659</v>
      </c>
      <c r="P295" s="110" t="s">
        <v>1122</v>
      </c>
      <c r="Q295" s="110" t="s">
        <v>3660</v>
      </c>
      <c r="R295" s="110">
        <v>1</v>
      </c>
      <c r="S295" s="110" t="s">
        <v>10</v>
      </c>
      <c r="T295" s="110">
        <v>6.1</v>
      </c>
      <c r="U295" s="110" t="s">
        <v>3661</v>
      </c>
      <c r="V295" s="110">
        <v>1</v>
      </c>
      <c r="W295" s="110" t="s">
        <v>1915</v>
      </c>
      <c r="X295" s="110">
        <v>0</v>
      </c>
      <c r="Y295" s="110" t="s">
        <v>10</v>
      </c>
      <c r="Z295" s="110">
        <v>25</v>
      </c>
      <c r="AA295" s="110" t="s">
        <v>10</v>
      </c>
      <c r="AB295" s="110" t="s">
        <v>1915</v>
      </c>
      <c r="AC295" s="110">
        <v>753</v>
      </c>
      <c r="AD295" s="110">
        <v>837</v>
      </c>
      <c r="AE295" s="111">
        <v>5105.7</v>
      </c>
      <c r="AF295" s="112">
        <v>4636.9800000000005</v>
      </c>
      <c r="AG295" s="111">
        <f>AE295-AF295</f>
        <v>468.71999999999935</v>
      </c>
    </row>
    <row r="296" spans="1:33">
      <c r="A296" s="109">
        <v>101</v>
      </c>
      <c r="B296" s="110">
        <v>154</v>
      </c>
      <c r="C296" s="110" t="s">
        <v>3908</v>
      </c>
      <c r="D296" s="110" t="s">
        <v>44</v>
      </c>
      <c r="E296" s="110" t="s">
        <v>10</v>
      </c>
      <c r="F296" s="110" t="s">
        <v>5688</v>
      </c>
      <c r="G296" s="110" t="s">
        <v>101</v>
      </c>
      <c r="H296" s="110">
        <v>50.2</v>
      </c>
      <c r="I296" s="110">
        <v>5020</v>
      </c>
      <c r="J296" s="110">
        <v>100</v>
      </c>
      <c r="K296" s="110" t="s">
        <v>13</v>
      </c>
      <c r="L296" s="110">
        <v>4189</v>
      </c>
      <c r="M296" s="111">
        <v>41.89</v>
      </c>
      <c r="N296" s="110" t="s">
        <v>2178</v>
      </c>
      <c r="O296" s="110" t="s">
        <v>2178</v>
      </c>
      <c r="P296" s="110" t="s">
        <v>1340</v>
      </c>
      <c r="Q296" s="110" t="s">
        <v>2179</v>
      </c>
      <c r="R296" s="110">
        <v>1</v>
      </c>
      <c r="S296" s="110" t="s">
        <v>10</v>
      </c>
      <c r="T296" s="110">
        <v>50.2</v>
      </c>
      <c r="U296" s="110" t="s">
        <v>2180</v>
      </c>
      <c r="V296" s="110">
        <v>14</v>
      </c>
      <c r="W296" s="110" t="s">
        <v>1898</v>
      </c>
      <c r="X296" s="110">
        <v>2</v>
      </c>
      <c r="Y296" s="110" t="s">
        <v>10</v>
      </c>
      <c r="Z296" s="110">
        <v>3</v>
      </c>
      <c r="AA296" s="110" t="s">
        <v>10</v>
      </c>
      <c r="AB296" s="110" t="s">
        <v>5633</v>
      </c>
      <c r="AC296" s="110">
        <v>200154</v>
      </c>
      <c r="AD296" s="110">
        <v>110</v>
      </c>
      <c r="AE296" s="111">
        <v>5522</v>
      </c>
      <c r="AF296" s="112">
        <v>4607.8999999999996</v>
      </c>
      <c r="AG296" s="111">
        <f>AE296-AF296</f>
        <v>914.10000000000036</v>
      </c>
    </row>
    <row r="297" spans="1:33">
      <c r="A297" s="109">
        <v>358</v>
      </c>
      <c r="B297" s="110">
        <v>418</v>
      </c>
      <c r="C297" s="110" t="s">
        <v>1569</v>
      </c>
      <c r="D297" s="110" t="s">
        <v>44</v>
      </c>
      <c r="E297" s="110" t="s">
        <v>58</v>
      </c>
      <c r="F297" s="110" t="s">
        <v>5745</v>
      </c>
      <c r="G297" s="110" t="s">
        <v>591</v>
      </c>
      <c r="H297" s="110">
        <v>309</v>
      </c>
      <c r="I297" s="110">
        <v>6180</v>
      </c>
      <c r="J297" s="110">
        <v>20</v>
      </c>
      <c r="K297" s="110" t="s">
        <v>38</v>
      </c>
      <c r="L297" s="110">
        <v>4388</v>
      </c>
      <c r="M297" s="111">
        <v>219.4</v>
      </c>
      <c r="N297" s="110" t="s">
        <v>2885</v>
      </c>
      <c r="O297" s="110" t="s">
        <v>2885</v>
      </c>
      <c r="P297" s="110" t="s">
        <v>1569</v>
      </c>
      <c r="Q297" s="110" t="s">
        <v>2886</v>
      </c>
      <c r="R297" s="110">
        <v>2</v>
      </c>
      <c r="S297" s="110" t="s">
        <v>10</v>
      </c>
      <c r="T297" s="110">
        <v>309</v>
      </c>
      <c r="U297" s="110" t="s">
        <v>2887</v>
      </c>
      <c r="V297" s="110">
        <v>1</v>
      </c>
      <c r="W297" s="110" t="s">
        <v>1915</v>
      </c>
      <c r="X297" s="110">
        <v>2</v>
      </c>
      <c r="Y297" s="110" t="s">
        <v>10</v>
      </c>
      <c r="Z297" s="110">
        <v>3</v>
      </c>
      <c r="AA297" s="110" t="s">
        <v>10</v>
      </c>
      <c r="AB297" s="110" t="s">
        <v>5618</v>
      </c>
      <c r="AC297" s="110">
        <v>200418</v>
      </c>
      <c r="AD297" s="110">
        <v>21</v>
      </c>
      <c r="AE297" s="111">
        <v>6489</v>
      </c>
      <c r="AF297" s="112">
        <v>4607.4000000000005</v>
      </c>
      <c r="AG297" s="111">
        <f>AE297-AF297</f>
        <v>1881.5999999999995</v>
      </c>
    </row>
    <row r="298" spans="1:33">
      <c r="A298" s="109">
        <v>284</v>
      </c>
      <c r="B298" s="110">
        <v>347</v>
      </c>
      <c r="C298" s="110" t="s">
        <v>1502</v>
      </c>
      <c r="D298" s="110" t="s">
        <v>90</v>
      </c>
      <c r="E298" s="110" t="s">
        <v>58</v>
      </c>
      <c r="F298" s="110" t="s">
        <v>5627</v>
      </c>
      <c r="G298" s="110" t="s">
        <v>447</v>
      </c>
      <c r="H298" s="110">
        <v>40.5</v>
      </c>
      <c r="I298" s="110">
        <v>4050</v>
      </c>
      <c r="J298" s="110">
        <v>100</v>
      </c>
      <c r="K298" s="110" t="s">
        <v>38</v>
      </c>
      <c r="L298" s="110">
        <v>3550</v>
      </c>
      <c r="M298" s="111">
        <v>35.5</v>
      </c>
      <c r="N298" s="110" t="s">
        <v>2688</v>
      </c>
      <c r="O298" s="110" t="s">
        <v>2688</v>
      </c>
      <c r="P298" s="110" t="s">
        <v>1502</v>
      </c>
      <c r="Q298" s="110" t="s">
        <v>2689</v>
      </c>
      <c r="R298" s="110">
        <v>2</v>
      </c>
      <c r="S298" s="110" t="s">
        <v>10</v>
      </c>
      <c r="T298" s="110">
        <v>40.5</v>
      </c>
      <c r="U298" s="110" t="s">
        <v>2690</v>
      </c>
      <c r="V298" s="110">
        <v>1</v>
      </c>
      <c r="W298" s="110" t="s">
        <v>1915</v>
      </c>
      <c r="X298" s="110">
        <v>2</v>
      </c>
      <c r="Y298" s="110" t="s">
        <v>10</v>
      </c>
      <c r="Z298" s="110">
        <v>8</v>
      </c>
      <c r="AA298" s="110" t="s">
        <v>10</v>
      </c>
      <c r="AB298" s="110" t="s">
        <v>5618</v>
      </c>
      <c r="AC298" s="110">
        <v>200347</v>
      </c>
      <c r="AD298" s="110">
        <v>129</v>
      </c>
      <c r="AE298" s="111">
        <v>5224.5</v>
      </c>
      <c r="AF298" s="112">
        <v>4579.5</v>
      </c>
      <c r="AG298" s="111">
        <f>AE298-AF298</f>
        <v>645</v>
      </c>
    </row>
    <row r="299" spans="1:33">
      <c r="A299" s="109">
        <v>661</v>
      </c>
      <c r="B299" s="110">
        <v>776</v>
      </c>
      <c r="C299" s="110" t="s">
        <v>1848</v>
      </c>
      <c r="D299" s="110" t="s">
        <v>109</v>
      </c>
      <c r="E299" s="110" t="s">
        <v>10</v>
      </c>
      <c r="F299" s="110" t="s">
        <v>5664</v>
      </c>
      <c r="G299" s="110" t="s">
        <v>352</v>
      </c>
      <c r="H299" s="110">
        <v>5220.8</v>
      </c>
      <c r="I299" s="110">
        <v>5220.8</v>
      </c>
      <c r="J299" s="110">
        <v>1</v>
      </c>
      <c r="K299" s="110" t="s">
        <v>169</v>
      </c>
      <c r="L299" s="110">
        <v>4531</v>
      </c>
      <c r="M299" s="111">
        <v>4531</v>
      </c>
      <c r="N299" s="110" t="s">
        <v>3709</v>
      </c>
      <c r="O299" s="110" t="s">
        <v>3709</v>
      </c>
      <c r="P299" s="110" t="s">
        <v>1848</v>
      </c>
      <c r="Q299" s="110" t="s">
        <v>3710</v>
      </c>
      <c r="R299" s="110">
        <v>2</v>
      </c>
      <c r="S299" s="110" t="s">
        <v>10</v>
      </c>
      <c r="T299" s="110">
        <v>5220.8</v>
      </c>
      <c r="U299" s="110" t="s">
        <v>3711</v>
      </c>
      <c r="V299" s="110">
        <v>10</v>
      </c>
      <c r="W299" s="110" t="s">
        <v>1967</v>
      </c>
      <c r="X299" s="110">
        <v>0</v>
      </c>
      <c r="Y299" s="110" t="s">
        <v>10</v>
      </c>
      <c r="Z299" s="110">
        <v>3</v>
      </c>
      <c r="AA299" s="110" t="s">
        <v>10</v>
      </c>
      <c r="AB299" s="110" t="s">
        <v>5618</v>
      </c>
      <c r="AC299" s="110">
        <v>776</v>
      </c>
      <c r="AD299" s="110">
        <v>1</v>
      </c>
      <c r="AE299" s="111">
        <v>5220.8</v>
      </c>
      <c r="AF299" s="112">
        <v>4531</v>
      </c>
      <c r="AG299" s="111">
        <f>AE299-AF299</f>
        <v>689.80000000000018</v>
      </c>
    </row>
    <row r="300" spans="1:33">
      <c r="A300" s="109" t="s">
        <v>5673</v>
      </c>
      <c r="B300" s="110">
        <v>102</v>
      </c>
      <c r="C300" s="110" t="s">
        <v>3897</v>
      </c>
      <c r="D300" s="110" t="s">
        <v>44</v>
      </c>
      <c r="E300" s="110" t="s">
        <v>10</v>
      </c>
      <c r="F300" s="110" t="s">
        <v>5674</v>
      </c>
      <c r="G300" s="110" t="s">
        <v>261</v>
      </c>
      <c r="H300" s="110">
        <v>6.8</v>
      </c>
      <c r="I300" s="110">
        <v>340</v>
      </c>
      <c r="J300" s="110">
        <v>50</v>
      </c>
      <c r="K300" s="110" t="s">
        <v>143</v>
      </c>
      <c r="L300" s="110">
        <v>302</v>
      </c>
      <c r="M300" s="111">
        <v>6.04</v>
      </c>
      <c r="N300" s="110" t="e">
        <v>#VALUE!</v>
      </c>
      <c r="O300" s="110" t="e">
        <v>#VALUE!</v>
      </c>
      <c r="P300" s="110" t="e">
        <v>#VALUE!</v>
      </c>
      <c r="Q300" s="110" t="e">
        <v>#VALUE!</v>
      </c>
      <c r="R300" s="110">
        <v>0</v>
      </c>
      <c r="S300" s="110" t="e">
        <v>#VALUE!</v>
      </c>
      <c r="T300" s="110" t="e">
        <v>#VALUE!</v>
      </c>
      <c r="U300" s="110" t="e">
        <v>#VALUE!</v>
      </c>
      <c r="V300" s="110" t="e">
        <v>#VALUE!</v>
      </c>
      <c r="W300" s="110" t="e">
        <v>#VALUE!</v>
      </c>
      <c r="X300" s="110" t="e">
        <v>#VALUE!</v>
      </c>
      <c r="Y300" s="110" t="e">
        <v>#VALUE!</v>
      </c>
      <c r="Z300" s="110" t="e">
        <v>#VALUE!</v>
      </c>
      <c r="AA300" s="110" t="s">
        <v>5673</v>
      </c>
      <c r="AB300" s="110" t="s">
        <v>5624</v>
      </c>
      <c r="AC300" s="110" t="e">
        <v>#VALUE!</v>
      </c>
      <c r="AD300" s="110">
        <v>750</v>
      </c>
      <c r="AE300" s="111">
        <v>5100</v>
      </c>
      <c r="AF300" s="112">
        <v>4530</v>
      </c>
      <c r="AG300" s="111">
        <f>AE300-AF300</f>
        <v>570</v>
      </c>
    </row>
    <row r="301" spans="1:33">
      <c r="A301" s="109">
        <v>25</v>
      </c>
      <c r="B301" s="110">
        <v>60</v>
      </c>
      <c r="C301" s="110" t="s">
        <v>175</v>
      </c>
      <c r="D301" s="110" t="s">
        <v>44</v>
      </c>
      <c r="E301" s="110" t="s">
        <v>10</v>
      </c>
      <c r="F301" s="110" t="s">
        <v>5654</v>
      </c>
      <c r="G301" s="110" t="s">
        <v>139</v>
      </c>
      <c r="H301" s="110">
        <v>89</v>
      </c>
      <c r="I301" s="110">
        <v>890</v>
      </c>
      <c r="J301" s="110">
        <v>10</v>
      </c>
      <c r="K301" s="110" t="s">
        <v>88</v>
      </c>
      <c r="L301" s="110">
        <v>792</v>
      </c>
      <c r="M301" s="111">
        <v>79.2</v>
      </c>
      <c r="N301" s="110" t="s">
        <v>1971</v>
      </c>
      <c r="O301" s="110" t="s">
        <v>1971</v>
      </c>
      <c r="P301" s="110" t="s">
        <v>1267</v>
      </c>
      <c r="Q301" s="110" t="s">
        <v>1972</v>
      </c>
      <c r="R301" s="110">
        <v>1</v>
      </c>
      <c r="S301" s="110" t="s">
        <v>10</v>
      </c>
      <c r="T301" s="110">
        <v>89</v>
      </c>
      <c r="U301" s="110" t="s">
        <v>1973</v>
      </c>
      <c r="V301" s="110">
        <v>25</v>
      </c>
      <c r="W301" s="110" t="s">
        <v>1902</v>
      </c>
      <c r="X301" s="110">
        <v>0</v>
      </c>
      <c r="Y301" s="110" t="s">
        <v>10</v>
      </c>
      <c r="Z301" s="110">
        <v>9</v>
      </c>
      <c r="AA301" s="110" t="s">
        <v>10</v>
      </c>
      <c r="AB301" s="110" t="s">
        <v>5638</v>
      </c>
      <c r="AC301" s="110">
        <v>60</v>
      </c>
      <c r="AD301" s="110">
        <v>57</v>
      </c>
      <c r="AE301" s="111">
        <v>5073</v>
      </c>
      <c r="AF301" s="112">
        <v>4514.4000000000005</v>
      </c>
      <c r="AG301" s="111">
        <f>AE301-AF301</f>
        <v>558.59999999999945</v>
      </c>
    </row>
    <row r="302" spans="1:33">
      <c r="A302" s="109">
        <v>144</v>
      </c>
      <c r="B302" s="110">
        <v>18</v>
      </c>
      <c r="C302" s="110" t="s">
        <v>3872</v>
      </c>
      <c r="D302" s="110" t="s">
        <v>9</v>
      </c>
      <c r="E302" s="110" t="s">
        <v>14</v>
      </c>
      <c r="F302" s="110" t="s">
        <v>5629</v>
      </c>
      <c r="G302" s="110" t="s">
        <v>43</v>
      </c>
      <c r="H302" s="110">
        <v>46.8</v>
      </c>
      <c r="I302" s="110">
        <v>37149.839999999997</v>
      </c>
      <c r="J302" s="110">
        <v>793.8</v>
      </c>
      <c r="K302" s="110" t="s">
        <v>18</v>
      </c>
      <c r="L302" s="110">
        <v>33097</v>
      </c>
      <c r="M302" s="111">
        <v>41.694381456286223</v>
      </c>
      <c r="N302" s="110" t="s">
        <v>2301</v>
      </c>
      <c r="O302" s="110" t="s">
        <v>2301</v>
      </c>
      <c r="P302" s="110" t="s">
        <v>1383</v>
      </c>
      <c r="Q302" s="110" t="s">
        <v>2302</v>
      </c>
      <c r="R302" s="110">
        <v>2</v>
      </c>
      <c r="S302" s="110" t="s">
        <v>10</v>
      </c>
      <c r="T302" s="110">
        <v>46.8</v>
      </c>
      <c r="U302" s="110" t="s">
        <v>2303</v>
      </c>
      <c r="V302" s="110">
        <v>3</v>
      </c>
      <c r="W302" s="110" t="s">
        <v>1938</v>
      </c>
      <c r="X302" s="110">
        <v>0</v>
      </c>
      <c r="Y302" s="110" t="s">
        <v>10</v>
      </c>
      <c r="Z302" s="110">
        <v>4</v>
      </c>
      <c r="AA302" s="110" t="s">
        <v>10</v>
      </c>
      <c r="AB302" s="110" t="s">
        <v>5618</v>
      </c>
      <c r="AC302" s="110">
        <v>18</v>
      </c>
      <c r="AD302" s="110">
        <v>108</v>
      </c>
      <c r="AE302" s="111">
        <v>5054.3999999999996</v>
      </c>
      <c r="AF302" s="112">
        <v>4502.9931972789118</v>
      </c>
      <c r="AG302" s="111">
        <f>AE302-AF302</f>
        <v>551.40680272108784</v>
      </c>
    </row>
    <row r="303" spans="1:33">
      <c r="A303" s="109">
        <v>120</v>
      </c>
      <c r="B303" s="110">
        <v>172</v>
      </c>
      <c r="C303" s="110" t="s">
        <v>376</v>
      </c>
      <c r="D303" s="110" t="s">
        <v>10</v>
      </c>
      <c r="E303" s="110" t="s">
        <v>14</v>
      </c>
      <c r="F303" s="110" t="s">
        <v>5646</v>
      </c>
      <c r="G303" s="110" t="s">
        <v>308</v>
      </c>
      <c r="H303" s="110">
        <v>22.2</v>
      </c>
      <c r="I303" s="110">
        <v>11100</v>
      </c>
      <c r="J303" s="110">
        <v>500</v>
      </c>
      <c r="K303" s="110" t="s">
        <v>13</v>
      </c>
      <c r="L303" s="110">
        <v>10089</v>
      </c>
      <c r="M303" s="111">
        <v>20.178000000000001</v>
      </c>
      <c r="N303" s="110" t="s">
        <v>2230</v>
      </c>
      <c r="O303" s="110" t="s">
        <v>2230</v>
      </c>
      <c r="P303" s="110" t="s">
        <v>1359</v>
      </c>
      <c r="Q303" s="110" t="s">
        <v>2231</v>
      </c>
      <c r="R303" s="110">
        <v>1</v>
      </c>
      <c r="S303" s="110" t="s">
        <v>10</v>
      </c>
      <c r="T303" s="110">
        <v>22.2</v>
      </c>
      <c r="U303" s="110" t="s">
        <v>2232</v>
      </c>
      <c r="V303" s="110">
        <v>3</v>
      </c>
      <c r="W303" s="110" t="s">
        <v>1938</v>
      </c>
      <c r="X303" s="110">
        <v>0</v>
      </c>
      <c r="Y303" s="110" t="s">
        <v>10</v>
      </c>
      <c r="Z303" s="110">
        <v>2</v>
      </c>
      <c r="AA303" s="110" t="s">
        <v>10</v>
      </c>
      <c r="AB303" s="110" t="s">
        <v>5620</v>
      </c>
      <c r="AC303" s="110">
        <v>172</v>
      </c>
      <c r="AD303" s="110">
        <v>223</v>
      </c>
      <c r="AE303" s="111">
        <v>4950.5999999999995</v>
      </c>
      <c r="AF303" s="112">
        <v>4499.6940000000004</v>
      </c>
      <c r="AG303" s="111">
        <f>AE303-AF303</f>
        <v>450.90599999999904</v>
      </c>
    </row>
    <row r="304" spans="1:33">
      <c r="A304" s="109">
        <v>169</v>
      </c>
      <c r="B304" s="110">
        <v>228</v>
      </c>
      <c r="C304" s="110" t="s">
        <v>1407</v>
      </c>
      <c r="D304" s="110" t="s">
        <v>71</v>
      </c>
      <c r="E304" s="110" t="s">
        <v>10</v>
      </c>
      <c r="F304" s="110" t="s">
        <v>350</v>
      </c>
      <c r="G304" s="110" t="s">
        <v>462</v>
      </c>
      <c r="H304" s="110">
        <v>8.6999999999999993</v>
      </c>
      <c r="I304" s="110">
        <v>870</v>
      </c>
      <c r="J304" s="110">
        <v>100.00000000000001</v>
      </c>
      <c r="K304" s="110" t="s">
        <v>13</v>
      </c>
      <c r="L304" s="110">
        <v>775</v>
      </c>
      <c r="M304" s="111">
        <v>7.7499999999999991</v>
      </c>
      <c r="N304" s="110" t="s">
        <v>2373</v>
      </c>
      <c r="O304" s="110" t="s">
        <v>2373</v>
      </c>
      <c r="P304" s="110" t="s">
        <v>1407</v>
      </c>
      <c r="Q304" s="110" t="s">
        <v>2374</v>
      </c>
      <c r="R304" s="110">
        <v>1</v>
      </c>
      <c r="S304" s="110" t="s">
        <v>10</v>
      </c>
      <c r="T304" s="110">
        <v>8.6999999999999993</v>
      </c>
      <c r="U304" s="110" t="s">
        <v>2375</v>
      </c>
      <c r="V304" s="110">
        <v>14</v>
      </c>
      <c r="W304" s="110" t="s">
        <v>1898</v>
      </c>
      <c r="X304" s="110">
        <v>0</v>
      </c>
      <c r="Y304" s="110" t="s">
        <v>10</v>
      </c>
      <c r="Z304" s="110">
        <v>3</v>
      </c>
      <c r="AA304" s="110" t="s">
        <v>10</v>
      </c>
      <c r="AB304" s="110" t="s">
        <v>5633</v>
      </c>
      <c r="AC304" s="110">
        <v>228</v>
      </c>
      <c r="AD304" s="110">
        <v>580</v>
      </c>
      <c r="AE304" s="111">
        <v>5046</v>
      </c>
      <c r="AF304" s="112">
        <v>4494.9999999999991</v>
      </c>
      <c r="AG304" s="111">
        <f>AE304-AF304</f>
        <v>551.00000000000091</v>
      </c>
    </row>
    <row r="305" spans="1:33">
      <c r="A305" s="109">
        <v>403</v>
      </c>
      <c r="B305" s="110">
        <v>460</v>
      </c>
      <c r="C305" s="110" t="s">
        <v>782</v>
      </c>
      <c r="D305" s="110" t="s">
        <v>10</v>
      </c>
      <c r="E305" s="110" t="s">
        <v>10</v>
      </c>
      <c r="F305" s="110" t="s">
        <v>783</v>
      </c>
      <c r="G305" s="110" t="s">
        <v>84</v>
      </c>
      <c r="H305" s="110">
        <v>7</v>
      </c>
      <c r="I305" s="110">
        <v>840</v>
      </c>
      <c r="J305" s="110">
        <v>120</v>
      </c>
      <c r="K305" s="110" t="s">
        <v>75</v>
      </c>
      <c r="L305" s="110">
        <v>748</v>
      </c>
      <c r="M305" s="111">
        <v>6.2333333333333334</v>
      </c>
      <c r="N305" s="110" t="s">
        <v>3010</v>
      </c>
      <c r="O305" s="110" t="s">
        <v>3010</v>
      </c>
      <c r="P305" s="110" t="s">
        <v>782</v>
      </c>
      <c r="Q305" s="110" t="s">
        <v>10</v>
      </c>
      <c r="R305" s="110">
        <v>1</v>
      </c>
      <c r="S305" s="110" t="s">
        <v>10</v>
      </c>
      <c r="T305" s="110">
        <v>7</v>
      </c>
      <c r="U305" s="110" t="s">
        <v>3011</v>
      </c>
      <c r="V305" s="110">
        <v>6</v>
      </c>
      <c r="W305" s="110" t="s">
        <v>3012</v>
      </c>
      <c r="X305" s="110">
        <v>0</v>
      </c>
      <c r="Y305" s="110" t="s">
        <v>10</v>
      </c>
      <c r="Z305" s="110">
        <v>13</v>
      </c>
      <c r="AA305" s="110" t="s">
        <v>10</v>
      </c>
      <c r="AB305" s="110" t="s">
        <v>2056</v>
      </c>
      <c r="AC305" s="110">
        <v>460</v>
      </c>
      <c r="AD305" s="110">
        <v>720</v>
      </c>
      <c r="AE305" s="111">
        <v>5040</v>
      </c>
      <c r="AF305" s="112">
        <v>4488</v>
      </c>
      <c r="AG305" s="111">
        <f>AE305-AF305</f>
        <v>552</v>
      </c>
    </row>
    <row r="306" spans="1:33">
      <c r="A306" s="109">
        <v>296</v>
      </c>
      <c r="B306" s="110">
        <v>3</v>
      </c>
      <c r="C306" s="110" t="s">
        <v>3858</v>
      </c>
      <c r="D306" s="110" t="s">
        <v>9</v>
      </c>
      <c r="E306" s="110" t="s">
        <v>14</v>
      </c>
      <c r="F306" s="110" t="s">
        <v>5617</v>
      </c>
      <c r="G306" s="110" t="s">
        <v>12</v>
      </c>
      <c r="H306" s="110">
        <v>20.3</v>
      </c>
      <c r="I306" s="110">
        <v>9591.75</v>
      </c>
      <c r="J306" s="110">
        <v>472.5</v>
      </c>
      <c r="K306" s="110" t="s">
        <v>18</v>
      </c>
      <c r="L306" s="110">
        <v>8544</v>
      </c>
      <c r="M306" s="111">
        <v>18.082539682539682</v>
      </c>
      <c r="N306" s="110" t="s">
        <v>2721</v>
      </c>
      <c r="O306" s="110" t="s">
        <v>2721</v>
      </c>
      <c r="P306" s="110" t="s">
        <v>1513</v>
      </c>
      <c r="Q306" s="110" t="s">
        <v>2722</v>
      </c>
      <c r="R306" s="110">
        <v>2</v>
      </c>
      <c r="S306" s="110" t="s">
        <v>10</v>
      </c>
      <c r="T306" s="110">
        <v>20.3</v>
      </c>
      <c r="U306" s="110" t="s">
        <v>2723</v>
      </c>
      <c r="V306" s="110">
        <v>3</v>
      </c>
      <c r="W306" s="110" t="s">
        <v>1938</v>
      </c>
      <c r="X306" s="110">
        <v>0</v>
      </c>
      <c r="Y306" s="110" t="s">
        <v>10</v>
      </c>
      <c r="Z306" s="110">
        <v>4</v>
      </c>
      <c r="AA306" s="110" t="s">
        <v>10</v>
      </c>
      <c r="AB306" s="110" t="s">
        <v>5618</v>
      </c>
      <c r="AC306" s="110">
        <v>3</v>
      </c>
      <c r="AD306" s="110">
        <v>247.5</v>
      </c>
      <c r="AE306" s="111">
        <v>5024.25</v>
      </c>
      <c r="AF306" s="112">
        <v>4475.4285714285716</v>
      </c>
      <c r="AG306" s="111">
        <f>AE306-AF306</f>
        <v>548.82142857142844</v>
      </c>
    </row>
    <row r="307" spans="1:33">
      <c r="A307" s="109">
        <v>653</v>
      </c>
      <c r="B307" s="110">
        <v>764</v>
      </c>
      <c r="C307" s="110" t="s">
        <v>1840</v>
      </c>
      <c r="D307" s="110" t="s">
        <v>114</v>
      </c>
      <c r="E307" s="110" t="s">
        <v>14</v>
      </c>
      <c r="F307" s="110" t="s">
        <v>5820</v>
      </c>
      <c r="G307" s="110" t="s">
        <v>114</v>
      </c>
      <c r="H307" s="110">
        <v>63.7</v>
      </c>
      <c r="I307" s="110">
        <v>6370</v>
      </c>
      <c r="J307" s="110">
        <v>100</v>
      </c>
      <c r="K307" s="110" t="s">
        <v>13</v>
      </c>
      <c r="L307" s="110">
        <v>5223</v>
      </c>
      <c r="M307" s="111">
        <v>52.23</v>
      </c>
      <c r="N307" s="110" t="s">
        <v>3689</v>
      </c>
      <c r="O307" s="110" t="s">
        <v>3689</v>
      </c>
      <c r="P307" s="110" t="s">
        <v>1840</v>
      </c>
      <c r="Q307" s="110" t="s">
        <v>10</v>
      </c>
      <c r="R307" s="110">
        <v>1</v>
      </c>
      <c r="S307" s="110" t="s">
        <v>10</v>
      </c>
      <c r="T307" s="110">
        <v>63.7</v>
      </c>
      <c r="U307" s="110" t="s">
        <v>3690</v>
      </c>
      <c r="V307" s="110">
        <v>3</v>
      </c>
      <c r="W307" s="110" t="s">
        <v>1938</v>
      </c>
      <c r="X307" s="110">
        <v>0</v>
      </c>
      <c r="Y307" s="110" t="s">
        <v>10</v>
      </c>
      <c r="Z307" s="110">
        <v>2</v>
      </c>
      <c r="AA307" s="110" t="s">
        <v>10</v>
      </c>
      <c r="AB307" s="110" t="s">
        <v>5620</v>
      </c>
      <c r="AC307" s="110">
        <v>764</v>
      </c>
      <c r="AD307" s="110">
        <v>85.5</v>
      </c>
      <c r="AE307" s="111">
        <v>5446.35</v>
      </c>
      <c r="AF307" s="112">
        <v>4465.665</v>
      </c>
      <c r="AG307" s="111">
        <f>AE307-AF307</f>
        <v>980.6850000000004</v>
      </c>
    </row>
    <row r="308" spans="1:33">
      <c r="A308" s="109">
        <v>349</v>
      </c>
      <c r="B308" s="110">
        <v>407</v>
      </c>
      <c r="C308" s="110" t="s">
        <v>3944</v>
      </c>
      <c r="D308" s="110" t="s">
        <v>9</v>
      </c>
      <c r="E308" s="110" t="s">
        <v>58</v>
      </c>
      <c r="F308" s="110" t="s">
        <v>5743</v>
      </c>
      <c r="G308" s="110" t="s">
        <v>70</v>
      </c>
      <c r="H308" s="110">
        <v>10.4</v>
      </c>
      <c r="I308" s="110">
        <v>1040</v>
      </c>
      <c r="J308" s="110">
        <v>100</v>
      </c>
      <c r="K308" s="110" t="s">
        <v>57</v>
      </c>
      <c r="L308" s="110">
        <v>927</v>
      </c>
      <c r="M308" s="111">
        <v>9.27</v>
      </c>
      <c r="N308" s="110" t="s">
        <v>2859</v>
      </c>
      <c r="O308" s="110" t="s">
        <v>2859</v>
      </c>
      <c r="P308" s="110" t="s">
        <v>1561</v>
      </c>
      <c r="Q308" s="110" t="s">
        <v>2860</v>
      </c>
      <c r="R308" s="110">
        <v>1</v>
      </c>
      <c r="S308" s="110" t="s">
        <v>10</v>
      </c>
      <c r="T308" s="110">
        <v>10.4</v>
      </c>
      <c r="U308" s="110" t="s">
        <v>2861</v>
      </c>
      <c r="V308" s="110">
        <v>2</v>
      </c>
      <c r="W308" s="110" t="s">
        <v>835</v>
      </c>
      <c r="X308" s="110">
        <v>0</v>
      </c>
      <c r="Y308" s="110" t="s">
        <v>10</v>
      </c>
      <c r="Z308" s="110">
        <v>1</v>
      </c>
      <c r="AA308" s="110" t="s">
        <v>10</v>
      </c>
      <c r="AB308" s="110" t="s">
        <v>1915</v>
      </c>
      <c r="AC308" s="110">
        <v>407</v>
      </c>
      <c r="AD308" s="110">
        <v>481</v>
      </c>
      <c r="AE308" s="111">
        <v>5002.4000000000005</v>
      </c>
      <c r="AF308" s="112">
        <v>4458.87</v>
      </c>
      <c r="AG308" s="111">
        <f>AE308-AF308</f>
        <v>543.53000000000065</v>
      </c>
    </row>
    <row r="309" spans="1:33">
      <c r="A309" s="109">
        <v>669</v>
      </c>
      <c r="B309" s="110">
        <v>786</v>
      </c>
      <c r="C309" s="110" t="s">
        <v>1856</v>
      </c>
      <c r="D309" s="110" t="s">
        <v>44</v>
      </c>
      <c r="E309" s="110" t="s">
        <v>58</v>
      </c>
      <c r="F309" s="110" t="s">
        <v>5627</v>
      </c>
      <c r="G309" s="110" t="s">
        <v>37</v>
      </c>
      <c r="H309" s="110">
        <v>41.1</v>
      </c>
      <c r="I309" s="110">
        <v>4110</v>
      </c>
      <c r="J309" s="110">
        <v>100</v>
      </c>
      <c r="K309" s="110" t="s">
        <v>38</v>
      </c>
      <c r="L309" s="110">
        <v>3535</v>
      </c>
      <c r="M309" s="111">
        <v>35.35</v>
      </c>
      <c r="N309" s="110" t="s">
        <v>3729</v>
      </c>
      <c r="O309" s="110" t="s">
        <v>3729</v>
      </c>
      <c r="P309" s="110" t="s">
        <v>1856</v>
      </c>
      <c r="Q309" s="110" t="s">
        <v>3730</v>
      </c>
      <c r="R309" s="110">
        <v>2</v>
      </c>
      <c r="S309" s="110" t="s">
        <v>10</v>
      </c>
      <c r="T309" s="110">
        <v>41.1</v>
      </c>
      <c r="U309" s="110" t="s">
        <v>3731</v>
      </c>
      <c r="V309" s="110">
        <v>1</v>
      </c>
      <c r="W309" s="110" t="s">
        <v>1915</v>
      </c>
      <c r="X309" s="110">
        <v>0</v>
      </c>
      <c r="Y309" s="110" t="s">
        <v>10</v>
      </c>
      <c r="Z309" s="110">
        <v>3</v>
      </c>
      <c r="AA309" s="110" t="s">
        <v>10</v>
      </c>
      <c r="AB309" s="110" t="s">
        <v>5618</v>
      </c>
      <c r="AC309" s="110">
        <v>786</v>
      </c>
      <c r="AD309" s="110">
        <v>125</v>
      </c>
      <c r="AE309" s="111">
        <v>5137.5</v>
      </c>
      <c r="AF309" s="112">
        <v>4418.75</v>
      </c>
      <c r="AG309" s="111">
        <f>AE309-AF309</f>
        <v>718.75</v>
      </c>
    </row>
    <row r="310" spans="1:33">
      <c r="A310" s="109">
        <v>345</v>
      </c>
      <c r="B310" s="110">
        <v>403</v>
      </c>
      <c r="C310" s="110" t="s">
        <v>1557</v>
      </c>
      <c r="D310" s="110" t="s">
        <v>9</v>
      </c>
      <c r="E310" s="110" t="s">
        <v>58</v>
      </c>
      <c r="F310" s="110" t="s">
        <v>5627</v>
      </c>
      <c r="G310" s="110" t="s">
        <v>540</v>
      </c>
      <c r="H310" s="110">
        <v>118.9</v>
      </c>
      <c r="I310" s="110">
        <v>11890</v>
      </c>
      <c r="J310" s="110">
        <v>100</v>
      </c>
      <c r="K310" s="110" t="s">
        <v>38</v>
      </c>
      <c r="L310" s="110">
        <v>10255</v>
      </c>
      <c r="M310" s="111">
        <v>102.55</v>
      </c>
      <c r="N310" s="110" t="s">
        <v>2849</v>
      </c>
      <c r="O310" s="110" t="s">
        <v>2849</v>
      </c>
      <c r="P310" s="110" t="s">
        <v>1557</v>
      </c>
      <c r="Q310" s="110" t="s">
        <v>2850</v>
      </c>
      <c r="R310" s="110">
        <v>2</v>
      </c>
      <c r="S310" s="110" t="s">
        <v>10</v>
      </c>
      <c r="T310" s="110">
        <v>118.9</v>
      </c>
      <c r="U310" s="110" t="s">
        <v>2851</v>
      </c>
      <c r="V310" s="110">
        <v>1</v>
      </c>
      <c r="W310" s="110" t="s">
        <v>1915</v>
      </c>
      <c r="X310" s="110">
        <v>0</v>
      </c>
      <c r="Y310" s="110" t="s">
        <v>10</v>
      </c>
      <c r="Z310" s="110">
        <v>3</v>
      </c>
      <c r="AA310" s="110" t="s">
        <v>10</v>
      </c>
      <c r="AB310" s="110" t="s">
        <v>5618</v>
      </c>
      <c r="AC310" s="110">
        <v>403</v>
      </c>
      <c r="AD310" s="110">
        <v>43</v>
      </c>
      <c r="AE310" s="111">
        <v>5112.7</v>
      </c>
      <c r="AF310" s="112">
        <v>4409.6499999999996</v>
      </c>
      <c r="AG310" s="111">
        <f>AE310-AF310</f>
        <v>703.05000000000018</v>
      </c>
    </row>
    <row r="311" spans="1:33">
      <c r="A311" s="109">
        <v>105</v>
      </c>
      <c r="B311" s="110">
        <v>156</v>
      </c>
      <c r="C311" s="110" t="s">
        <v>1344</v>
      </c>
      <c r="D311" s="110" t="s">
        <v>109</v>
      </c>
      <c r="E311" s="110" t="s">
        <v>10</v>
      </c>
      <c r="F311" s="110" t="s">
        <v>5649</v>
      </c>
      <c r="G311" s="110" t="s">
        <v>360</v>
      </c>
      <c r="H311" s="110">
        <v>107.4</v>
      </c>
      <c r="I311" s="110">
        <v>5370</v>
      </c>
      <c r="J311" s="110">
        <v>50</v>
      </c>
      <c r="K311" s="110" t="s">
        <v>75</v>
      </c>
      <c r="L311" s="110">
        <v>4881</v>
      </c>
      <c r="M311" s="111">
        <v>97.62</v>
      </c>
      <c r="N311" s="110" t="s">
        <v>2190</v>
      </c>
      <c r="O311" s="110" t="s">
        <v>2190</v>
      </c>
      <c r="P311" s="110" t="s">
        <v>1344</v>
      </c>
      <c r="Q311" s="110" t="s">
        <v>2191</v>
      </c>
      <c r="R311" s="110">
        <v>1</v>
      </c>
      <c r="S311" s="110" t="s">
        <v>10</v>
      </c>
      <c r="T311" s="110">
        <v>107.4</v>
      </c>
      <c r="U311" s="110" t="s">
        <v>2192</v>
      </c>
      <c r="V311" s="110">
        <v>21</v>
      </c>
      <c r="W311" s="110" t="s">
        <v>1945</v>
      </c>
      <c r="X311" s="110">
        <v>0</v>
      </c>
      <c r="Y311" s="110" t="s">
        <v>10</v>
      </c>
      <c r="Z311" s="110">
        <v>3</v>
      </c>
      <c r="AA311" s="110" t="s">
        <v>10</v>
      </c>
      <c r="AB311" s="110" t="s">
        <v>5633</v>
      </c>
      <c r="AC311" s="110">
        <v>156</v>
      </c>
      <c r="AD311" s="110">
        <v>45</v>
      </c>
      <c r="AE311" s="111">
        <v>4833</v>
      </c>
      <c r="AF311" s="112">
        <v>4392.9000000000005</v>
      </c>
      <c r="AG311" s="111">
        <f>AE311-AF311</f>
        <v>440.09999999999945</v>
      </c>
    </row>
    <row r="312" spans="1:33">
      <c r="B312" s="110"/>
      <c r="C312" s="110" t="s">
        <v>5612</v>
      </c>
      <c r="D312" s="110"/>
      <c r="E312" s="110"/>
      <c r="F312" s="110"/>
      <c r="G312" s="110"/>
      <c r="H312" s="110"/>
      <c r="I312" s="110"/>
      <c r="J312" s="110"/>
      <c r="K312" s="110"/>
      <c r="L312" s="110"/>
      <c r="M312" s="111">
        <v>43.8</v>
      </c>
      <c r="N312" s="110"/>
      <c r="O312" s="110"/>
      <c r="P312" s="110"/>
      <c r="Q312" s="110"/>
      <c r="R312" s="110"/>
      <c r="S312" s="110"/>
      <c r="T312" s="110">
        <v>48.7</v>
      </c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>
        <v>100</v>
      </c>
      <c r="AE312" s="111">
        <v>4870</v>
      </c>
      <c r="AF312" s="112">
        <v>4380</v>
      </c>
      <c r="AG312" s="111">
        <f>AE312-AF312</f>
        <v>490</v>
      </c>
    </row>
    <row r="313" spans="1:33">
      <c r="A313" s="109">
        <v>332</v>
      </c>
      <c r="B313" s="110">
        <v>384</v>
      </c>
      <c r="C313" s="110" t="s">
        <v>1545</v>
      </c>
      <c r="D313" s="110" t="s">
        <v>114</v>
      </c>
      <c r="E313" s="110" t="s">
        <v>58</v>
      </c>
      <c r="F313" s="110" t="s">
        <v>5627</v>
      </c>
      <c r="G313" s="110" t="s">
        <v>114</v>
      </c>
      <c r="H313" s="110">
        <v>10.4</v>
      </c>
      <c r="I313" s="110">
        <v>1040</v>
      </c>
      <c r="J313" s="110">
        <v>100</v>
      </c>
      <c r="K313" s="110" t="s">
        <v>38</v>
      </c>
      <c r="L313" s="110">
        <v>905</v>
      </c>
      <c r="M313" s="111">
        <v>9.0500000000000007</v>
      </c>
      <c r="N313" s="110" t="s">
        <v>2816</v>
      </c>
      <c r="O313" s="110" t="s">
        <v>2816</v>
      </c>
      <c r="P313" s="110" t="s">
        <v>1545</v>
      </c>
      <c r="Q313" s="110" t="s">
        <v>10</v>
      </c>
      <c r="R313" s="110">
        <v>1</v>
      </c>
      <c r="S313" s="110" t="s">
        <v>10</v>
      </c>
      <c r="T313" s="110">
        <v>10.4</v>
      </c>
      <c r="U313" s="110" t="s">
        <v>2817</v>
      </c>
      <c r="V313" s="110">
        <v>1</v>
      </c>
      <c r="W313" s="110" t="s">
        <v>1915</v>
      </c>
      <c r="X313" s="110">
        <v>0</v>
      </c>
      <c r="Y313" s="110" t="s">
        <v>10</v>
      </c>
      <c r="Z313" s="110">
        <v>25</v>
      </c>
      <c r="AA313" s="110" t="s">
        <v>10</v>
      </c>
      <c r="AB313" s="110" t="s">
        <v>1915</v>
      </c>
      <c r="AC313" s="110">
        <v>384</v>
      </c>
      <c r="AD313" s="110">
        <v>481</v>
      </c>
      <c r="AE313" s="111">
        <v>5002.4000000000005</v>
      </c>
      <c r="AF313" s="112">
        <v>4353.05</v>
      </c>
      <c r="AG313" s="111">
        <f>AE313-AF313</f>
        <v>649.35000000000036</v>
      </c>
    </row>
    <row r="314" spans="1:33">
      <c r="A314" s="109">
        <v>198</v>
      </c>
      <c r="B314" s="110">
        <v>262</v>
      </c>
      <c r="C314" s="110" t="s">
        <v>3922</v>
      </c>
      <c r="D314" s="110" t="s">
        <v>44</v>
      </c>
      <c r="E314" s="110" t="s">
        <v>58</v>
      </c>
      <c r="F314" s="110" t="s">
        <v>5712</v>
      </c>
      <c r="G314" s="110" t="s">
        <v>460</v>
      </c>
      <c r="H314" s="110">
        <v>89.1</v>
      </c>
      <c r="I314" s="110">
        <v>31185</v>
      </c>
      <c r="J314" s="110">
        <v>350</v>
      </c>
      <c r="K314" s="110" t="s">
        <v>38</v>
      </c>
      <c r="L314" s="110">
        <v>25695</v>
      </c>
      <c r="M314" s="111">
        <v>73.414285714285711</v>
      </c>
      <c r="N314" s="110" t="s">
        <v>2457</v>
      </c>
      <c r="O314" s="110" t="s">
        <v>2457</v>
      </c>
      <c r="P314" s="110" t="s">
        <v>1429</v>
      </c>
      <c r="Q314" s="110" t="s">
        <v>2458</v>
      </c>
      <c r="R314" s="110">
        <v>1</v>
      </c>
      <c r="S314" s="110" t="s">
        <v>10</v>
      </c>
      <c r="T314" s="110">
        <v>89.1</v>
      </c>
      <c r="U314" s="110" t="s">
        <v>2459</v>
      </c>
      <c r="V314" s="110">
        <v>1</v>
      </c>
      <c r="W314" s="110" t="s">
        <v>1915</v>
      </c>
      <c r="X314" s="110">
        <v>2</v>
      </c>
      <c r="Y314" s="110" t="s">
        <v>10</v>
      </c>
      <c r="Z314" s="110">
        <v>1</v>
      </c>
      <c r="AA314" s="110" t="s">
        <v>10</v>
      </c>
      <c r="AB314" s="110" t="s">
        <v>1915</v>
      </c>
      <c r="AC314" s="110">
        <v>200262</v>
      </c>
      <c r="AD314" s="110">
        <v>59</v>
      </c>
      <c r="AE314" s="111">
        <v>5256.9</v>
      </c>
      <c r="AF314" s="112">
        <v>4331.4428571428571</v>
      </c>
      <c r="AG314" s="111">
        <f>AE314-AF314</f>
        <v>925.45714285714257</v>
      </c>
    </row>
    <row r="315" spans="1:33">
      <c r="A315" s="109">
        <v>467</v>
      </c>
      <c r="B315" s="110">
        <v>546</v>
      </c>
      <c r="C315" s="110" t="s">
        <v>1668</v>
      </c>
      <c r="D315" s="110" t="s">
        <v>71</v>
      </c>
      <c r="E315" s="110" t="s">
        <v>58</v>
      </c>
      <c r="F315" s="110" t="s">
        <v>5641</v>
      </c>
      <c r="G315" s="110" t="s">
        <v>882</v>
      </c>
      <c r="H315" s="110">
        <v>54.3</v>
      </c>
      <c r="I315" s="110">
        <v>3258</v>
      </c>
      <c r="J315" s="110">
        <v>60</v>
      </c>
      <c r="K315" s="110" t="s">
        <v>38</v>
      </c>
      <c r="L315" s="110">
        <v>2961</v>
      </c>
      <c r="M315" s="111">
        <v>49.35</v>
      </c>
      <c r="N315" s="110" t="s">
        <v>3184</v>
      </c>
      <c r="O315" s="110" t="s">
        <v>3184</v>
      </c>
      <c r="P315" s="110" t="s">
        <v>1668</v>
      </c>
      <c r="Q315" s="110" t="s">
        <v>3185</v>
      </c>
      <c r="R315" s="110">
        <v>2</v>
      </c>
      <c r="S315" s="110" t="s">
        <v>10</v>
      </c>
      <c r="T315" s="110">
        <v>54.3</v>
      </c>
      <c r="U315" s="110" t="s">
        <v>3186</v>
      </c>
      <c r="V315" s="110">
        <v>11</v>
      </c>
      <c r="W315" s="110" t="s">
        <v>2351</v>
      </c>
      <c r="X315" s="110">
        <v>0</v>
      </c>
      <c r="Y315" s="110" t="s">
        <v>10</v>
      </c>
      <c r="Z315" s="110">
        <v>15</v>
      </c>
      <c r="AA315" s="110" t="s">
        <v>10</v>
      </c>
      <c r="AB315" s="110" t="s">
        <v>5618</v>
      </c>
      <c r="AC315" s="110">
        <v>546</v>
      </c>
      <c r="AD315" s="110">
        <v>87</v>
      </c>
      <c r="AE315" s="111">
        <v>4724.0999999999995</v>
      </c>
      <c r="AF315" s="112">
        <v>4293.45</v>
      </c>
      <c r="AG315" s="111">
        <f>AE315-AF315</f>
        <v>430.64999999999964</v>
      </c>
    </row>
    <row r="316" spans="1:33">
      <c r="A316" s="109">
        <v>205</v>
      </c>
      <c r="B316" s="110">
        <v>266</v>
      </c>
      <c r="C316" s="110" t="s">
        <v>1436</v>
      </c>
      <c r="D316" s="110" t="s">
        <v>9</v>
      </c>
      <c r="E316" s="110" t="s">
        <v>58</v>
      </c>
      <c r="F316" s="110" t="s">
        <v>5627</v>
      </c>
      <c r="G316" s="110" t="s">
        <v>521</v>
      </c>
      <c r="H316" s="110">
        <v>24.4</v>
      </c>
      <c r="I316" s="110">
        <v>2440</v>
      </c>
      <c r="J316" s="110">
        <v>100</v>
      </c>
      <c r="K316" s="110" t="s">
        <v>38</v>
      </c>
      <c r="L316" s="110">
        <v>1800</v>
      </c>
      <c r="M316" s="111">
        <v>18</v>
      </c>
      <c r="N316" s="110" t="s">
        <v>2477</v>
      </c>
      <c r="O316" s="110" t="s">
        <v>2477</v>
      </c>
      <c r="P316" s="110" t="s">
        <v>1436</v>
      </c>
      <c r="Q316" s="110" t="s">
        <v>10</v>
      </c>
      <c r="R316" s="110">
        <v>1</v>
      </c>
      <c r="S316" s="110" t="s">
        <v>10</v>
      </c>
      <c r="T316" s="110">
        <v>24.4</v>
      </c>
      <c r="U316" s="110" t="s">
        <v>2478</v>
      </c>
      <c r="V316" s="110">
        <v>1</v>
      </c>
      <c r="W316" s="110" t="s">
        <v>1915</v>
      </c>
      <c r="X316" s="110">
        <v>0</v>
      </c>
      <c r="Y316" s="110" t="s">
        <v>10</v>
      </c>
      <c r="Z316" s="110">
        <v>25</v>
      </c>
      <c r="AA316" s="110" t="s">
        <v>10</v>
      </c>
      <c r="AB316" s="110" t="s">
        <v>1915</v>
      </c>
      <c r="AC316" s="110">
        <v>266</v>
      </c>
      <c r="AD316" s="110">
        <v>237</v>
      </c>
      <c r="AE316" s="111">
        <v>5782.7999999999993</v>
      </c>
      <c r="AF316" s="112">
        <v>4266</v>
      </c>
      <c r="AG316" s="111">
        <f>AE316-AF316</f>
        <v>1516.7999999999993</v>
      </c>
    </row>
    <row r="317" spans="1:33">
      <c r="A317" s="109">
        <v>442</v>
      </c>
      <c r="B317" s="110">
        <v>521</v>
      </c>
      <c r="C317" s="110" t="s">
        <v>1645</v>
      </c>
      <c r="D317" s="110" t="s">
        <v>9</v>
      </c>
      <c r="E317" s="110" t="s">
        <v>58</v>
      </c>
      <c r="F317" s="110" t="s">
        <v>5647</v>
      </c>
      <c r="G317" s="110" t="s">
        <v>308</v>
      </c>
      <c r="H317" s="110">
        <v>5.9</v>
      </c>
      <c r="I317" s="110">
        <v>5900</v>
      </c>
      <c r="J317" s="110">
        <v>999.99999999999989</v>
      </c>
      <c r="K317" s="110" t="s">
        <v>38</v>
      </c>
      <c r="L317" s="110">
        <v>5256</v>
      </c>
      <c r="M317" s="111">
        <v>5.2560000000000002</v>
      </c>
      <c r="N317" s="110" t="s">
        <v>3119</v>
      </c>
      <c r="O317" s="110" t="s">
        <v>3119</v>
      </c>
      <c r="P317" s="110" t="s">
        <v>1645</v>
      </c>
      <c r="Q317" s="110" t="s">
        <v>10</v>
      </c>
      <c r="R317" s="110">
        <v>1</v>
      </c>
      <c r="S317" s="110" t="s">
        <v>10</v>
      </c>
      <c r="T317" s="110">
        <v>5.9</v>
      </c>
      <c r="U317" s="110" t="s">
        <v>3120</v>
      </c>
      <c r="V317" s="110">
        <v>1</v>
      </c>
      <c r="W317" s="110" t="s">
        <v>1915</v>
      </c>
      <c r="X317" s="110">
        <v>0</v>
      </c>
      <c r="Y317" s="110" t="s">
        <v>10</v>
      </c>
      <c r="Z317" s="110">
        <v>25</v>
      </c>
      <c r="AA317" s="110" t="s">
        <v>10</v>
      </c>
      <c r="AB317" s="110" t="s">
        <v>1915</v>
      </c>
      <c r="AC317" s="110">
        <v>521</v>
      </c>
      <c r="AD317" s="110">
        <v>811</v>
      </c>
      <c r="AE317" s="111">
        <v>4784.9000000000005</v>
      </c>
      <c r="AF317" s="112">
        <v>4262.616</v>
      </c>
      <c r="AG317" s="111">
        <f>AE317-AF317</f>
        <v>522.28400000000056</v>
      </c>
    </row>
    <row r="318" spans="1:33">
      <c r="A318" s="109">
        <v>550</v>
      </c>
      <c r="B318" s="110">
        <v>636</v>
      </c>
      <c r="C318" s="110" t="s">
        <v>1743</v>
      </c>
      <c r="D318" s="110" t="s">
        <v>9</v>
      </c>
      <c r="E318" s="110" t="s">
        <v>58</v>
      </c>
      <c r="F318" s="110" t="s">
        <v>5627</v>
      </c>
      <c r="G318" s="110" t="s">
        <v>308</v>
      </c>
      <c r="H318" s="110">
        <v>8.6999999999999993</v>
      </c>
      <c r="I318" s="110">
        <v>870</v>
      </c>
      <c r="J318" s="110">
        <v>100.00000000000001</v>
      </c>
      <c r="K318" s="110" t="s">
        <v>38</v>
      </c>
      <c r="L318" s="110">
        <v>775</v>
      </c>
      <c r="M318" s="111">
        <v>7.7499999999999991</v>
      </c>
      <c r="N318" s="110" t="s">
        <v>3414</v>
      </c>
      <c r="O318" s="110" t="s">
        <v>3414</v>
      </c>
      <c r="P318" s="110" t="s">
        <v>1743</v>
      </c>
      <c r="Q318" s="110" t="s">
        <v>3415</v>
      </c>
      <c r="R318" s="110">
        <v>1</v>
      </c>
      <c r="S318" s="110" t="s">
        <v>10</v>
      </c>
      <c r="T318" s="110">
        <v>8.6999999999999993</v>
      </c>
      <c r="U318" s="110" t="s">
        <v>3416</v>
      </c>
      <c r="V318" s="110">
        <v>1</v>
      </c>
      <c r="W318" s="110" t="s">
        <v>1915</v>
      </c>
      <c r="X318" s="110">
        <v>0</v>
      </c>
      <c r="Y318" s="110" t="s">
        <v>10</v>
      </c>
      <c r="Z318" s="110">
        <v>25</v>
      </c>
      <c r="AA318" s="110" t="s">
        <v>10</v>
      </c>
      <c r="AB318" s="110" t="s">
        <v>1915</v>
      </c>
      <c r="AC318" s="110">
        <v>636</v>
      </c>
      <c r="AD318" s="110">
        <v>550</v>
      </c>
      <c r="AE318" s="111">
        <v>4785</v>
      </c>
      <c r="AF318" s="112">
        <v>4262.4999999999991</v>
      </c>
      <c r="AG318" s="111">
        <f>AE318-AF318</f>
        <v>522.50000000000091</v>
      </c>
    </row>
    <row r="319" spans="1:33">
      <c r="A319" s="109">
        <v>416</v>
      </c>
      <c r="B319" s="110">
        <v>474</v>
      </c>
      <c r="C319" s="110" t="s">
        <v>3961</v>
      </c>
      <c r="D319" s="110" t="s">
        <v>10</v>
      </c>
      <c r="E319" s="110" t="s">
        <v>10</v>
      </c>
      <c r="F319" s="110" t="s">
        <v>5643</v>
      </c>
      <c r="G319" s="110" t="s">
        <v>202</v>
      </c>
      <c r="H319" s="110">
        <v>61</v>
      </c>
      <c r="I319" s="110">
        <v>3050</v>
      </c>
      <c r="J319" s="110">
        <v>50</v>
      </c>
      <c r="K319" s="110" t="s">
        <v>88</v>
      </c>
      <c r="L319" s="110">
        <v>2717</v>
      </c>
      <c r="M319" s="111">
        <v>54.34</v>
      </c>
      <c r="N319" s="110" t="s">
        <v>3048</v>
      </c>
      <c r="O319" s="110" t="s">
        <v>3048</v>
      </c>
      <c r="P319" s="110" t="s">
        <v>1622</v>
      </c>
      <c r="Q319" s="110" t="s">
        <v>3049</v>
      </c>
      <c r="R319" s="110">
        <v>1</v>
      </c>
      <c r="S319" s="110" t="s">
        <v>10</v>
      </c>
      <c r="T319" s="110">
        <v>61</v>
      </c>
      <c r="U319" s="110" t="s">
        <v>3050</v>
      </c>
      <c r="V319" s="110">
        <v>25</v>
      </c>
      <c r="W319" s="110" t="s">
        <v>1902</v>
      </c>
      <c r="X319" s="110">
        <v>0</v>
      </c>
      <c r="Y319" s="110" t="s">
        <v>10</v>
      </c>
      <c r="Z319" s="110">
        <v>9</v>
      </c>
      <c r="AA319" s="110" t="s">
        <v>10</v>
      </c>
      <c r="AB319" s="110" t="s">
        <v>5638</v>
      </c>
      <c r="AC319" s="110">
        <v>474</v>
      </c>
      <c r="AD319" s="110">
        <v>78</v>
      </c>
      <c r="AE319" s="111">
        <v>4758</v>
      </c>
      <c r="AF319" s="112">
        <v>4238.5200000000004</v>
      </c>
      <c r="AG319" s="111">
        <f>AE319-AF319</f>
        <v>519.47999999999956</v>
      </c>
    </row>
    <row r="320" spans="1:33">
      <c r="A320" s="109">
        <v>183</v>
      </c>
      <c r="B320" s="110">
        <v>245</v>
      </c>
      <c r="C320" s="110" t="s">
        <v>484</v>
      </c>
      <c r="D320" s="110" t="s">
        <v>9</v>
      </c>
      <c r="E320" s="110" t="s">
        <v>58</v>
      </c>
      <c r="F320" s="110" t="s">
        <v>5627</v>
      </c>
      <c r="G320" s="110" t="s">
        <v>308</v>
      </c>
      <c r="H320" s="110">
        <v>6</v>
      </c>
      <c r="I320" s="110">
        <v>600</v>
      </c>
      <c r="J320" s="110">
        <v>100</v>
      </c>
      <c r="K320" s="110" t="s">
        <v>38</v>
      </c>
      <c r="L320" s="110">
        <v>515</v>
      </c>
      <c r="M320" s="111">
        <v>5.15</v>
      </c>
      <c r="N320" s="110" t="s">
        <v>2413</v>
      </c>
      <c r="O320" s="110" t="s">
        <v>2413</v>
      </c>
      <c r="P320" s="110" t="s">
        <v>484</v>
      </c>
      <c r="Q320" s="110" t="s">
        <v>2414</v>
      </c>
      <c r="R320" s="110">
        <v>1</v>
      </c>
      <c r="S320" s="110" t="s">
        <v>10</v>
      </c>
      <c r="T320" s="110">
        <v>6</v>
      </c>
      <c r="U320" s="110" t="s">
        <v>2415</v>
      </c>
      <c r="V320" s="110">
        <v>1</v>
      </c>
      <c r="W320" s="110" t="s">
        <v>1915</v>
      </c>
      <c r="X320" s="110">
        <v>0</v>
      </c>
      <c r="Y320" s="110" t="s">
        <v>10</v>
      </c>
      <c r="Z320" s="110">
        <v>25</v>
      </c>
      <c r="AA320" s="110" t="s">
        <v>10</v>
      </c>
      <c r="AB320" s="110" t="s">
        <v>1915</v>
      </c>
      <c r="AC320" s="110">
        <v>245</v>
      </c>
      <c r="AD320" s="110">
        <v>815</v>
      </c>
      <c r="AE320" s="111">
        <v>4890</v>
      </c>
      <c r="AF320" s="112">
        <v>4197.25</v>
      </c>
      <c r="AG320" s="111">
        <f>AE320-AF320</f>
        <v>692.75</v>
      </c>
    </row>
    <row r="321" spans="1:33">
      <c r="A321" s="109">
        <v>662</v>
      </c>
      <c r="B321" s="110">
        <v>775</v>
      </c>
      <c r="C321" s="110" t="s">
        <v>1849</v>
      </c>
      <c r="D321" s="110" t="s">
        <v>109</v>
      </c>
      <c r="E321" s="110" t="s">
        <v>10</v>
      </c>
      <c r="F321" s="110" t="s">
        <v>5664</v>
      </c>
      <c r="G321" s="110" t="s">
        <v>352</v>
      </c>
      <c r="H321" s="110">
        <v>4829.8999999999996</v>
      </c>
      <c r="I321" s="110">
        <v>4829.8999999999996</v>
      </c>
      <c r="J321" s="110">
        <v>1</v>
      </c>
      <c r="K321" s="110" t="s">
        <v>169</v>
      </c>
      <c r="L321" s="110">
        <v>4193</v>
      </c>
      <c r="M321" s="111">
        <v>4193</v>
      </c>
      <c r="N321" s="110" t="s">
        <v>3712</v>
      </c>
      <c r="O321" s="110" t="s">
        <v>3712</v>
      </c>
      <c r="P321" s="110" t="s">
        <v>1849</v>
      </c>
      <c r="Q321" s="110" t="s">
        <v>3713</v>
      </c>
      <c r="R321" s="110">
        <v>2</v>
      </c>
      <c r="S321" s="110" t="s">
        <v>10</v>
      </c>
      <c r="T321" s="110">
        <v>4829.8999999999996</v>
      </c>
      <c r="U321" s="110" t="s">
        <v>3714</v>
      </c>
      <c r="V321" s="110">
        <v>10</v>
      </c>
      <c r="W321" s="110" t="s">
        <v>1967</v>
      </c>
      <c r="X321" s="110">
        <v>0</v>
      </c>
      <c r="Y321" s="110" t="s">
        <v>10</v>
      </c>
      <c r="Z321" s="110">
        <v>3</v>
      </c>
      <c r="AA321" s="110" t="s">
        <v>10</v>
      </c>
      <c r="AB321" s="110" t="s">
        <v>5618</v>
      </c>
      <c r="AC321" s="110">
        <v>775</v>
      </c>
      <c r="AD321" s="110">
        <v>1</v>
      </c>
      <c r="AE321" s="111">
        <v>4829.8999999999996</v>
      </c>
      <c r="AF321" s="112">
        <v>4193</v>
      </c>
      <c r="AG321" s="111">
        <f>AE321-AF321</f>
        <v>636.89999999999964</v>
      </c>
    </row>
    <row r="322" spans="1:33">
      <c r="A322" s="109">
        <v>433</v>
      </c>
      <c r="B322" s="110">
        <v>501</v>
      </c>
      <c r="C322" s="110" t="s">
        <v>1635</v>
      </c>
      <c r="D322" s="110" t="s">
        <v>44</v>
      </c>
      <c r="E322" s="110" t="s">
        <v>58</v>
      </c>
      <c r="F322" s="110" t="s">
        <v>5647</v>
      </c>
      <c r="G322" s="110" t="s">
        <v>308</v>
      </c>
      <c r="H322" s="110">
        <v>5.9</v>
      </c>
      <c r="I322" s="110">
        <v>5900</v>
      </c>
      <c r="J322" s="110">
        <v>999.99999999999989</v>
      </c>
      <c r="K322" s="110" t="s">
        <v>38</v>
      </c>
      <c r="L322" s="110">
        <v>5015</v>
      </c>
      <c r="M322" s="111">
        <v>5.0150000000000006</v>
      </c>
      <c r="N322" s="110" t="s">
        <v>3094</v>
      </c>
      <c r="O322" s="110" t="s">
        <v>3094</v>
      </c>
      <c r="P322" s="110" t="s">
        <v>1635</v>
      </c>
      <c r="Q322" s="110" t="s">
        <v>3095</v>
      </c>
      <c r="R322" s="110">
        <v>1</v>
      </c>
      <c r="S322" s="110" t="s">
        <v>10</v>
      </c>
      <c r="T322" s="110">
        <v>5.9</v>
      </c>
      <c r="U322" s="110" t="s">
        <v>3096</v>
      </c>
      <c r="V322" s="110">
        <v>1</v>
      </c>
      <c r="W322" s="110" t="s">
        <v>1915</v>
      </c>
      <c r="X322" s="110">
        <v>0</v>
      </c>
      <c r="Y322" s="110" t="s">
        <v>10</v>
      </c>
      <c r="Z322" s="110">
        <v>25</v>
      </c>
      <c r="AA322" s="110" t="s">
        <v>10</v>
      </c>
      <c r="AB322" s="110" t="s">
        <v>1915</v>
      </c>
      <c r="AC322" s="110">
        <v>501</v>
      </c>
      <c r="AD322" s="110">
        <v>836</v>
      </c>
      <c r="AE322" s="111">
        <v>4932.4000000000005</v>
      </c>
      <c r="AF322" s="112">
        <v>4192.5400000000009</v>
      </c>
      <c r="AG322" s="111">
        <f>AE322-AF322</f>
        <v>739.85999999999967</v>
      </c>
    </row>
    <row r="323" spans="1:33">
      <c r="A323" s="109">
        <v>580</v>
      </c>
      <c r="B323" s="110">
        <v>669</v>
      </c>
      <c r="C323" s="110" t="s">
        <v>1769</v>
      </c>
      <c r="D323" s="110" t="s">
        <v>9</v>
      </c>
      <c r="E323" s="110" t="s">
        <v>58</v>
      </c>
      <c r="F323" s="110" t="s">
        <v>5799</v>
      </c>
      <c r="G323" s="110" t="s">
        <v>257</v>
      </c>
      <c r="H323" s="110">
        <v>5.9</v>
      </c>
      <c r="I323" s="110">
        <v>5900</v>
      </c>
      <c r="J323" s="110">
        <v>999.99999999999989</v>
      </c>
      <c r="K323" s="110" t="s">
        <v>1036</v>
      </c>
      <c r="L323" s="110">
        <v>5279</v>
      </c>
      <c r="M323" s="111">
        <v>5.2790000000000008</v>
      </c>
      <c r="N323" s="110" t="s">
        <v>3496</v>
      </c>
      <c r="O323" s="110" t="s">
        <v>3496</v>
      </c>
      <c r="P323" s="110" t="s">
        <v>1769</v>
      </c>
      <c r="Q323" s="110" t="s">
        <v>10</v>
      </c>
      <c r="R323" s="110">
        <v>2</v>
      </c>
      <c r="S323" s="110" t="s">
        <v>10</v>
      </c>
      <c r="T323" s="110">
        <v>5.9</v>
      </c>
      <c r="U323" s="110" t="s">
        <v>3497</v>
      </c>
      <c r="V323" s="110">
        <v>1</v>
      </c>
      <c r="W323" s="110" t="s">
        <v>1915</v>
      </c>
      <c r="X323" s="110">
        <v>0</v>
      </c>
      <c r="Y323" s="110" t="s">
        <v>10</v>
      </c>
      <c r="Z323" s="110">
        <v>15</v>
      </c>
      <c r="AA323" s="110" t="s">
        <v>10</v>
      </c>
      <c r="AB323" s="110" t="s">
        <v>5618</v>
      </c>
      <c r="AC323" s="110">
        <v>669</v>
      </c>
      <c r="AD323" s="110">
        <v>794</v>
      </c>
      <c r="AE323" s="111">
        <v>4684.6000000000004</v>
      </c>
      <c r="AF323" s="112">
        <v>4191.5260000000007</v>
      </c>
      <c r="AG323" s="111">
        <f>AE323-AF323</f>
        <v>493.07399999999961</v>
      </c>
    </row>
    <row r="324" spans="1:33">
      <c r="A324" s="109">
        <v>271</v>
      </c>
      <c r="B324" s="110">
        <v>338</v>
      </c>
      <c r="C324" s="110" t="s">
        <v>1489</v>
      </c>
      <c r="D324" s="110" t="s">
        <v>9</v>
      </c>
      <c r="E324" s="110" t="s">
        <v>58</v>
      </c>
      <c r="F324" s="110" t="s">
        <v>5627</v>
      </c>
      <c r="G324" s="110" t="s">
        <v>70</v>
      </c>
      <c r="H324" s="110">
        <v>92.5</v>
      </c>
      <c r="I324" s="110">
        <v>9250</v>
      </c>
      <c r="J324" s="110">
        <v>100</v>
      </c>
      <c r="K324" s="110" t="s">
        <v>38</v>
      </c>
      <c r="L324" s="110">
        <v>8000</v>
      </c>
      <c r="M324" s="111">
        <v>80</v>
      </c>
      <c r="N324" s="110" t="s">
        <v>2654</v>
      </c>
      <c r="O324" s="110" t="s">
        <v>2654</v>
      </c>
      <c r="P324" s="110" t="s">
        <v>1489</v>
      </c>
      <c r="Q324" s="110" t="s">
        <v>10</v>
      </c>
      <c r="R324" s="110">
        <v>2</v>
      </c>
      <c r="S324" s="110" t="s">
        <v>10</v>
      </c>
      <c r="T324" s="110">
        <v>92.5</v>
      </c>
      <c r="U324" s="110" t="s">
        <v>2655</v>
      </c>
      <c r="V324" s="110">
        <v>1</v>
      </c>
      <c r="W324" s="110" t="s">
        <v>1915</v>
      </c>
      <c r="X324" s="110">
        <v>0</v>
      </c>
      <c r="Y324" s="110" t="s">
        <v>10</v>
      </c>
      <c r="Z324" s="110">
        <v>3</v>
      </c>
      <c r="AA324" s="110" t="s">
        <v>10</v>
      </c>
      <c r="AB324" s="110" t="s">
        <v>5618</v>
      </c>
      <c r="AC324" s="110">
        <v>338</v>
      </c>
      <c r="AD324" s="110">
        <v>52</v>
      </c>
      <c r="AE324" s="111">
        <v>4810</v>
      </c>
      <c r="AF324" s="112">
        <v>4160</v>
      </c>
      <c r="AG324" s="111">
        <f>AE324-AF324</f>
        <v>650</v>
      </c>
    </row>
    <row r="325" spans="1:33">
      <c r="A325" s="109">
        <v>685</v>
      </c>
      <c r="B325" s="110">
        <v>833</v>
      </c>
      <c r="C325" s="110" t="s">
        <v>1216</v>
      </c>
      <c r="D325" s="110" t="s">
        <v>44</v>
      </c>
      <c r="E325" s="110" t="s">
        <v>10</v>
      </c>
      <c r="F325" s="110" t="s">
        <v>5646</v>
      </c>
      <c r="G325" s="110" t="s">
        <v>1212</v>
      </c>
      <c r="H325" s="110">
        <v>24.3</v>
      </c>
      <c r="I325" s="110">
        <v>1215</v>
      </c>
      <c r="J325" s="110">
        <v>50</v>
      </c>
      <c r="K325" s="110" t="s">
        <v>127</v>
      </c>
      <c r="L325" s="110">
        <v>1082</v>
      </c>
      <c r="M325" s="111">
        <v>21.64</v>
      </c>
      <c r="N325" s="110" t="s">
        <v>2990</v>
      </c>
      <c r="O325" s="110" t="s">
        <v>2990</v>
      </c>
      <c r="P325" s="110" t="s">
        <v>1604</v>
      </c>
      <c r="Q325" s="110" t="s">
        <v>2991</v>
      </c>
      <c r="R325" s="110">
        <v>1</v>
      </c>
      <c r="S325" s="110" t="s">
        <v>10</v>
      </c>
      <c r="T325" s="110">
        <v>2.09</v>
      </c>
      <c r="U325" s="110" t="s">
        <v>2992</v>
      </c>
      <c r="V325" s="110">
        <v>15</v>
      </c>
      <c r="W325" s="110" t="s">
        <v>2056</v>
      </c>
      <c r="X325" s="110">
        <v>0</v>
      </c>
      <c r="Y325" s="110" t="s">
        <v>10</v>
      </c>
      <c r="Z325" s="110">
        <v>7</v>
      </c>
      <c r="AA325" s="110" t="s">
        <v>10</v>
      </c>
      <c r="AB325" s="110" t="s">
        <v>5633</v>
      </c>
      <c r="AC325" s="110">
        <v>833</v>
      </c>
      <c r="AD325" s="110">
        <v>190</v>
      </c>
      <c r="AE325" s="111">
        <v>4617</v>
      </c>
      <c r="AF325" s="112">
        <v>4111.6000000000004</v>
      </c>
      <c r="AG325" s="111">
        <f>AE325-AF325</f>
        <v>505.39999999999964</v>
      </c>
    </row>
    <row r="326" spans="1:33">
      <c r="A326" s="109">
        <v>418</v>
      </c>
      <c r="B326" s="110">
        <v>486</v>
      </c>
      <c r="C326" s="110" t="s">
        <v>809</v>
      </c>
      <c r="D326" s="110" t="s">
        <v>9</v>
      </c>
      <c r="E326" s="110" t="s">
        <v>14</v>
      </c>
      <c r="F326" s="110" t="s">
        <v>5759</v>
      </c>
      <c r="G326" s="110" t="s">
        <v>807</v>
      </c>
      <c r="H326" s="110">
        <v>6.5</v>
      </c>
      <c r="I326" s="110">
        <v>6500</v>
      </c>
      <c r="J326" s="110">
        <v>1000</v>
      </c>
      <c r="K326" s="110" t="s">
        <v>13</v>
      </c>
      <c r="L326" s="110">
        <v>5490</v>
      </c>
      <c r="M326" s="111">
        <v>5.49</v>
      </c>
      <c r="N326" s="110" t="s">
        <v>3054</v>
      </c>
      <c r="O326" s="110" t="s">
        <v>3054</v>
      </c>
      <c r="P326" s="110" t="s">
        <v>809</v>
      </c>
      <c r="Q326" s="110" t="s">
        <v>3055</v>
      </c>
      <c r="R326" s="110">
        <v>1</v>
      </c>
      <c r="S326" s="110" t="s">
        <v>10</v>
      </c>
      <c r="T326" s="110">
        <v>6.5</v>
      </c>
      <c r="U326" s="110" t="s">
        <v>3056</v>
      </c>
      <c r="V326" s="110">
        <v>3</v>
      </c>
      <c r="W326" s="110" t="s">
        <v>1938</v>
      </c>
      <c r="X326" s="110">
        <v>0</v>
      </c>
      <c r="Y326" s="110" t="s">
        <v>10</v>
      </c>
      <c r="Z326" s="110">
        <v>3</v>
      </c>
      <c r="AA326" s="110" t="s">
        <v>10</v>
      </c>
      <c r="AB326" s="110" t="s">
        <v>5620</v>
      </c>
      <c r="AC326" s="110">
        <v>486</v>
      </c>
      <c r="AD326" s="110">
        <v>726.5</v>
      </c>
      <c r="AE326" s="111">
        <v>4722.25</v>
      </c>
      <c r="AF326" s="112">
        <v>3988.4850000000001</v>
      </c>
      <c r="AG326" s="111">
        <f>AE326-AF326</f>
        <v>733.76499999999987</v>
      </c>
    </row>
    <row r="327" spans="1:33">
      <c r="A327" s="109">
        <v>485</v>
      </c>
      <c r="B327" s="110">
        <v>562</v>
      </c>
      <c r="C327" s="110" t="s">
        <v>3974</v>
      </c>
      <c r="D327" s="110" t="s">
        <v>9</v>
      </c>
      <c r="E327" s="110" t="s">
        <v>58</v>
      </c>
      <c r="F327" s="110" t="s">
        <v>5627</v>
      </c>
      <c r="G327" s="110" t="s">
        <v>212</v>
      </c>
      <c r="H327" s="110">
        <v>10.1</v>
      </c>
      <c r="I327" s="110">
        <v>1010</v>
      </c>
      <c r="J327" s="110">
        <v>100</v>
      </c>
      <c r="K327" s="110" t="s">
        <v>38</v>
      </c>
      <c r="L327" s="110">
        <v>900</v>
      </c>
      <c r="M327" s="111">
        <v>9</v>
      </c>
      <c r="N327" s="110" t="s">
        <v>3234</v>
      </c>
      <c r="O327" s="110" t="s">
        <v>3234</v>
      </c>
      <c r="P327" s="110" t="s">
        <v>1684</v>
      </c>
      <c r="Q327" s="110" t="s">
        <v>3235</v>
      </c>
      <c r="R327" s="110">
        <v>1</v>
      </c>
      <c r="S327" s="110" t="s">
        <v>10</v>
      </c>
      <c r="T327" s="110">
        <v>10.1</v>
      </c>
      <c r="U327" s="110" t="s">
        <v>3236</v>
      </c>
      <c r="V327" s="110">
        <v>1</v>
      </c>
      <c r="W327" s="110" t="s">
        <v>1915</v>
      </c>
      <c r="X327" s="110">
        <v>0</v>
      </c>
      <c r="Y327" s="110" t="s">
        <v>10</v>
      </c>
      <c r="Z327" s="110">
        <v>25</v>
      </c>
      <c r="AA327" s="110" t="s">
        <v>10</v>
      </c>
      <c r="AB327" s="110" t="s">
        <v>1915</v>
      </c>
      <c r="AC327" s="110">
        <v>562</v>
      </c>
      <c r="AD327" s="110">
        <v>442</v>
      </c>
      <c r="AE327" s="111">
        <v>4464.2</v>
      </c>
      <c r="AF327" s="112">
        <v>3978</v>
      </c>
      <c r="AG327" s="111">
        <f>AE327-AF327</f>
        <v>486.19999999999982</v>
      </c>
    </row>
    <row r="328" spans="1:33">
      <c r="A328" s="109">
        <v>121</v>
      </c>
      <c r="B328" s="110">
        <v>176</v>
      </c>
      <c r="C328" s="110" t="s">
        <v>1360</v>
      </c>
      <c r="D328" s="110" t="s">
        <v>9</v>
      </c>
      <c r="E328" s="110" t="s">
        <v>58</v>
      </c>
      <c r="F328" s="110" t="s">
        <v>5627</v>
      </c>
      <c r="G328" s="110" t="s">
        <v>380</v>
      </c>
      <c r="H328" s="110">
        <v>10.4</v>
      </c>
      <c r="I328" s="110">
        <v>1040</v>
      </c>
      <c r="J328" s="110">
        <v>100</v>
      </c>
      <c r="K328" s="110" t="s">
        <v>38</v>
      </c>
      <c r="L328" s="110">
        <v>926</v>
      </c>
      <c r="M328" s="111">
        <v>9.26</v>
      </c>
      <c r="N328" s="110" t="s">
        <v>2233</v>
      </c>
      <c r="O328" s="110" t="s">
        <v>2233</v>
      </c>
      <c r="P328" s="110" t="s">
        <v>1360</v>
      </c>
      <c r="Q328" s="110" t="s">
        <v>10</v>
      </c>
      <c r="R328" s="110">
        <v>1</v>
      </c>
      <c r="S328" s="110" t="s">
        <v>10</v>
      </c>
      <c r="T328" s="110">
        <v>10.4</v>
      </c>
      <c r="U328" s="110" t="s">
        <v>2234</v>
      </c>
      <c r="V328" s="110">
        <v>1</v>
      </c>
      <c r="W328" s="110" t="s">
        <v>1915</v>
      </c>
      <c r="X328" s="110">
        <v>0</v>
      </c>
      <c r="Y328" s="110" t="s">
        <v>10</v>
      </c>
      <c r="Z328" s="110">
        <v>25</v>
      </c>
      <c r="AA328" s="110" t="s">
        <v>10</v>
      </c>
      <c r="AB328" s="110" t="s">
        <v>1915</v>
      </c>
      <c r="AC328" s="110">
        <v>176</v>
      </c>
      <c r="AD328" s="110">
        <v>429</v>
      </c>
      <c r="AE328" s="111">
        <v>4461.6000000000004</v>
      </c>
      <c r="AF328" s="112">
        <v>3972.54</v>
      </c>
      <c r="AG328" s="111">
        <f>AE328-AF328</f>
        <v>489.0600000000004</v>
      </c>
    </row>
    <row r="329" spans="1:33">
      <c r="A329" s="109">
        <v>246</v>
      </c>
      <c r="B329" s="110">
        <v>308</v>
      </c>
      <c r="C329" s="110" t="s">
        <v>584</v>
      </c>
      <c r="D329" s="110" t="s">
        <v>10</v>
      </c>
      <c r="E329" s="110" t="s">
        <v>14</v>
      </c>
      <c r="F329" s="110" t="s">
        <v>5646</v>
      </c>
      <c r="G329" s="110" t="s">
        <v>261</v>
      </c>
      <c r="H329" s="110">
        <v>7.7</v>
      </c>
      <c r="I329" s="110">
        <v>3850</v>
      </c>
      <c r="J329" s="110">
        <v>500</v>
      </c>
      <c r="K329" s="110" t="s">
        <v>13</v>
      </c>
      <c r="L329" s="110">
        <v>3369</v>
      </c>
      <c r="M329" s="111">
        <v>6.7380000000000004</v>
      </c>
      <c r="N329" s="110" t="s">
        <v>2590</v>
      </c>
      <c r="O329" s="110" t="s">
        <v>2590</v>
      </c>
      <c r="P329" s="110" t="s">
        <v>1469</v>
      </c>
      <c r="Q329" s="110" t="s">
        <v>2591</v>
      </c>
      <c r="R329" s="110">
        <v>1</v>
      </c>
      <c r="S329" s="110" t="s">
        <v>10</v>
      </c>
      <c r="T329" s="110">
        <v>7.7</v>
      </c>
      <c r="U329" s="110" t="s">
        <v>2592</v>
      </c>
      <c r="V329" s="110">
        <v>3</v>
      </c>
      <c r="W329" s="110" t="s">
        <v>1938</v>
      </c>
      <c r="X329" s="110">
        <v>0</v>
      </c>
      <c r="Y329" s="110" t="s">
        <v>10</v>
      </c>
      <c r="Z329" s="110">
        <v>2</v>
      </c>
      <c r="AA329" s="110" t="s">
        <v>10</v>
      </c>
      <c r="AB329" s="110" t="s">
        <v>5620</v>
      </c>
      <c r="AC329" s="110">
        <v>308</v>
      </c>
      <c r="AD329" s="110">
        <v>589</v>
      </c>
      <c r="AE329" s="111">
        <v>4535.3</v>
      </c>
      <c r="AF329" s="112">
        <v>3968.6820000000002</v>
      </c>
      <c r="AG329" s="111">
        <f>AE329-AF329</f>
        <v>566.61799999999994</v>
      </c>
    </row>
    <row r="330" spans="1:33">
      <c r="A330" s="109">
        <v>340</v>
      </c>
      <c r="B330" s="110">
        <v>397</v>
      </c>
      <c r="C330" s="110" t="s">
        <v>1553</v>
      </c>
      <c r="D330" s="110" t="s">
        <v>10</v>
      </c>
      <c r="E330" s="110" t="s">
        <v>10</v>
      </c>
      <c r="F330" s="110" t="s">
        <v>5742</v>
      </c>
      <c r="G330" s="110" t="s">
        <v>691</v>
      </c>
      <c r="H330" s="110">
        <v>339</v>
      </c>
      <c r="I330" s="110">
        <v>3390</v>
      </c>
      <c r="J330" s="110">
        <v>10</v>
      </c>
      <c r="K330" s="110" t="s">
        <v>88</v>
      </c>
      <c r="L330" s="110">
        <v>3051</v>
      </c>
      <c r="M330" s="111">
        <v>305.10000000000002</v>
      </c>
      <c r="N330" s="110" t="s">
        <v>2834</v>
      </c>
      <c r="O330" s="110" t="s">
        <v>2834</v>
      </c>
      <c r="P330" s="110" t="s">
        <v>1553</v>
      </c>
      <c r="Q330" s="110" t="s">
        <v>2835</v>
      </c>
      <c r="R330" s="110">
        <v>2</v>
      </c>
      <c r="S330" s="110" t="s">
        <v>10</v>
      </c>
      <c r="T330" s="110">
        <v>339</v>
      </c>
      <c r="U330" s="110" t="s">
        <v>2836</v>
      </c>
      <c r="V330" s="110">
        <v>25</v>
      </c>
      <c r="W330" s="110" t="s">
        <v>1902</v>
      </c>
      <c r="X330" s="110">
        <v>0</v>
      </c>
      <c r="Y330" s="110" t="s">
        <v>10</v>
      </c>
      <c r="Z330" s="110">
        <v>9</v>
      </c>
      <c r="AA330" s="110" t="s">
        <v>10</v>
      </c>
      <c r="AB330" s="110" t="s">
        <v>5618</v>
      </c>
      <c r="AC330" s="110">
        <v>397</v>
      </c>
      <c r="AD330" s="110">
        <v>13</v>
      </c>
      <c r="AE330" s="111">
        <v>4407</v>
      </c>
      <c r="AF330" s="112">
        <v>3966.3</v>
      </c>
      <c r="AG330" s="111">
        <f>AE330-AF330</f>
        <v>440.69999999999982</v>
      </c>
    </row>
    <row r="331" spans="1:33">
      <c r="A331" s="109">
        <v>366</v>
      </c>
      <c r="B331" s="110">
        <v>425</v>
      </c>
      <c r="C331" s="110" t="s">
        <v>1577</v>
      </c>
      <c r="D331" s="110" t="s">
        <v>9</v>
      </c>
      <c r="E331" s="110" t="s">
        <v>58</v>
      </c>
      <c r="F331" s="110" t="s">
        <v>5647</v>
      </c>
      <c r="G331" s="110" t="s">
        <v>360</v>
      </c>
      <c r="H331" s="110">
        <v>6.1</v>
      </c>
      <c r="I331" s="110">
        <v>6100</v>
      </c>
      <c r="J331" s="110">
        <v>1000.0000000000001</v>
      </c>
      <c r="K331" s="110" t="s">
        <v>38</v>
      </c>
      <c r="L331" s="110">
        <v>5190</v>
      </c>
      <c r="M331" s="111">
        <v>5.1899999999999995</v>
      </c>
      <c r="N331" s="110" t="s">
        <v>2909</v>
      </c>
      <c r="O331" s="110" t="s">
        <v>2909</v>
      </c>
      <c r="P331" s="110" t="s">
        <v>1577</v>
      </c>
      <c r="Q331" s="110" t="s">
        <v>10</v>
      </c>
      <c r="R331" s="110">
        <v>1</v>
      </c>
      <c r="S331" s="110" t="s">
        <v>10</v>
      </c>
      <c r="T331" s="110">
        <v>6.1</v>
      </c>
      <c r="U331" s="110" t="s">
        <v>2910</v>
      </c>
      <c r="V331" s="110">
        <v>1</v>
      </c>
      <c r="W331" s="110" t="s">
        <v>1915</v>
      </c>
      <c r="X331" s="110">
        <v>0</v>
      </c>
      <c r="Y331" s="110" t="s">
        <v>10</v>
      </c>
      <c r="Z331" s="110">
        <v>25</v>
      </c>
      <c r="AA331" s="110" t="s">
        <v>10</v>
      </c>
      <c r="AB331" s="110" t="s">
        <v>1915</v>
      </c>
      <c r="AC331" s="110">
        <v>425</v>
      </c>
      <c r="AD331" s="110">
        <v>764</v>
      </c>
      <c r="AE331" s="111">
        <v>4660.3999999999996</v>
      </c>
      <c r="AF331" s="112">
        <v>3965.1599999999994</v>
      </c>
      <c r="AG331" s="111">
        <f>AE331-AF331</f>
        <v>695.24000000000024</v>
      </c>
    </row>
    <row r="332" spans="1:33">
      <c r="A332" s="109">
        <v>50</v>
      </c>
      <c r="B332" s="110">
        <v>92</v>
      </c>
      <c r="C332" s="110" t="s">
        <v>3894</v>
      </c>
      <c r="D332" s="110" t="s">
        <v>44</v>
      </c>
      <c r="E332" s="110" t="s">
        <v>10</v>
      </c>
      <c r="F332" s="110" t="s">
        <v>5669</v>
      </c>
      <c r="G332" s="110" t="s">
        <v>237</v>
      </c>
      <c r="H332" s="110">
        <v>4436</v>
      </c>
      <c r="I332" s="110">
        <v>4436</v>
      </c>
      <c r="J332" s="110">
        <v>1</v>
      </c>
      <c r="K332" s="110" t="s">
        <v>110</v>
      </c>
      <c r="L332" s="110">
        <v>3960</v>
      </c>
      <c r="M332" s="111">
        <v>3960</v>
      </c>
      <c r="N332" s="110" t="s">
        <v>2034</v>
      </c>
      <c r="O332" s="110" t="s">
        <v>2034</v>
      </c>
      <c r="P332" s="110" t="s">
        <v>1293</v>
      </c>
      <c r="Q332" s="110" t="s">
        <v>2035</v>
      </c>
      <c r="R332" s="110">
        <v>1</v>
      </c>
      <c r="S332" s="110" t="s">
        <v>10</v>
      </c>
      <c r="T332" s="110">
        <v>4436</v>
      </c>
      <c r="U332" s="110" t="s">
        <v>2036</v>
      </c>
      <c r="V332" s="110">
        <v>25</v>
      </c>
      <c r="W332" s="110" t="s">
        <v>1902</v>
      </c>
      <c r="X332" s="110">
        <v>0</v>
      </c>
      <c r="Y332" s="110" t="s">
        <v>10</v>
      </c>
      <c r="Z332" s="110">
        <v>6</v>
      </c>
      <c r="AA332" s="110" t="s">
        <v>10</v>
      </c>
      <c r="AB332" s="110" t="s">
        <v>5638</v>
      </c>
      <c r="AC332" s="110">
        <v>92</v>
      </c>
      <c r="AD332" s="110">
        <v>1</v>
      </c>
      <c r="AE332" s="111">
        <v>4436</v>
      </c>
      <c r="AF332" s="112">
        <v>3960</v>
      </c>
      <c r="AG332" s="111">
        <f>AE332-AF332</f>
        <v>476</v>
      </c>
    </row>
    <row r="333" spans="1:33">
      <c r="A333" s="109">
        <v>605</v>
      </c>
      <c r="B333" s="110">
        <v>708</v>
      </c>
      <c r="C333" s="110" t="s">
        <v>4008</v>
      </c>
      <c r="D333" s="110" t="s">
        <v>44</v>
      </c>
      <c r="E333" s="110" t="s">
        <v>10</v>
      </c>
      <c r="F333" s="110" t="s">
        <v>5810</v>
      </c>
      <c r="G333" s="110" t="s">
        <v>279</v>
      </c>
      <c r="H333" s="110">
        <v>31.5</v>
      </c>
      <c r="I333" s="110">
        <v>787.5</v>
      </c>
      <c r="J333" s="110">
        <v>25</v>
      </c>
      <c r="K333" s="110" t="s">
        <v>75</v>
      </c>
      <c r="L333" s="110">
        <v>646</v>
      </c>
      <c r="M333" s="111">
        <v>25.84</v>
      </c>
      <c r="N333" s="110" t="s">
        <v>3563</v>
      </c>
      <c r="O333" s="110" t="s">
        <v>3563</v>
      </c>
      <c r="P333" s="110" t="s">
        <v>1794</v>
      </c>
      <c r="Q333" s="110" t="s">
        <v>3564</v>
      </c>
      <c r="R333" s="110">
        <v>1</v>
      </c>
      <c r="S333" s="110" t="s">
        <v>10</v>
      </c>
      <c r="T333" s="110">
        <v>31.5</v>
      </c>
      <c r="U333" s="110" t="s">
        <v>3560</v>
      </c>
      <c r="V333" s="110">
        <v>7</v>
      </c>
      <c r="W333" s="110" t="s">
        <v>2142</v>
      </c>
      <c r="X333" s="110">
        <v>2</v>
      </c>
      <c r="Y333" s="110" t="s">
        <v>10</v>
      </c>
      <c r="Z333" s="110">
        <v>1</v>
      </c>
      <c r="AA333" s="110" t="s">
        <v>10</v>
      </c>
      <c r="AB333" s="110" t="s">
        <v>2056</v>
      </c>
      <c r="AC333" s="110">
        <v>200708</v>
      </c>
      <c r="AD333" s="110">
        <v>152.5</v>
      </c>
      <c r="AE333" s="111">
        <v>4803.75</v>
      </c>
      <c r="AF333" s="112">
        <v>3940.6</v>
      </c>
      <c r="AG333" s="111">
        <f>AE333-AF333</f>
        <v>863.15000000000009</v>
      </c>
    </row>
    <row r="334" spans="1:33">
      <c r="A334" s="109">
        <v>389</v>
      </c>
      <c r="B334" s="110">
        <v>446</v>
      </c>
      <c r="C334" s="110" t="s">
        <v>765</v>
      </c>
      <c r="D334" s="110" t="s">
        <v>44</v>
      </c>
      <c r="E334" s="110" t="s">
        <v>58</v>
      </c>
      <c r="F334" s="110" t="s">
        <v>556</v>
      </c>
      <c r="G334" s="110" t="s">
        <v>480</v>
      </c>
      <c r="H334" s="110">
        <v>6</v>
      </c>
      <c r="I334" s="110">
        <v>3000</v>
      </c>
      <c r="J334" s="110">
        <v>500</v>
      </c>
      <c r="K334" s="110" t="s">
        <v>38</v>
      </c>
      <c r="L334" s="110">
        <v>2625</v>
      </c>
      <c r="M334" s="111">
        <v>5.25</v>
      </c>
      <c r="N334" s="110" t="s">
        <v>2973</v>
      </c>
      <c r="O334" s="110" t="s">
        <v>2973</v>
      </c>
      <c r="P334" s="110" t="s">
        <v>765</v>
      </c>
      <c r="Q334" s="110" t="s">
        <v>10</v>
      </c>
      <c r="R334" s="110">
        <v>1</v>
      </c>
      <c r="S334" s="110" t="s">
        <v>10</v>
      </c>
      <c r="T334" s="110">
        <v>6</v>
      </c>
      <c r="U334" s="110" t="s">
        <v>2974</v>
      </c>
      <c r="V334" s="110">
        <v>1</v>
      </c>
      <c r="W334" s="110" t="s">
        <v>1915</v>
      </c>
      <c r="X334" s="110">
        <v>0</v>
      </c>
      <c r="Y334" s="110" t="s">
        <v>10</v>
      </c>
      <c r="Z334" s="110">
        <v>25</v>
      </c>
      <c r="AA334" s="110" t="s">
        <v>10</v>
      </c>
      <c r="AB334" s="110" t="s">
        <v>1915</v>
      </c>
      <c r="AC334" s="110">
        <v>446</v>
      </c>
      <c r="AD334" s="110">
        <v>750</v>
      </c>
      <c r="AE334" s="111">
        <v>4500</v>
      </c>
      <c r="AF334" s="112">
        <v>3937.5</v>
      </c>
      <c r="AG334" s="111">
        <f>AE334-AF334</f>
        <v>562.5</v>
      </c>
    </row>
    <row r="335" spans="1:33">
      <c r="A335" s="109">
        <v>541</v>
      </c>
      <c r="B335" s="110">
        <v>622</v>
      </c>
      <c r="C335" s="110" t="s">
        <v>3993</v>
      </c>
      <c r="D335" s="110" t="s">
        <v>44</v>
      </c>
      <c r="E335" s="110" t="s">
        <v>58</v>
      </c>
      <c r="F335" s="110" t="s">
        <v>5627</v>
      </c>
      <c r="G335" s="110" t="s">
        <v>983</v>
      </c>
      <c r="H335" s="110">
        <v>71.3</v>
      </c>
      <c r="I335" s="110">
        <v>7130</v>
      </c>
      <c r="J335" s="110">
        <v>100</v>
      </c>
      <c r="K335" s="110" t="s">
        <v>38</v>
      </c>
      <c r="L335" s="110">
        <v>6244</v>
      </c>
      <c r="M335" s="111">
        <v>62.44</v>
      </c>
      <c r="N335" s="110" t="s">
        <v>3388</v>
      </c>
      <c r="O335" s="110" t="s">
        <v>3388</v>
      </c>
      <c r="P335" s="110" t="s">
        <v>1736</v>
      </c>
      <c r="Q335" s="110" t="s">
        <v>10</v>
      </c>
      <c r="R335" s="110">
        <v>2</v>
      </c>
      <c r="S335" s="110" t="s">
        <v>10</v>
      </c>
      <c r="T335" s="110">
        <v>71.3</v>
      </c>
      <c r="U335" s="110" t="s">
        <v>3389</v>
      </c>
      <c r="V335" s="110">
        <v>1</v>
      </c>
      <c r="W335" s="110" t="s">
        <v>1915</v>
      </c>
      <c r="X335" s="110">
        <v>0</v>
      </c>
      <c r="Y335" s="110" t="s">
        <v>10</v>
      </c>
      <c r="Z335" s="110">
        <v>3</v>
      </c>
      <c r="AA335" s="110" t="s">
        <v>10</v>
      </c>
      <c r="AB335" s="110" t="s">
        <v>5618</v>
      </c>
      <c r="AC335" s="110">
        <v>622</v>
      </c>
      <c r="AD335" s="110">
        <v>63</v>
      </c>
      <c r="AE335" s="111">
        <v>4491.8999999999996</v>
      </c>
      <c r="AF335" s="112">
        <v>3933.72</v>
      </c>
      <c r="AG335" s="111">
        <f>AE335-AF335</f>
        <v>558.17999999999984</v>
      </c>
    </row>
    <row r="336" spans="1:33">
      <c r="A336" s="109">
        <v>577</v>
      </c>
      <c r="B336" s="110">
        <v>666</v>
      </c>
      <c r="C336" s="110" t="s">
        <v>1765</v>
      </c>
      <c r="D336" s="110" t="s">
        <v>90</v>
      </c>
      <c r="E336" s="110" t="s">
        <v>58</v>
      </c>
      <c r="F336" s="110" t="s">
        <v>5798</v>
      </c>
      <c r="G336" s="110" t="s">
        <v>447</v>
      </c>
      <c r="H336" s="110">
        <v>6.8</v>
      </c>
      <c r="I336" s="110">
        <v>1428</v>
      </c>
      <c r="J336" s="110">
        <v>210</v>
      </c>
      <c r="K336" s="110" t="s">
        <v>57</v>
      </c>
      <c r="L336" s="110">
        <v>1252</v>
      </c>
      <c r="M336" s="111">
        <v>5.961904761904762</v>
      </c>
      <c r="N336" s="110" t="s">
        <v>3488</v>
      </c>
      <c r="O336" s="110" t="s">
        <v>3488</v>
      </c>
      <c r="P336" s="110" t="s">
        <v>1765</v>
      </c>
      <c r="Q336" s="110" t="s">
        <v>3489</v>
      </c>
      <c r="R336" s="110">
        <v>1</v>
      </c>
      <c r="S336" s="110" t="s">
        <v>10</v>
      </c>
      <c r="T336" s="110">
        <v>6.8</v>
      </c>
      <c r="U336" s="110" t="s">
        <v>3490</v>
      </c>
      <c r="V336" s="110">
        <v>2</v>
      </c>
      <c r="W336" s="110" t="s">
        <v>835</v>
      </c>
      <c r="X336" s="110">
        <v>0</v>
      </c>
      <c r="Y336" s="110" t="s">
        <v>10</v>
      </c>
      <c r="Z336" s="110">
        <v>5</v>
      </c>
      <c r="AA336" s="110" t="s">
        <v>10</v>
      </c>
      <c r="AB336" s="110" t="s">
        <v>1915</v>
      </c>
      <c r="AC336" s="110">
        <v>666</v>
      </c>
      <c r="AD336" s="110">
        <v>658</v>
      </c>
      <c r="AE336" s="111">
        <v>4474.3999999999996</v>
      </c>
      <c r="AF336" s="112">
        <v>3922.9333333333334</v>
      </c>
      <c r="AG336" s="111">
        <f>AE336-AF336</f>
        <v>551.46666666666624</v>
      </c>
    </row>
    <row r="337" spans="1:33">
      <c r="A337" s="109">
        <v>52</v>
      </c>
      <c r="B337" s="110">
        <v>95</v>
      </c>
      <c r="C337" s="110" t="s">
        <v>245</v>
      </c>
      <c r="D337" s="110" t="s">
        <v>10</v>
      </c>
      <c r="E337" s="110" t="s">
        <v>14</v>
      </c>
      <c r="F337" s="110" t="s">
        <v>5646</v>
      </c>
      <c r="G337" s="110" t="s">
        <v>84</v>
      </c>
      <c r="H337" s="110">
        <v>12.1</v>
      </c>
      <c r="I337" s="110">
        <v>6050</v>
      </c>
      <c r="J337" s="110">
        <v>500</v>
      </c>
      <c r="K337" s="110" t="s">
        <v>13</v>
      </c>
      <c r="L337" s="110">
        <v>5389</v>
      </c>
      <c r="M337" s="111">
        <v>10.778</v>
      </c>
      <c r="N337" s="110" t="s">
        <v>2039</v>
      </c>
      <c r="O337" s="110" t="s">
        <v>2039</v>
      </c>
      <c r="P337" s="110" t="s">
        <v>245</v>
      </c>
      <c r="Q337" s="110" t="s">
        <v>2040</v>
      </c>
      <c r="R337" s="110">
        <v>1</v>
      </c>
      <c r="S337" s="110" t="s">
        <v>10</v>
      </c>
      <c r="T337" s="110">
        <v>12.1</v>
      </c>
      <c r="U337" s="110" t="s">
        <v>2041</v>
      </c>
      <c r="V337" s="110">
        <v>3</v>
      </c>
      <c r="W337" s="110" t="s">
        <v>1938</v>
      </c>
      <c r="X337" s="110">
        <v>2</v>
      </c>
      <c r="Y337" s="110" t="s">
        <v>10</v>
      </c>
      <c r="Z337" s="110">
        <v>2</v>
      </c>
      <c r="AA337" s="110" t="s">
        <v>10</v>
      </c>
      <c r="AB337" s="110" t="s">
        <v>5620</v>
      </c>
      <c r="AC337" s="110">
        <v>200095</v>
      </c>
      <c r="AD337" s="110">
        <v>363.9</v>
      </c>
      <c r="AE337" s="111">
        <v>4403.1899999999996</v>
      </c>
      <c r="AF337" s="112">
        <v>3922.1142</v>
      </c>
      <c r="AG337" s="111">
        <f>AE337-AF337</f>
        <v>481.07579999999962</v>
      </c>
    </row>
    <row r="338" spans="1:33">
      <c r="A338" s="109">
        <v>76</v>
      </c>
      <c r="B338" s="110">
        <v>25</v>
      </c>
      <c r="C338" s="110" t="s">
        <v>1314</v>
      </c>
      <c r="D338" s="110" t="s">
        <v>9</v>
      </c>
      <c r="E338" s="110" t="s">
        <v>58</v>
      </c>
      <c r="F338" s="110" t="s">
        <v>5632</v>
      </c>
      <c r="G338" s="110" t="s">
        <v>62</v>
      </c>
      <c r="H338" s="110">
        <v>5.9</v>
      </c>
      <c r="I338" s="110">
        <v>7080</v>
      </c>
      <c r="J338" s="110">
        <v>1200</v>
      </c>
      <c r="K338" s="110" t="s">
        <v>38</v>
      </c>
      <c r="L338" s="110">
        <v>6435</v>
      </c>
      <c r="M338" s="111">
        <v>5.3624999999999998</v>
      </c>
      <c r="N338" s="110" t="s">
        <v>2110</v>
      </c>
      <c r="O338" s="110" t="s">
        <v>2110</v>
      </c>
      <c r="P338" s="110" t="s">
        <v>1314</v>
      </c>
      <c r="Q338" s="110" t="s">
        <v>2111</v>
      </c>
      <c r="R338" s="110">
        <v>1</v>
      </c>
      <c r="S338" s="110" t="s">
        <v>10</v>
      </c>
      <c r="T338" s="110">
        <v>5.9</v>
      </c>
      <c r="U338" s="110" t="s">
        <v>2112</v>
      </c>
      <c r="V338" s="110">
        <v>8</v>
      </c>
      <c r="W338" s="110" t="s">
        <v>2113</v>
      </c>
      <c r="X338" s="110">
        <v>0</v>
      </c>
      <c r="Y338" s="110" t="s">
        <v>10</v>
      </c>
      <c r="Z338" s="110">
        <v>3</v>
      </c>
      <c r="AA338" s="110" t="s">
        <v>10</v>
      </c>
      <c r="AB338" s="110" t="s">
        <v>5633</v>
      </c>
      <c r="AC338" s="110">
        <v>25</v>
      </c>
      <c r="AD338" s="110">
        <v>721</v>
      </c>
      <c r="AE338" s="111">
        <v>4253.9000000000005</v>
      </c>
      <c r="AF338" s="112">
        <v>3866.3624999999997</v>
      </c>
      <c r="AG338" s="111">
        <f>AE338-AF338</f>
        <v>387.53750000000082</v>
      </c>
    </row>
    <row r="339" spans="1:33">
      <c r="A339" s="109">
        <v>320</v>
      </c>
      <c r="B339" s="110">
        <v>368</v>
      </c>
      <c r="C339" s="110" t="s">
        <v>665</v>
      </c>
      <c r="D339" s="110" t="s">
        <v>44</v>
      </c>
      <c r="E339" s="110" t="s">
        <v>58</v>
      </c>
      <c r="F339" s="110" t="s">
        <v>5734</v>
      </c>
      <c r="G339" s="110" t="s">
        <v>527</v>
      </c>
      <c r="H339" s="110">
        <v>9.1</v>
      </c>
      <c r="I339" s="110">
        <v>955.5</v>
      </c>
      <c r="J339" s="110">
        <v>105</v>
      </c>
      <c r="K339" s="110" t="s">
        <v>38</v>
      </c>
      <c r="L339" s="110">
        <v>836</v>
      </c>
      <c r="M339" s="111">
        <v>7.961904761904762</v>
      </c>
      <c r="N339" s="110" t="s">
        <v>2784</v>
      </c>
      <c r="O339" s="110" t="s">
        <v>2784</v>
      </c>
      <c r="P339" s="110" t="s">
        <v>665</v>
      </c>
      <c r="Q339" s="110" t="s">
        <v>2785</v>
      </c>
      <c r="R339" s="110">
        <v>1</v>
      </c>
      <c r="S339" s="110" t="s">
        <v>10</v>
      </c>
      <c r="T339" s="110">
        <v>9.1</v>
      </c>
      <c r="U339" s="110" t="s">
        <v>2786</v>
      </c>
      <c r="V339" s="110">
        <v>1</v>
      </c>
      <c r="W339" s="110" t="s">
        <v>1915</v>
      </c>
      <c r="X339" s="110">
        <v>0</v>
      </c>
      <c r="Y339" s="110" t="s">
        <v>10</v>
      </c>
      <c r="Z339" s="110">
        <v>5</v>
      </c>
      <c r="AA339" s="110" t="s">
        <v>10</v>
      </c>
      <c r="AB339" s="110" t="s">
        <v>1915</v>
      </c>
      <c r="AC339" s="110">
        <v>368</v>
      </c>
      <c r="AD339" s="110">
        <v>483</v>
      </c>
      <c r="AE339" s="111">
        <v>4395.3</v>
      </c>
      <c r="AF339" s="112">
        <v>3845.6</v>
      </c>
      <c r="AG339" s="111">
        <f>AE339-AF339</f>
        <v>549.70000000000027</v>
      </c>
    </row>
    <row r="340" spans="1:33">
      <c r="A340" s="109">
        <v>317</v>
      </c>
      <c r="B340" s="110">
        <v>367</v>
      </c>
      <c r="C340" s="110" t="s">
        <v>3941</v>
      </c>
      <c r="D340" s="110" t="s">
        <v>44</v>
      </c>
      <c r="E340" s="110" t="s">
        <v>10</v>
      </c>
      <c r="F340" s="110" t="s">
        <v>5671</v>
      </c>
      <c r="G340" s="110" t="s">
        <v>664</v>
      </c>
      <c r="H340" s="110">
        <v>19.2</v>
      </c>
      <c r="I340" s="110">
        <v>1920</v>
      </c>
      <c r="J340" s="110">
        <v>100</v>
      </c>
      <c r="K340" s="110" t="s">
        <v>13</v>
      </c>
      <c r="L340" s="110">
        <v>1728</v>
      </c>
      <c r="M340" s="111">
        <v>17.28</v>
      </c>
      <c r="N340" s="110" t="s">
        <v>2780</v>
      </c>
      <c r="O340" s="110" t="s">
        <v>2780</v>
      </c>
      <c r="P340" s="110" t="s">
        <v>1533</v>
      </c>
      <c r="Q340" s="110" t="s">
        <v>10</v>
      </c>
      <c r="R340" s="110">
        <v>1</v>
      </c>
      <c r="S340" s="110" t="s">
        <v>10</v>
      </c>
      <c r="T340" s="110">
        <v>19.2</v>
      </c>
      <c r="U340" s="110" t="s">
        <v>2781</v>
      </c>
      <c r="V340" s="110">
        <v>15</v>
      </c>
      <c r="W340" s="110" t="s">
        <v>1906</v>
      </c>
      <c r="X340" s="110">
        <v>2</v>
      </c>
      <c r="Y340" s="110" t="s">
        <v>10</v>
      </c>
      <c r="Z340" s="110">
        <v>3</v>
      </c>
      <c r="AA340" s="110" t="s">
        <v>10</v>
      </c>
      <c r="AB340" s="110" t="s">
        <v>5633</v>
      </c>
      <c r="AC340" s="110">
        <v>200367</v>
      </c>
      <c r="AD340" s="110">
        <v>220</v>
      </c>
      <c r="AE340" s="111">
        <v>4224</v>
      </c>
      <c r="AF340" s="112">
        <v>3801.6000000000004</v>
      </c>
      <c r="AG340" s="111">
        <f>AE340-AF340</f>
        <v>422.39999999999964</v>
      </c>
    </row>
    <row r="341" spans="1:33">
      <c r="A341" s="109">
        <v>78</v>
      </c>
      <c r="B341" s="110">
        <v>128</v>
      </c>
      <c r="C341" s="110" t="s">
        <v>1316</v>
      </c>
      <c r="D341" s="110" t="s">
        <v>10</v>
      </c>
      <c r="E341" s="110" t="s">
        <v>58</v>
      </c>
      <c r="F341" s="110" t="s">
        <v>556</v>
      </c>
      <c r="G341" s="110" t="s">
        <v>139</v>
      </c>
      <c r="H341" s="110">
        <v>37.799999999999997</v>
      </c>
      <c r="I341" s="110">
        <v>18900</v>
      </c>
      <c r="J341" s="110">
        <v>500.00000000000006</v>
      </c>
      <c r="K341" s="110" t="s">
        <v>57</v>
      </c>
      <c r="L341" s="110">
        <v>16238</v>
      </c>
      <c r="M341" s="111">
        <v>32.475999999999999</v>
      </c>
      <c r="N341" s="110" t="s">
        <v>2116</v>
      </c>
      <c r="O341" s="110" t="s">
        <v>2116</v>
      </c>
      <c r="P341" s="110" t="s">
        <v>1316</v>
      </c>
      <c r="Q341" s="110" t="s">
        <v>10</v>
      </c>
      <c r="R341" s="110">
        <v>1</v>
      </c>
      <c r="S341" s="110" t="s">
        <v>10</v>
      </c>
      <c r="T341" s="110">
        <v>37.799999999999997</v>
      </c>
      <c r="U341" s="110" t="s">
        <v>2117</v>
      </c>
      <c r="V341" s="110">
        <v>2</v>
      </c>
      <c r="W341" s="110" t="s">
        <v>835</v>
      </c>
      <c r="X341" s="110">
        <v>0</v>
      </c>
      <c r="Y341" s="110" t="s">
        <v>10</v>
      </c>
      <c r="Z341" s="110">
        <v>5</v>
      </c>
      <c r="AA341" s="110" t="s">
        <v>10</v>
      </c>
      <c r="AB341" s="110" t="s">
        <v>1915</v>
      </c>
      <c r="AC341" s="110">
        <v>128</v>
      </c>
      <c r="AD341" s="110">
        <v>117</v>
      </c>
      <c r="AE341" s="111">
        <v>4422.5999999999995</v>
      </c>
      <c r="AF341" s="112">
        <v>3799.692</v>
      </c>
      <c r="AG341" s="111">
        <f>AE341-AF341</f>
        <v>622.90799999999945</v>
      </c>
    </row>
    <row r="342" spans="1:33">
      <c r="A342" s="109">
        <v>5</v>
      </c>
      <c r="B342" s="110">
        <v>34</v>
      </c>
      <c r="C342" s="110" t="s">
        <v>99</v>
      </c>
      <c r="D342" s="110" t="s">
        <v>44</v>
      </c>
      <c r="E342" s="110" t="s">
        <v>10</v>
      </c>
      <c r="F342" s="110" t="s">
        <v>5640</v>
      </c>
      <c r="G342" s="110" t="s">
        <v>101</v>
      </c>
      <c r="H342" s="110">
        <v>50</v>
      </c>
      <c r="I342" s="110">
        <v>1500</v>
      </c>
      <c r="J342" s="110">
        <v>30</v>
      </c>
      <c r="K342" s="110" t="s">
        <v>18</v>
      </c>
      <c r="L342" s="110">
        <v>1251</v>
      </c>
      <c r="M342" s="111">
        <v>41.7</v>
      </c>
      <c r="N342" s="110" t="s">
        <v>1909</v>
      </c>
      <c r="O342" s="110" t="s">
        <v>1909</v>
      </c>
      <c r="P342" s="110" t="s">
        <v>99</v>
      </c>
      <c r="Q342" s="110" t="s">
        <v>1910</v>
      </c>
      <c r="R342" s="110">
        <v>1</v>
      </c>
      <c r="S342" s="110" t="s">
        <v>10</v>
      </c>
      <c r="T342" s="110">
        <v>50</v>
      </c>
      <c r="U342" s="110" t="s">
        <v>1911</v>
      </c>
      <c r="V342" s="110">
        <v>14</v>
      </c>
      <c r="W342" s="110" t="s">
        <v>1898</v>
      </c>
      <c r="X342" s="110">
        <v>0</v>
      </c>
      <c r="Y342" s="110" t="s">
        <v>10</v>
      </c>
      <c r="Z342" s="110">
        <v>15</v>
      </c>
      <c r="AA342" s="110" t="s">
        <v>10</v>
      </c>
      <c r="AB342" s="110" t="s">
        <v>5633</v>
      </c>
      <c r="AC342" s="110">
        <v>34</v>
      </c>
      <c r="AD342" s="110">
        <v>91</v>
      </c>
      <c r="AE342" s="111">
        <v>4550</v>
      </c>
      <c r="AF342" s="112">
        <v>3794.7000000000003</v>
      </c>
      <c r="AG342" s="111">
        <f>AE342-AF342</f>
        <v>755.29999999999973</v>
      </c>
    </row>
    <row r="343" spans="1:33">
      <c r="A343" s="109">
        <v>158</v>
      </c>
      <c r="B343" s="110">
        <v>214</v>
      </c>
      <c r="C343" s="110" t="s">
        <v>1396</v>
      </c>
      <c r="D343" s="110" t="s">
        <v>9</v>
      </c>
      <c r="E343" s="110" t="s">
        <v>58</v>
      </c>
      <c r="F343" s="110" t="s">
        <v>5627</v>
      </c>
      <c r="G343" s="110" t="s">
        <v>360</v>
      </c>
      <c r="H343" s="110">
        <v>31.9</v>
      </c>
      <c r="I343" s="110">
        <v>3190</v>
      </c>
      <c r="J343" s="110">
        <v>100</v>
      </c>
      <c r="K343" s="110" t="s">
        <v>38</v>
      </c>
      <c r="L343" s="110">
        <v>2280</v>
      </c>
      <c r="M343" s="111">
        <v>22.8</v>
      </c>
      <c r="N343" s="110" t="s">
        <v>2341</v>
      </c>
      <c r="O343" s="110" t="s">
        <v>2341</v>
      </c>
      <c r="P343" s="110" t="s">
        <v>1396</v>
      </c>
      <c r="Q343" s="110" t="s">
        <v>10</v>
      </c>
      <c r="R343" s="110">
        <v>1</v>
      </c>
      <c r="S343" s="110" t="s">
        <v>10</v>
      </c>
      <c r="T343" s="110">
        <v>31.9</v>
      </c>
      <c r="U343" s="110" t="s">
        <v>2342</v>
      </c>
      <c r="V343" s="110">
        <v>1</v>
      </c>
      <c r="W343" s="110" t="s">
        <v>1915</v>
      </c>
      <c r="X343" s="110">
        <v>0</v>
      </c>
      <c r="Y343" s="110" t="s">
        <v>10</v>
      </c>
      <c r="Z343" s="110">
        <v>25</v>
      </c>
      <c r="AA343" s="110" t="s">
        <v>10</v>
      </c>
      <c r="AB343" s="110" t="s">
        <v>1915</v>
      </c>
      <c r="AC343" s="110">
        <v>214</v>
      </c>
      <c r="AD343" s="110">
        <v>166</v>
      </c>
      <c r="AE343" s="111">
        <v>5295.4</v>
      </c>
      <c r="AF343" s="112">
        <v>3784.8</v>
      </c>
      <c r="AG343" s="111">
        <f>AE343-AF343</f>
        <v>1510.5999999999995</v>
      </c>
    </row>
    <row r="344" spans="1:33">
      <c r="A344" s="109">
        <v>43</v>
      </c>
      <c r="B344" s="110">
        <v>16</v>
      </c>
      <c r="C344" s="110" t="s">
        <v>3871</v>
      </c>
      <c r="D344" s="110" t="s">
        <v>9</v>
      </c>
      <c r="E344" s="110" t="s">
        <v>58</v>
      </c>
      <c r="F344" s="110" t="s">
        <v>5627</v>
      </c>
      <c r="G344" s="110" t="s">
        <v>37</v>
      </c>
      <c r="H344" s="110">
        <v>6.1</v>
      </c>
      <c r="I344" s="110">
        <v>610</v>
      </c>
      <c r="J344" s="110">
        <v>100</v>
      </c>
      <c r="K344" s="110" t="s">
        <v>38</v>
      </c>
      <c r="L344" s="110">
        <v>544</v>
      </c>
      <c r="M344" s="111">
        <v>5.44</v>
      </c>
      <c r="N344" s="110" t="s">
        <v>2018</v>
      </c>
      <c r="O344" s="110" t="s">
        <v>2018</v>
      </c>
      <c r="P344" s="110" t="s">
        <v>1286</v>
      </c>
      <c r="Q344" s="110" t="s">
        <v>2019</v>
      </c>
      <c r="R344" s="110">
        <v>1</v>
      </c>
      <c r="S344" s="110" t="s">
        <v>10</v>
      </c>
      <c r="T344" s="110">
        <v>6.1</v>
      </c>
      <c r="U344" s="110" t="s">
        <v>2020</v>
      </c>
      <c r="V344" s="110">
        <v>1</v>
      </c>
      <c r="W344" s="110" t="s">
        <v>1915</v>
      </c>
      <c r="X344" s="110">
        <v>0</v>
      </c>
      <c r="Y344" s="110" t="s">
        <v>10</v>
      </c>
      <c r="Z344" s="110">
        <v>25</v>
      </c>
      <c r="AA344" s="110" t="s">
        <v>10</v>
      </c>
      <c r="AB344" s="110" t="s">
        <v>1915</v>
      </c>
      <c r="AC344" s="110">
        <v>16</v>
      </c>
      <c r="AD344" s="110">
        <v>692</v>
      </c>
      <c r="AE344" s="111">
        <v>4221.2</v>
      </c>
      <c r="AF344" s="112">
        <v>3764.4800000000005</v>
      </c>
      <c r="AG344" s="111">
        <f>AE344-AF344</f>
        <v>456.71999999999935</v>
      </c>
    </row>
    <row r="345" spans="1:33">
      <c r="A345" s="109">
        <v>182</v>
      </c>
      <c r="B345" s="110">
        <v>244</v>
      </c>
      <c r="C345" s="110" t="s">
        <v>483</v>
      </c>
      <c r="D345" s="110" t="s">
        <v>9</v>
      </c>
      <c r="E345" s="110" t="s">
        <v>58</v>
      </c>
      <c r="F345" s="110" t="s">
        <v>5627</v>
      </c>
      <c r="G345" s="110" t="s">
        <v>308</v>
      </c>
      <c r="H345" s="110">
        <v>5.9</v>
      </c>
      <c r="I345" s="110">
        <v>590</v>
      </c>
      <c r="J345" s="110">
        <v>100</v>
      </c>
      <c r="K345" s="110" t="s">
        <v>38</v>
      </c>
      <c r="L345" s="110">
        <v>502</v>
      </c>
      <c r="M345" s="111">
        <v>5.0199999999999996</v>
      </c>
      <c r="N345" s="110" t="s">
        <v>2410</v>
      </c>
      <c r="O345" s="110" t="s">
        <v>2410</v>
      </c>
      <c r="P345" s="110" t="s">
        <v>483</v>
      </c>
      <c r="Q345" s="110" t="s">
        <v>2411</v>
      </c>
      <c r="R345" s="110">
        <v>1</v>
      </c>
      <c r="S345" s="110" t="s">
        <v>10</v>
      </c>
      <c r="T345" s="110">
        <v>5.9</v>
      </c>
      <c r="U345" s="110" t="s">
        <v>2412</v>
      </c>
      <c r="V345" s="110">
        <v>1</v>
      </c>
      <c r="W345" s="110" t="s">
        <v>1915</v>
      </c>
      <c r="X345" s="110">
        <v>0</v>
      </c>
      <c r="Y345" s="110" t="s">
        <v>10</v>
      </c>
      <c r="Z345" s="110">
        <v>25</v>
      </c>
      <c r="AA345" s="110" t="s">
        <v>10</v>
      </c>
      <c r="AB345" s="110" t="s">
        <v>1915</v>
      </c>
      <c r="AC345" s="110">
        <v>244</v>
      </c>
      <c r="AD345" s="110">
        <v>746</v>
      </c>
      <c r="AE345" s="111">
        <v>4401.4000000000005</v>
      </c>
      <c r="AF345" s="112">
        <v>3744.9199999999996</v>
      </c>
      <c r="AG345" s="111">
        <f>AE345-AF345</f>
        <v>656.48000000000093</v>
      </c>
    </row>
    <row r="346" spans="1:33">
      <c r="A346" s="109">
        <v>379</v>
      </c>
      <c r="B346" s="110">
        <v>437</v>
      </c>
      <c r="C346" s="110" t="s">
        <v>1588</v>
      </c>
      <c r="D346" s="110" t="s">
        <v>10</v>
      </c>
      <c r="E346" s="110" t="s">
        <v>67</v>
      </c>
      <c r="F346" s="110" t="s">
        <v>5647</v>
      </c>
      <c r="G346" s="110" t="s">
        <v>521</v>
      </c>
      <c r="H346" s="110">
        <v>6.1</v>
      </c>
      <c r="I346" s="110">
        <v>6100</v>
      </c>
      <c r="J346" s="110">
        <v>1000.0000000000001</v>
      </c>
      <c r="K346" s="110" t="s">
        <v>38</v>
      </c>
      <c r="L346" s="110">
        <v>5540</v>
      </c>
      <c r="M346" s="111">
        <v>5.5399999999999991</v>
      </c>
      <c r="N346" s="110" t="s">
        <v>2945</v>
      </c>
      <c r="O346" s="110" t="s">
        <v>2945</v>
      </c>
      <c r="P346" s="110" t="s">
        <v>1588</v>
      </c>
      <c r="Q346" s="110" t="s">
        <v>2946</v>
      </c>
      <c r="R346" s="110">
        <v>1</v>
      </c>
      <c r="S346" s="110" t="s">
        <v>10</v>
      </c>
      <c r="T346" s="110">
        <v>6.1</v>
      </c>
      <c r="U346" s="110" t="s">
        <v>2947</v>
      </c>
      <c r="V346" s="110">
        <v>1</v>
      </c>
      <c r="W346" s="110" t="s">
        <v>1915</v>
      </c>
      <c r="X346" s="110">
        <v>0</v>
      </c>
      <c r="Y346" s="110" t="s">
        <v>10</v>
      </c>
      <c r="Z346" s="110">
        <v>25</v>
      </c>
      <c r="AA346" s="110" t="s">
        <v>10</v>
      </c>
      <c r="AB346" s="110" t="s">
        <v>1915</v>
      </c>
      <c r="AC346" s="110">
        <v>437</v>
      </c>
      <c r="AD346" s="110">
        <v>670</v>
      </c>
      <c r="AE346" s="111">
        <v>4086.9999999999995</v>
      </c>
      <c r="AF346" s="112">
        <v>3711.7999999999993</v>
      </c>
      <c r="AG346" s="111">
        <f>AE346-AF346</f>
        <v>375.20000000000027</v>
      </c>
    </row>
    <row r="347" spans="1:33">
      <c r="A347" s="109">
        <v>563</v>
      </c>
      <c r="B347" s="110">
        <v>648</v>
      </c>
      <c r="C347" s="110" t="s">
        <v>1012</v>
      </c>
      <c r="D347" s="110" t="s">
        <v>114</v>
      </c>
      <c r="E347" s="110" t="s">
        <v>58</v>
      </c>
      <c r="F347" s="110" t="s">
        <v>5647</v>
      </c>
      <c r="G347" s="110" t="s">
        <v>114</v>
      </c>
      <c r="H347" s="110">
        <v>5.9</v>
      </c>
      <c r="I347" s="110">
        <v>5900</v>
      </c>
      <c r="J347" s="110">
        <v>999.99999999999989</v>
      </c>
      <c r="K347" s="110" t="s">
        <v>38</v>
      </c>
      <c r="L347" s="110">
        <v>5260</v>
      </c>
      <c r="M347" s="111">
        <v>5.2600000000000007</v>
      </c>
      <c r="N347" s="110" t="s">
        <v>3450</v>
      </c>
      <c r="O347" s="110" t="s">
        <v>3450</v>
      </c>
      <c r="P347" s="110" t="s">
        <v>1012</v>
      </c>
      <c r="Q347" s="110" t="s">
        <v>3451</v>
      </c>
      <c r="R347" s="110">
        <v>1</v>
      </c>
      <c r="S347" s="110" t="s">
        <v>10</v>
      </c>
      <c r="T347" s="110">
        <v>5.9</v>
      </c>
      <c r="U347" s="110" t="s">
        <v>3452</v>
      </c>
      <c r="V347" s="110">
        <v>1</v>
      </c>
      <c r="W347" s="110" t="s">
        <v>1915</v>
      </c>
      <c r="X347" s="110">
        <v>0</v>
      </c>
      <c r="Y347" s="110" t="s">
        <v>10</v>
      </c>
      <c r="Z347" s="110">
        <v>25</v>
      </c>
      <c r="AA347" s="110" t="s">
        <v>10</v>
      </c>
      <c r="AB347" s="110" t="s">
        <v>1915</v>
      </c>
      <c r="AC347" s="110">
        <v>648</v>
      </c>
      <c r="AD347" s="110">
        <v>702</v>
      </c>
      <c r="AE347" s="111">
        <v>4141.8</v>
      </c>
      <c r="AF347" s="112">
        <v>3692.5200000000004</v>
      </c>
      <c r="AG347" s="111">
        <f>AE347-AF347</f>
        <v>449.27999999999975</v>
      </c>
    </row>
    <row r="348" spans="1:33">
      <c r="A348" s="109">
        <v>63</v>
      </c>
      <c r="B348" s="110">
        <v>110</v>
      </c>
      <c r="C348" s="110" t="s">
        <v>276</v>
      </c>
      <c r="D348" s="110" t="s">
        <v>10</v>
      </c>
      <c r="E348" s="110" t="s">
        <v>58</v>
      </c>
      <c r="F348" s="110" t="s">
        <v>5627</v>
      </c>
      <c r="G348" s="110" t="s">
        <v>202</v>
      </c>
      <c r="H348" s="110">
        <v>61</v>
      </c>
      <c r="I348" s="110">
        <v>6100</v>
      </c>
      <c r="J348" s="110">
        <v>100</v>
      </c>
      <c r="K348" s="110" t="s">
        <v>38</v>
      </c>
      <c r="L348" s="110">
        <v>5338</v>
      </c>
      <c r="M348" s="111">
        <v>53.38</v>
      </c>
      <c r="N348" s="110" t="s">
        <v>2072</v>
      </c>
      <c r="O348" s="110" t="s">
        <v>2072</v>
      </c>
      <c r="P348" s="110" t="s">
        <v>276</v>
      </c>
      <c r="Q348" s="110" t="s">
        <v>2073</v>
      </c>
      <c r="R348" s="110">
        <v>2</v>
      </c>
      <c r="S348" s="110" t="s">
        <v>10</v>
      </c>
      <c r="T348" s="110">
        <v>61</v>
      </c>
      <c r="U348" s="110" t="s">
        <v>2074</v>
      </c>
      <c r="V348" s="110">
        <v>1</v>
      </c>
      <c r="W348" s="110" t="s">
        <v>1915</v>
      </c>
      <c r="X348" s="110">
        <v>2</v>
      </c>
      <c r="Y348" s="110" t="s">
        <v>10</v>
      </c>
      <c r="Z348" s="110">
        <v>15</v>
      </c>
      <c r="AA348" s="110" t="s">
        <v>10</v>
      </c>
      <c r="AB348" s="110" t="s">
        <v>5618</v>
      </c>
      <c r="AC348" s="110">
        <v>200110</v>
      </c>
      <c r="AD348" s="110">
        <v>69</v>
      </c>
      <c r="AE348" s="111">
        <v>4209</v>
      </c>
      <c r="AF348" s="112">
        <v>3683.2200000000003</v>
      </c>
      <c r="AG348" s="111">
        <f>AE348-AF348</f>
        <v>525.77999999999975</v>
      </c>
    </row>
    <row r="349" spans="1:33">
      <c r="A349" s="109">
        <v>131</v>
      </c>
      <c r="B349" s="110">
        <v>196</v>
      </c>
      <c r="C349" s="110" t="s">
        <v>1370</v>
      </c>
      <c r="D349" s="110" t="s">
        <v>44</v>
      </c>
      <c r="E349" s="110" t="s">
        <v>58</v>
      </c>
      <c r="F349" s="110" t="s">
        <v>5627</v>
      </c>
      <c r="G349" s="110" t="s">
        <v>308</v>
      </c>
      <c r="H349" s="110">
        <v>10.4</v>
      </c>
      <c r="I349" s="110">
        <v>1040</v>
      </c>
      <c r="J349" s="110">
        <v>100</v>
      </c>
      <c r="K349" s="110" t="s">
        <v>38</v>
      </c>
      <c r="L349" s="110">
        <v>772</v>
      </c>
      <c r="M349" s="111">
        <v>7.72</v>
      </c>
      <c r="N349" s="110" t="s">
        <v>2264</v>
      </c>
      <c r="O349" s="110" t="s">
        <v>2264</v>
      </c>
      <c r="P349" s="110" t="s">
        <v>1370</v>
      </c>
      <c r="Q349" s="110" t="s">
        <v>2265</v>
      </c>
      <c r="R349" s="110">
        <v>1</v>
      </c>
      <c r="S349" s="110" t="s">
        <v>10</v>
      </c>
      <c r="T349" s="110">
        <v>10.4</v>
      </c>
      <c r="U349" s="110" t="s">
        <v>2266</v>
      </c>
      <c r="V349" s="110">
        <v>1</v>
      </c>
      <c r="W349" s="110" t="s">
        <v>1915</v>
      </c>
      <c r="X349" s="110">
        <v>2</v>
      </c>
      <c r="Y349" s="110" t="s">
        <v>10</v>
      </c>
      <c r="Z349" s="110">
        <v>26</v>
      </c>
      <c r="AA349" s="110" t="s">
        <v>10</v>
      </c>
      <c r="AB349" s="110" t="s">
        <v>1915</v>
      </c>
      <c r="AC349" s="110">
        <v>200196</v>
      </c>
      <c r="AD349" s="110">
        <v>476</v>
      </c>
      <c r="AE349" s="111">
        <v>4950.4000000000005</v>
      </c>
      <c r="AF349" s="112">
        <v>3674.72</v>
      </c>
      <c r="AG349" s="111">
        <f>AE349-AF349</f>
        <v>1275.6800000000007</v>
      </c>
    </row>
    <row r="350" spans="1:33">
      <c r="A350" s="109">
        <v>547</v>
      </c>
      <c r="B350" s="110">
        <v>632</v>
      </c>
      <c r="C350" s="110" t="s">
        <v>1740</v>
      </c>
      <c r="D350" s="110" t="s">
        <v>44</v>
      </c>
      <c r="E350" s="110" t="s">
        <v>58</v>
      </c>
      <c r="F350" s="110" t="s">
        <v>556</v>
      </c>
      <c r="G350" s="110" t="s">
        <v>420</v>
      </c>
      <c r="H350" s="110">
        <v>5.9</v>
      </c>
      <c r="I350" s="110">
        <v>2950</v>
      </c>
      <c r="J350" s="110">
        <v>499.99999999999994</v>
      </c>
      <c r="K350" s="110" t="s">
        <v>38</v>
      </c>
      <c r="L350" s="110">
        <v>1770</v>
      </c>
      <c r="M350" s="111">
        <v>3.5400000000000005</v>
      </c>
      <c r="N350" s="110" t="s">
        <v>3405</v>
      </c>
      <c r="O350" s="110" t="s">
        <v>3405</v>
      </c>
      <c r="P350" s="110" t="s">
        <v>1740</v>
      </c>
      <c r="Q350" s="110" t="s">
        <v>3406</v>
      </c>
      <c r="R350" s="110">
        <v>1</v>
      </c>
      <c r="S350" s="110" t="s">
        <v>10</v>
      </c>
      <c r="T350" s="110">
        <v>5.9</v>
      </c>
      <c r="U350" s="110" t="s">
        <v>3407</v>
      </c>
      <c r="V350" s="110">
        <v>1</v>
      </c>
      <c r="W350" s="110" t="s">
        <v>1915</v>
      </c>
      <c r="X350" s="110">
        <v>0</v>
      </c>
      <c r="Y350" s="110" t="s">
        <v>10</v>
      </c>
      <c r="Z350" s="110">
        <v>25</v>
      </c>
      <c r="AA350" s="110" t="s">
        <v>10</v>
      </c>
      <c r="AB350" s="110" t="s">
        <v>1915</v>
      </c>
      <c r="AC350" s="110">
        <v>632</v>
      </c>
      <c r="AD350" s="110">
        <v>1037</v>
      </c>
      <c r="AE350" s="111">
        <v>6118.3</v>
      </c>
      <c r="AF350" s="112">
        <v>3670.9800000000005</v>
      </c>
      <c r="AG350" s="111">
        <f>AE350-AF350</f>
        <v>2447.3199999999997</v>
      </c>
    </row>
    <row r="351" spans="1:33">
      <c r="A351" s="109">
        <v>91</v>
      </c>
      <c r="B351" s="110">
        <v>145</v>
      </c>
      <c r="C351" s="110" t="s">
        <v>3906</v>
      </c>
      <c r="D351" s="110" t="s">
        <v>44</v>
      </c>
      <c r="E351" s="110" t="s">
        <v>67</v>
      </c>
      <c r="F351" s="110" t="s">
        <v>5686</v>
      </c>
      <c r="G351" s="110" t="s">
        <v>336</v>
      </c>
      <c r="H351" s="110">
        <v>15.8</v>
      </c>
      <c r="I351" s="110">
        <v>7900</v>
      </c>
      <c r="J351" s="110">
        <v>500</v>
      </c>
      <c r="K351" s="110" t="s">
        <v>57</v>
      </c>
      <c r="L351" s="110">
        <v>7035</v>
      </c>
      <c r="M351" s="111">
        <v>14.07</v>
      </c>
      <c r="N351" s="110" t="s">
        <v>2149</v>
      </c>
      <c r="O351" s="110" t="s">
        <v>2149</v>
      </c>
      <c r="P351" s="110" t="s">
        <v>1329</v>
      </c>
      <c r="Q351" s="110" t="s">
        <v>2150</v>
      </c>
      <c r="R351" s="110">
        <v>1</v>
      </c>
      <c r="S351" s="110" t="s">
        <v>10</v>
      </c>
      <c r="T351" s="110">
        <v>15.8</v>
      </c>
      <c r="U351" s="110" t="s">
        <v>2151</v>
      </c>
      <c r="V351" s="110">
        <v>2</v>
      </c>
      <c r="W351" s="110" t="s">
        <v>835</v>
      </c>
      <c r="X351" s="110">
        <v>0</v>
      </c>
      <c r="Y351" s="110" t="s">
        <v>10</v>
      </c>
      <c r="Z351" s="110">
        <v>5</v>
      </c>
      <c r="AA351" s="110" t="s">
        <v>10</v>
      </c>
      <c r="AB351" s="110" t="s">
        <v>1915</v>
      </c>
      <c r="AC351" s="110">
        <v>145</v>
      </c>
      <c r="AD351" s="110">
        <v>259</v>
      </c>
      <c r="AE351" s="111">
        <v>4092.2000000000003</v>
      </c>
      <c r="AF351" s="112">
        <v>3644.13</v>
      </c>
      <c r="AG351" s="111">
        <f>AE351-AF351</f>
        <v>448.07000000000016</v>
      </c>
    </row>
    <row r="352" spans="1:33">
      <c r="A352" s="109">
        <v>488</v>
      </c>
      <c r="B352" s="110">
        <v>565</v>
      </c>
      <c r="C352" s="110" t="s">
        <v>1687</v>
      </c>
      <c r="D352" s="110" t="s">
        <v>9</v>
      </c>
      <c r="E352" s="110" t="s">
        <v>67</v>
      </c>
      <c r="F352" s="110" t="s">
        <v>5774</v>
      </c>
      <c r="G352" s="110" t="s">
        <v>257</v>
      </c>
      <c r="H352" s="110">
        <v>6.3</v>
      </c>
      <c r="I352" s="110">
        <v>7560</v>
      </c>
      <c r="J352" s="110">
        <v>1200</v>
      </c>
      <c r="K352" s="110" t="s">
        <v>38</v>
      </c>
      <c r="L352" s="110">
        <v>6432</v>
      </c>
      <c r="M352" s="111">
        <v>5.36</v>
      </c>
      <c r="N352" s="110" t="s">
        <v>3242</v>
      </c>
      <c r="O352" s="110" t="s">
        <v>3242</v>
      </c>
      <c r="P352" s="110" t="s">
        <v>1687</v>
      </c>
      <c r="Q352" s="110" t="s">
        <v>3243</v>
      </c>
      <c r="R352" s="110">
        <v>1</v>
      </c>
      <c r="S352" s="110" t="s">
        <v>10</v>
      </c>
      <c r="T352" s="110">
        <v>6.3</v>
      </c>
      <c r="U352" s="110" t="s">
        <v>3244</v>
      </c>
      <c r="V352" s="110">
        <v>1</v>
      </c>
      <c r="W352" s="110" t="s">
        <v>1915</v>
      </c>
      <c r="X352" s="110">
        <v>0</v>
      </c>
      <c r="Y352" s="110" t="s">
        <v>10</v>
      </c>
      <c r="Z352" s="110">
        <v>25</v>
      </c>
      <c r="AA352" s="110" t="s">
        <v>10</v>
      </c>
      <c r="AB352" s="110" t="s">
        <v>1915</v>
      </c>
      <c r="AC352" s="110">
        <v>565</v>
      </c>
      <c r="AD352" s="110">
        <v>679</v>
      </c>
      <c r="AE352" s="111">
        <v>4277.7</v>
      </c>
      <c r="AF352" s="112">
        <v>3639.44</v>
      </c>
      <c r="AG352" s="111">
        <f>AE352-AF352</f>
        <v>638.25999999999976</v>
      </c>
    </row>
    <row r="353" spans="1:33">
      <c r="A353" s="109">
        <v>654</v>
      </c>
      <c r="B353" s="110">
        <v>768</v>
      </c>
      <c r="C353" s="110" t="s">
        <v>1841</v>
      </c>
      <c r="D353" s="110" t="s">
        <v>10</v>
      </c>
      <c r="E353" s="110" t="s">
        <v>58</v>
      </c>
      <c r="F353" s="110" t="s">
        <v>5627</v>
      </c>
      <c r="G353" s="110" t="s">
        <v>308</v>
      </c>
      <c r="H353" s="110">
        <v>75.900000000000006</v>
      </c>
      <c r="I353" s="110">
        <v>7590</v>
      </c>
      <c r="J353" s="110">
        <v>99.999999999999986</v>
      </c>
      <c r="K353" s="110" t="s">
        <v>38</v>
      </c>
      <c r="L353" s="110">
        <v>6050</v>
      </c>
      <c r="M353" s="111">
        <v>60.500000000000007</v>
      </c>
      <c r="N353" s="110" t="s">
        <v>3691</v>
      </c>
      <c r="O353" s="110" t="s">
        <v>3691</v>
      </c>
      <c r="P353" s="110" t="s">
        <v>1841</v>
      </c>
      <c r="Q353" s="110" t="s">
        <v>10</v>
      </c>
      <c r="R353" s="110">
        <v>2</v>
      </c>
      <c r="S353" s="110" t="s">
        <v>10</v>
      </c>
      <c r="T353" s="110">
        <v>75.900000000000006</v>
      </c>
      <c r="U353" s="110" t="s">
        <v>3692</v>
      </c>
      <c r="V353" s="110">
        <v>1</v>
      </c>
      <c r="W353" s="110" t="s">
        <v>1915</v>
      </c>
      <c r="X353" s="110">
        <v>0</v>
      </c>
      <c r="Y353" s="110" t="s">
        <v>10</v>
      </c>
      <c r="Z353" s="110">
        <v>15</v>
      </c>
      <c r="AA353" s="110" t="s">
        <v>10</v>
      </c>
      <c r="AB353" s="110" t="s">
        <v>5618</v>
      </c>
      <c r="AC353" s="110">
        <v>768</v>
      </c>
      <c r="AD353" s="110">
        <v>60</v>
      </c>
      <c r="AE353" s="111">
        <v>4554</v>
      </c>
      <c r="AF353" s="112">
        <v>3630.0000000000005</v>
      </c>
      <c r="AG353" s="111">
        <f>AE353-AF353</f>
        <v>923.99999999999955</v>
      </c>
    </row>
    <row r="354" spans="1:33">
      <c r="A354" s="109">
        <v>427</v>
      </c>
      <c r="B354" s="110">
        <v>494</v>
      </c>
      <c r="C354" s="110" t="s">
        <v>1629</v>
      </c>
      <c r="D354" s="110" t="s">
        <v>114</v>
      </c>
      <c r="E354" s="110" t="s">
        <v>58</v>
      </c>
      <c r="F354" s="110" t="s">
        <v>5627</v>
      </c>
      <c r="G354" s="110" t="s">
        <v>114</v>
      </c>
      <c r="H354" s="110">
        <v>10.4</v>
      </c>
      <c r="I354" s="110">
        <v>1040</v>
      </c>
      <c r="J354" s="110">
        <v>100</v>
      </c>
      <c r="K354" s="110" t="s">
        <v>38</v>
      </c>
      <c r="L354" s="110">
        <v>905</v>
      </c>
      <c r="M354" s="111">
        <v>9.0500000000000007</v>
      </c>
      <c r="N354" s="110" t="s">
        <v>3079</v>
      </c>
      <c r="O354" s="110" t="s">
        <v>3079</v>
      </c>
      <c r="P354" s="110" t="s">
        <v>1629</v>
      </c>
      <c r="Q354" s="110" t="s">
        <v>10</v>
      </c>
      <c r="R354" s="110">
        <v>1</v>
      </c>
      <c r="S354" s="110" t="s">
        <v>10</v>
      </c>
      <c r="T354" s="110">
        <v>10.4</v>
      </c>
      <c r="U354" s="110" t="s">
        <v>3080</v>
      </c>
      <c r="V354" s="110">
        <v>1</v>
      </c>
      <c r="W354" s="110" t="s">
        <v>1915</v>
      </c>
      <c r="X354" s="110">
        <v>0</v>
      </c>
      <c r="Y354" s="110" t="s">
        <v>10</v>
      </c>
      <c r="Z354" s="110">
        <v>1</v>
      </c>
      <c r="AA354" s="110" t="s">
        <v>10</v>
      </c>
      <c r="AB354" s="110" t="s">
        <v>1915</v>
      </c>
      <c r="AC354" s="110">
        <v>494</v>
      </c>
      <c r="AD354" s="110">
        <v>401</v>
      </c>
      <c r="AE354" s="111">
        <v>4170.4000000000005</v>
      </c>
      <c r="AF354" s="112">
        <v>3629.05</v>
      </c>
      <c r="AG354" s="111">
        <f>AE354-AF354</f>
        <v>541.35000000000036</v>
      </c>
    </row>
    <row r="355" spans="1:33">
      <c r="A355" s="109">
        <v>579</v>
      </c>
      <c r="B355" s="110">
        <v>665</v>
      </c>
      <c r="C355" s="110" t="s">
        <v>1768</v>
      </c>
      <c r="D355" s="110" t="s">
        <v>44</v>
      </c>
      <c r="E355" s="110" t="s">
        <v>58</v>
      </c>
      <c r="F355" s="110" t="s">
        <v>5627</v>
      </c>
      <c r="G355" s="110" t="s">
        <v>37</v>
      </c>
      <c r="H355" s="110">
        <v>8.4</v>
      </c>
      <c r="I355" s="110">
        <v>840</v>
      </c>
      <c r="J355" s="110">
        <v>100</v>
      </c>
      <c r="K355" s="110" t="s">
        <v>38</v>
      </c>
      <c r="L355" s="110">
        <v>748</v>
      </c>
      <c r="M355" s="111">
        <v>7.48</v>
      </c>
      <c r="N355" s="110" t="s">
        <v>3493</v>
      </c>
      <c r="O355" s="110" t="s">
        <v>3493</v>
      </c>
      <c r="P355" s="110" t="s">
        <v>1768</v>
      </c>
      <c r="Q355" s="110" t="s">
        <v>3494</v>
      </c>
      <c r="R355" s="110">
        <v>1</v>
      </c>
      <c r="S355" s="110" t="s">
        <v>10</v>
      </c>
      <c r="T355" s="110">
        <v>8.4</v>
      </c>
      <c r="U355" s="110" t="s">
        <v>3495</v>
      </c>
      <c r="V355" s="110">
        <v>1</v>
      </c>
      <c r="W355" s="110" t="s">
        <v>1915</v>
      </c>
      <c r="X355" s="110">
        <v>0</v>
      </c>
      <c r="Y355" s="110" t="s">
        <v>10</v>
      </c>
      <c r="Z355" s="110">
        <v>25</v>
      </c>
      <c r="AA355" s="110" t="s">
        <v>10</v>
      </c>
      <c r="AB355" s="110" t="s">
        <v>1915</v>
      </c>
      <c r="AC355" s="110">
        <v>665</v>
      </c>
      <c r="AD355" s="110">
        <v>484</v>
      </c>
      <c r="AE355" s="111">
        <v>4065.6000000000004</v>
      </c>
      <c r="AF355" s="112">
        <v>3620.32</v>
      </c>
      <c r="AG355" s="111">
        <f>AE355-AF355</f>
        <v>445.2800000000002</v>
      </c>
    </row>
    <row r="356" spans="1:33">
      <c r="A356" s="109">
        <v>453</v>
      </c>
      <c r="B356" s="110">
        <v>532</v>
      </c>
      <c r="C356" s="110" t="s">
        <v>1656</v>
      </c>
      <c r="D356" s="110" t="s">
        <v>90</v>
      </c>
      <c r="E356" s="110" t="s">
        <v>14</v>
      </c>
      <c r="F356" s="110" t="s">
        <v>5646</v>
      </c>
      <c r="G356" s="110" t="s">
        <v>212</v>
      </c>
      <c r="H356" s="110">
        <v>7.5</v>
      </c>
      <c r="I356" s="110">
        <v>3750</v>
      </c>
      <c r="J356" s="110">
        <v>500</v>
      </c>
      <c r="K356" s="110" t="s">
        <v>13</v>
      </c>
      <c r="L356" s="110">
        <v>3391</v>
      </c>
      <c r="M356" s="111">
        <v>6.782</v>
      </c>
      <c r="N356" s="110" t="s">
        <v>3147</v>
      </c>
      <c r="O356" s="110" t="s">
        <v>3147</v>
      </c>
      <c r="P356" s="110" t="s">
        <v>1656</v>
      </c>
      <c r="Q356" s="110" t="s">
        <v>3148</v>
      </c>
      <c r="R356" s="110">
        <v>1</v>
      </c>
      <c r="S356" s="110" t="s">
        <v>10</v>
      </c>
      <c r="T356" s="110">
        <v>7.5</v>
      </c>
      <c r="U356" s="110" t="s">
        <v>3149</v>
      </c>
      <c r="V356" s="110">
        <v>3</v>
      </c>
      <c r="W356" s="110" t="s">
        <v>1938</v>
      </c>
      <c r="X356" s="110">
        <v>2</v>
      </c>
      <c r="Y356" s="110" t="s">
        <v>10</v>
      </c>
      <c r="Z356" s="110">
        <v>2</v>
      </c>
      <c r="AA356" s="110" t="s">
        <v>10</v>
      </c>
      <c r="AB356" s="110" t="s">
        <v>5620</v>
      </c>
      <c r="AC356" s="110">
        <v>200532</v>
      </c>
      <c r="AD356" s="110">
        <v>531.9</v>
      </c>
      <c r="AE356" s="111">
        <v>3989.25</v>
      </c>
      <c r="AF356" s="112">
        <v>3607.3458000000001</v>
      </c>
      <c r="AG356" s="111">
        <f>AE356-AF356</f>
        <v>381.90419999999995</v>
      </c>
    </row>
    <row r="357" spans="1:33">
      <c r="A357" s="109">
        <v>520</v>
      </c>
      <c r="B357" s="110">
        <v>599</v>
      </c>
      <c r="C357" s="110" t="s">
        <v>943</v>
      </c>
      <c r="D357" s="110" t="s">
        <v>44</v>
      </c>
      <c r="E357" s="110" t="s">
        <v>10</v>
      </c>
      <c r="F357" s="110" t="s">
        <v>5781</v>
      </c>
      <c r="G357" s="110" t="s">
        <v>945</v>
      </c>
      <c r="H357" s="110">
        <v>21.3</v>
      </c>
      <c r="I357" s="110">
        <v>2982</v>
      </c>
      <c r="J357" s="110">
        <v>140</v>
      </c>
      <c r="K357" s="110" t="s">
        <v>13</v>
      </c>
      <c r="L357" s="110">
        <v>2656</v>
      </c>
      <c r="M357" s="111">
        <v>18.971428571428572</v>
      </c>
      <c r="N357" s="110" t="s">
        <v>3330</v>
      </c>
      <c r="O357" s="110" t="s">
        <v>3330</v>
      </c>
      <c r="P357" s="110" t="s">
        <v>943</v>
      </c>
      <c r="Q357" s="110" t="s">
        <v>3331</v>
      </c>
      <c r="R357" s="110">
        <v>1</v>
      </c>
      <c r="S357" s="110" t="s">
        <v>10</v>
      </c>
      <c r="T357" s="110">
        <v>21.3</v>
      </c>
      <c r="U357" s="110" t="s">
        <v>3332</v>
      </c>
      <c r="V357" s="110">
        <v>14</v>
      </c>
      <c r="W357" s="110" t="s">
        <v>1898</v>
      </c>
      <c r="X357" s="110">
        <v>0</v>
      </c>
      <c r="Y357" s="110" t="s">
        <v>10</v>
      </c>
      <c r="Z357" s="110">
        <v>3</v>
      </c>
      <c r="AA357" s="110" t="s">
        <v>10</v>
      </c>
      <c r="AB357" s="110" t="s">
        <v>5633</v>
      </c>
      <c r="AC357" s="110">
        <v>599</v>
      </c>
      <c r="AD357" s="110">
        <v>190</v>
      </c>
      <c r="AE357" s="111">
        <v>4047</v>
      </c>
      <c r="AF357" s="112">
        <v>3604.5714285714284</v>
      </c>
      <c r="AG357" s="111">
        <f>AE357-AF357</f>
        <v>442.42857142857156</v>
      </c>
    </row>
    <row r="358" spans="1:33">
      <c r="A358" s="109">
        <v>34</v>
      </c>
      <c r="B358" s="110">
        <v>72</v>
      </c>
      <c r="C358" s="110" t="s">
        <v>3892</v>
      </c>
      <c r="D358" s="110" t="s">
        <v>71</v>
      </c>
      <c r="E358" s="110" t="s">
        <v>10</v>
      </c>
      <c r="F358" s="110" t="s">
        <v>5663</v>
      </c>
      <c r="G358" s="110" t="s">
        <v>202</v>
      </c>
      <c r="H358" s="110">
        <v>2001</v>
      </c>
      <c r="I358" s="110">
        <v>10005</v>
      </c>
      <c r="J358" s="110">
        <v>5</v>
      </c>
      <c r="K358" s="110" t="s">
        <v>88</v>
      </c>
      <c r="L358" s="110">
        <v>9005</v>
      </c>
      <c r="M358" s="111">
        <v>1801</v>
      </c>
      <c r="N358" s="110" t="s">
        <v>1995</v>
      </c>
      <c r="O358" s="110" t="s">
        <v>1995</v>
      </c>
      <c r="P358" s="110" t="s">
        <v>1276</v>
      </c>
      <c r="Q358" s="110" t="s">
        <v>1996</v>
      </c>
      <c r="R358" s="110">
        <v>1</v>
      </c>
      <c r="S358" s="110" t="s">
        <v>10</v>
      </c>
      <c r="T358" s="110">
        <v>2001</v>
      </c>
      <c r="U358" s="110" t="s">
        <v>1997</v>
      </c>
      <c r="V358" s="110">
        <v>25</v>
      </c>
      <c r="W358" s="110" t="s">
        <v>1902</v>
      </c>
      <c r="X358" s="110">
        <v>2</v>
      </c>
      <c r="Y358" s="110" t="s">
        <v>10</v>
      </c>
      <c r="Z358" s="110">
        <v>9</v>
      </c>
      <c r="AA358" s="110" t="s">
        <v>10</v>
      </c>
      <c r="AB358" s="110" t="s">
        <v>5638</v>
      </c>
      <c r="AC358" s="110">
        <v>200072</v>
      </c>
      <c r="AD358" s="110">
        <v>2</v>
      </c>
      <c r="AE358" s="111">
        <v>4002</v>
      </c>
      <c r="AF358" s="112">
        <v>3602</v>
      </c>
      <c r="AG358" s="111">
        <f>AE358-AF358</f>
        <v>400</v>
      </c>
    </row>
    <row r="359" spans="1:33">
      <c r="A359" s="109">
        <v>634</v>
      </c>
      <c r="B359" s="110">
        <v>740</v>
      </c>
      <c r="C359" s="110" t="s">
        <v>4016</v>
      </c>
      <c r="D359" s="110" t="s">
        <v>90</v>
      </c>
      <c r="E359" s="110" t="s">
        <v>10</v>
      </c>
      <c r="F359" s="110" t="s">
        <v>5815</v>
      </c>
      <c r="G359" s="110" t="s">
        <v>241</v>
      </c>
      <c r="H359" s="110">
        <v>16.899999999999999</v>
      </c>
      <c r="I359" s="110">
        <v>845</v>
      </c>
      <c r="J359" s="110">
        <v>50.000000000000007</v>
      </c>
      <c r="K359" s="110" t="s">
        <v>13</v>
      </c>
      <c r="L359" s="110">
        <v>748</v>
      </c>
      <c r="M359" s="111">
        <v>14.959999999999997</v>
      </c>
      <c r="N359" s="110" t="s">
        <v>3637</v>
      </c>
      <c r="O359" s="110" t="s">
        <v>3637</v>
      </c>
      <c r="P359" s="110" t="s">
        <v>1824</v>
      </c>
      <c r="Q359" s="110" t="s">
        <v>3638</v>
      </c>
      <c r="R359" s="110">
        <v>1</v>
      </c>
      <c r="S359" s="110" t="s">
        <v>10</v>
      </c>
      <c r="T359" s="110">
        <v>16.899999999999999</v>
      </c>
      <c r="U359" s="110" t="s">
        <v>3639</v>
      </c>
      <c r="V359" s="110">
        <v>15</v>
      </c>
      <c r="W359" s="110" t="s">
        <v>1906</v>
      </c>
      <c r="X359" s="110">
        <v>0</v>
      </c>
      <c r="Y359" s="110" t="s">
        <v>10</v>
      </c>
      <c r="Z359" s="110">
        <v>3</v>
      </c>
      <c r="AA359" s="110" t="s">
        <v>10</v>
      </c>
      <c r="AB359" s="110" t="s">
        <v>5633</v>
      </c>
      <c r="AC359" s="110">
        <v>740</v>
      </c>
      <c r="AD359" s="110">
        <v>240</v>
      </c>
      <c r="AE359" s="111">
        <v>4055.9999999999995</v>
      </c>
      <c r="AF359" s="112">
        <v>3590.3999999999992</v>
      </c>
      <c r="AG359" s="111">
        <f>AE359-AF359</f>
        <v>465.60000000000036</v>
      </c>
    </row>
    <row r="360" spans="1:33">
      <c r="A360" s="109">
        <v>608</v>
      </c>
      <c r="B360" s="110">
        <v>700</v>
      </c>
      <c r="C360" s="110" t="s">
        <v>1071</v>
      </c>
      <c r="D360" s="110" t="s">
        <v>44</v>
      </c>
      <c r="E360" s="110" t="s">
        <v>14</v>
      </c>
      <c r="F360" s="110" t="s">
        <v>450</v>
      </c>
      <c r="G360" s="110" t="s">
        <v>279</v>
      </c>
      <c r="H360" s="110">
        <v>84.2</v>
      </c>
      <c r="I360" s="110">
        <v>8420</v>
      </c>
      <c r="J360" s="110">
        <v>100</v>
      </c>
      <c r="K360" s="110" t="s">
        <v>13</v>
      </c>
      <c r="L360" s="110">
        <v>6904</v>
      </c>
      <c r="M360" s="111">
        <v>69.040000000000006</v>
      </c>
      <c r="N360" s="110" t="s">
        <v>3571</v>
      </c>
      <c r="O360" s="110" t="s">
        <v>3571</v>
      </c>
      <c r="P360" s="110" t="s">
        <v>1071</v>
      </c>
      <c r="Q360" s="110" t="s">
        <v>3572</v>
      </c>
      <c r="R360" s="110">
        <v>1</v>
      </c>
      <c r="S360" s="110" t="s">
        <v>10</v>
      </c>
      <c r="T360" s="110">
        <v>84.2</v>
      </c>
      <c r="U360" s="110" t="s">
        <v>3573</v>
      </c>
      <c r="V360" s="110">
        <v>3</v>
      </c>
      <c r="W360" s="110" t="s">
        <v>1938</v>
      </c>
      <c r="X360" s="110">
        <v>2</v>
      </c>
      <c r="Y360" s="110" t="s">
        <v>10</v>
      </c>
      <c r="Z360" s="110">
        <v>1</v>
      </c>
      <c r="AA360" s="110" t="s">
        <v>10</v>
      </c>
      <c r="AB360" s="110" t="s">
        <v>5620</v>
      </c>
      <c r="AC360" s="110">
        <v>200700</v>
      </c>
      <c r="AD360" s="110">
        <v>51.7</v>
      </c>
      <c r="AE360" s="111">
        <v>4353.1400000000003</v>
      </c>
      <c r="AF360" s="112">
        <v>3569.3680000000004</v>
      </c>
      <c r="AG360" s="111">
        <f>AE360-AF360</f>
        <v>783.77199999999993</v>
      </c>
    </row>
    <row r="361" spans="1:33">
      <c r="A361" s="109">
        <v>49</v>
      </c>
      <c r="B361" s="110">
        <v>90</v>
      </c>
      <c r="C361" s="110" t="s">
        <v>1292</v>
      </c>
      <c r="D361" s="110" t="s">
        <v>44</v>
      </c>
      <c r="E361" s="110" t="s">
        <v>67</v>
      </c>
      <c r="F361" s="110" t="s">
        <v>5627</v>
      </c>
      <c r="G361" s="110" t="s">
        <v>104</v>
      </c>
      <c r="H361" s="110">
        <v>13.1</v>
      </c>
      <c r="I361" s="110">
        <v>1310</v>
      </c>
      <c r="J361" s="110">
        <v>100</v>
      </c>
      <c r="K361" s="110" t="s">
        <v>38</v>
      </c>
      <c r="L361" s="110">
        <v>1137</v>
      </c>
      <c r="M361" s="111">
        <v>11.37</v>
      </c>
      <c r="N361" s="110" t="s">
        <v>2031</v>
      </c>
      <c r="O361" s="110" t="s">
        <v>2031</v>
      </c>
      <c r="P361" s="110" t="s">
        <v>1292</v>
      </c>
      <c r="Q361" s="110" t="s">
        <v>2032</v>
      </c>
      <c r="R361" s="110">
        <v>1</v>
      </c>
      <c r="S361" s="110" t="s">
        <v>10</v>
      </c>
      <c r="T361" s="110">
        <v>13.1</v>
      </c>
      <c r="U361" s="110" t="s">
        <v>2033</v>
      </c>
      <c r="V361" s="110">
        <v>1</v>
      </c>
      <c r="W361" s="110" t="s">
        <v>1915</v>
      </c>
      <c r="X361" s="110">
        <v>0</v>
      </c>
      <c r="Y361" s="110" t="s">
        <v>10</v>
      </c>
      <c r="Z361" s="110">
        <v>25</v>
      </c>
      <c r="AA361" s="110" t="s">
        <v>10</v>
      </c>
      <c r="AB361" s="110" t="s">
        <v>1915</v>
      </c>
      <c r="AC361" s="110">
        <v>90</v>
      </c>
      <c r="AD361" s="110">
        <v>313</v>
      </c>
      <c r="AE361" s="111">
        <v>4100.3</v>
      </c>
      <c r="AF361" s="112">
        <v>3558.81</v>
      </c>
      <c r="AG361" s="111">
        <f>AE361-AF361</f>
        <v>541.49000000000024</v>
      </c>
    </row>
    <row r="362" spans="1:33">
      <c r="A362" s="109">
        <v>13</v>
      </c>
      <c r="B362" s="110">
        <v>46</v>
      </c>
      <c r="C362" s="110" t="s">
        <v>1254</v>
      </c>
      <c r="D362" s="110" t="s">
        <v>71</v>
      </c>
      <c r="E362" s="110" t="s">
        <v>58</v>
      </c>
      <c r="F362" s="110" t="s">
        <v>5647</v>
      </c>
      <c r="G362" s="110" t="s">
        <v>130</v>
      </c>
      <c r="H362" s="110">
        <v>6.1</v>
      </c>
      <c r="I362" s="110">
        <v>6100</v>
      </c>
      <c r="J362" s="110">
        <v>1000.0000000000001</v>
      </c>
      <c r="K362" s="110" t="s">
        <v>38</v>
      </c>
      <c r="L362" s="110">
        <v>5435</v>
      </c>
      <c r="M362" s="111">
        <v>5.4349999999999996</v>
      </c>
      <c r="N362" s="110" t="s">
        <v>1932</v>
      </c>
      <c r="O362" s="110" t="s">
        <v>1932</v>
      </c>
      <c r="P362" s="110" t="s">
        <v>1254</v>
      </c>
      <c r="Q362" s="110" t="s">
        <v>1933</v>
      </c>
      <c r="R362" s="110">
        <v>1</v>
      </c>
      <c r="S362" s="110" t="s">
        <v>10</v>
      </c>
      <c r="T362" s="110">
        <v>6.1</v>
      </c>
      <c r="U362" s="110" t="s">
        <v>1934</v>
      </c>
      <c r="V362" s="110">
        <v>1</v>
      </c>
      <c r="W362" s="110" t="s">
        <v>1915</v>
      </c>
      <c r="X362" s="110">
        <v>0</v>
      </c>
      <c r="Y362" s="110" t="s">
        <v>10</v>
      </c>
      <c r="Z362" s="110">
        <v>1</v>
      </c>
      <c r="AA362" s="110" t="s">
        <v>10</v>
      </c>
      <c r="AB362" s="110" t="s">
        <v>1915</v>
      </c>
      <c r="AC362" s="110">
        <v>46</v>
      </c>
      <c r="AD362" s="110">
        <v>654</v>
      </c>
      <c r="AE362" s="111">
        <v>3989.3999999999996</v>
      </c>
      <c r="AF362" s="112">
        <v>3554.49</v>
      </c>
      <c r="AG362" s="111">
        <f>AE362-AF362</f>
        <v>434.90999999999985</v>
      </c>
    </row>
    <row r="363" spans="1:33">
      <c r="A363" s="109">
        <v>405</v>
      </c>
      <c r="B363" s="110">
        <v>463</v>
      </c>
      <c r="C363" s="110" t="s">
        <v>1611</v>
      </c>
      <c r="D363" s="110" t="s">
        <v>114</v>
      </c>
      <c r="E363" s="110" t="s">
        <v>58</v>
      </c>
      <c r="F363" s="110" t="s">
        <v>5627</v>
      </c>
      <c r="G363" s="110" t="s">
        <v>114</v>
      </c>
      <c r="H363" s="110">
        <v>14.6</v>
      </c>
      <c r="I363" s="110">
        <v>1460</v>
      </c>
      <c r="J363" s="110">
        <v>100</v>
      </c>
      <c r="K363" s="110" t="s">
        <v>38</v>
      </c>
      <c r="L363" s="110">
        <v>1305</v>
      </c>
      <c r="M363" s="111">
        <v>13.05</v>
      </c>
      <c r="N363" s="110" t="s">
        <v>3016</v>
      </c>
      <c r="O363" s="110" t="s">
        <v>3016</v>
      </c>
      <c r="P363" s="110" t="s">
        <v>1611</v>
      </c>
      <c r="Q363" s="110" t="s">
        <v>10</v>
      </c>
      <c r="R363" s="110">
        <v>1</v>
      </c>
      <c r="S363" s="110" t="s">
        <v>10</v>
      </c>
      <c r="T363" s="110">
        <v>14.6</v>
      </c>
      <c r="U363" s="110" t="s">
        <v>3017</v>
      </c>
      <c r="V363" s="110">
        <v>1</v>
      </c>
      <c r="W363" s="110" t="s">
        <v>1915</v>
      </c>
      <c r="X363" s="110">
        <v>2</v>
      </c>
      <c r="Y363" s="110" t="s">
        <v>10</v>
      </c>
      <c r="Z363" s="110">
        <v>26</v>
      </c>
      <c r="AA363" s="110" t="s">
        <v>10</v>
      </c>
      <c r="AB363" s="110" t="s">
        <v>1915</v>
      </c>
      <c r="AC363" s="110">
        <v>200463</v>
      </c>
      <c r="AD363" s="110">
        <v>272</v>
      </c>
      <c r="AE363" s="111">
        <v>3971.2</v>
      </c>
      <c r="AF363" s="112">
        <v>3549.6000000000004</v>
      </c>
      <c r="AG363" s="111">
        <f>AE363-AF363</f>
        <v>421.59999999999945</v>
      </c>
    </row>
    <row r="364" spans="1:33">
      <c r="A364" s="109">
        <v>153</v>
      </c>
      <c r="B364" s="110">
        <v>209</v>
      </c>
      <c r="C364" s="110" t="s">
        <v>421</v>
      </c>
      <c r="D364" s="110" t="s">
        <v>9</v>
      </c>
      <c r="E364" s="110" t="s">
        <v>67</v>
      </c>
      <c r="F364" s="110" t="s">
        <v>5647</v>
      </c>
      <c r="G364" s="110" t="s">
        <v>422</v>
      </c>
      <c r="H364" s="110">
        <v>5.9</v>
      </c>
      <c r="I364" s="110">
        <v>5900</v>
      </c>
      <c r="J364" s="110">
        <v>999.99999999999989</v>
      </c>
      <c r="K364" s="110" t="s">
        <v>38</v>
      </c>
      <c r="L364" s="110">
        <v>5363</v>
      </c>
      <c r="M364" s="111">
        <v>5.3630000000000004</v>
      </c>
      <c r="N364" s="110" t="s">
        <v>2329</v>
      </c>
      <c r="O364" s="110" t="s">
        <v>2329</v>
      </c>
      <c r="P364" s="110" t="s">
        <v>421</v>
      </c>
      <c r="Q364" s="110" t="s">
        <v>2330</v>
      </c>
      <c r="R364" s="110">
        <v>1</v>
      </c>
      <c r="S364" s="110" t="s">
        <v>10</v>
      </c>
      <c r="T364" s="110">
        <v>5.9</v>
      </c>
      <c r="U364" s="110" t="s">
        <v>2331</v>
      </c>
      <c r="V364" s="110">
        <v>1</v>
      </c>
      <c r="W364" s="110" t="s">
        <v>1915</v>
      </c>
      <c r="X364" s="110">
        <v>0</v>
      </c>
      <c r="Y364" s="110" t="s">
        <v>10</v>
      </c>
      <c r="Z364" s="110">
        <v>25</v>
      </c>
      <c r="AA364" s="110" t="s">
        <v>10</v>
      </c>
      <c r="AB364" s="110" t="s">
        <v>1915</v>
      </c>
      <c r="AC364" s="110">
        <v>209</v>
      </c>
      <c r="AD364" s="110">
        <v>661</v>
      </c>
      <c r="AE364" s="111">
        <v>3899.9</v>
      </c>
      <c r="AF364" s="112">
        <v>3544.9430000000002</v>
      </c>
      <c r="AG364" s="111">
        <f>AE364-AF364</f>
        <v>354.95699999999988</v>
      </c>
    </row>
    <row r="365" spans="1:33">
      <c r="A365" s="109">
        <v>315</v>
      </c>
      <c r="B365" s="110">
        <v>365</v>
      </c>
      <c r="C365" s="110" t="s">
        <v>1531</v>
      </c>
      <c r="D365" s="110" t="s">
        <v>9</v>
      </c>
      <c r="E365" s="110" t="s">
        <v>10</v>
      </c>
      <c r="F365" s="110" t="s">
        <v>5733</v>
      </c>
      <c r="G365" s="110" t="s">
        <v>257</v>
      </c>
      <c r="H365" s="110">
        <v>39</v>
      </c>
      <c r="I365" s="110">
        <v>1950</v>
      </c>
      <c r="J365" s="110">
        <v>50</v>
      </c>
      <c r="K365" s="110" t="s">
        <v>13</v>
      </c>
      <c r="L365" s="110">
        <v>1772</v>
      </c>
      <c r="M365" s="111">
        <v>35.44</v>
      </c>
      <c r="N365" s="110" t="s">
        <v>2775</v>
      </c>
      <c r="O365" s="110" t="s">
        <v>2775</v>
      </c>
      <c r="P365" s="110" t="s">
        <v>1531</v>
      </c>
      <c r="Q365" s="110" t="s">
        <v>2776</v>
      </c>
      <c r="R365" s="110">
        <v>1</v>
      </c>
      <c r="S365" s="110" t="s">
        <v>10</v>
      </c>
      <c r="T365" s="110">
        <v>39</v>
      </c>
      <c r="U365" s="110" t="s">
        <v>2777</v>
      </c>
      <c r="V365" s="110">
        <v>14</v>
      </c>
      <c r="W365" s="110" t="s">
        <v>1898</v>
      </c>
      <c r="X365" s="110">
        <v>0</v>
      </c>
      <c r="Y365" s="110" t="s">
        <v>10</v>
      </c>
      <c r="Z365" s="110">
        <v>3</v>
      </c>
      <c r="AA365" s="110" t="s">
        <v>10</v>
      </c>
      <c r="AB365" s="110" t="s">
        <v>5633</v>
      </c>
      <c r="AC365" s="110">
        <v>365</v>
      </c>
      <c r="AD365" s="110">
        <v>100</v>
      </c>
      <c r="AE365" s="111">
        <v>3900</v>
      </c>
      <c r="AF365" s="112">
        <v>3544</v>
      </c>
      <c r="AG365" s="111">
        <f>AE365-AF365</f>
        <v>356</v>
      </c>
    </row>
    <row r="366" spans="1:33">
      <c r="A366" s="109">
        <v>670</v>
      </c>
      <c r="B366" s="110">
        <v>788</v>
      </c>
      <c r="C366" s="110" t="s">
        <v>1857</v>
      </c>
      <c r="D366" s="110" t="s">
        <v>9</v>
      </c>
      <c r="E366" s="110" t="s">
        <v>58</v>
      </c>
      <c r="F366" s="110" t="s">
        <v>5627</v>
      </c>
      <c r="G366" s="110" t="s">
        <v>480</v>
      </c>
      <c r="H366" s="110">
        <v>10.199999999999999</v>
      </c>
      <c r="I366" s="110">
        <v>1020</v>
      </c>
      <c r="J366" s="110">
        <v>100</v>
      </c>
      <c r="K366" s="110" t="s">
        <v>38</v>
      </c>
      <c r="L366" s="110">
        <v>892</v>
      </c>
      <c r="M366" s="111">
        <v>8.92</v>
      </c>
      <c r="N366" s="110" t="s">
        <v>3732</v>
      </c>
      <c r="O366" s="110" t="s">
        <v>3732</v>
      </c>
      <c r="P366" s="110" t="s">
        <v>1857</v>
      </c>
      <c r="Q366" s="110" t="s">
        <v>3733</v>
      </c>
      <c r="R366" s="110">
        <v>1</v>
      </c>
      <c r="S366" s="110" t="s">
        <v>10</v>
      </c>
      <c r="T366" s="110">
        <v>10.199999999999999</v>
      </c>
      <c r="U366" s="110" t="s">
        <v>3734</v>
      </c>
      <c r="V366" s="110">
        <v>1</v>
      </c>
      <c r="W366" s="110" t="s">
        <v>1915</v>
      </c>
      <c r="X366" s="110">
        <v>2</v>
      </c>
      <c r="Y366" s="110" t="s">
        <v>10</v>
      </c>
      <c r="Z366" s="110">
        <v>26</v>
      </c>
      <c r="AA366" s="110" t="s">
        <v>10</v>
      </c>
      <c r="AB366" s="110" t="s">
        <v>1915</v>
      </c>
      <c r="AC366" s="110">
        <v>200788</v>
      </c>
      <c r="AD366" s="110">
        <v>393</v>
      </c>
      <c r="AE366" s="111">
        <v>4008.6</v>
      </c>
      <c r="AF366" s="112">
        <v>3505.56</v>
      </c>
      <c r="AG366" s="111">
        <f>AE366-AF366</f>
        <v>503.03999999999996</v>
      </c>
    </row>
    <row r="367" spans="1:33">
      <c r="A367" s="109">
        <v>48</v>
      </c>
      <c r="B367" s="110">
        <v>89</v>
      </c>
      <c r="C367" s="110" t="s">
        <v>1291</v>
      </c>
      <c r="D367" s="110" t="s">
        <v>9</v>
      </c>
      <c r="E367" s="110" t="s">
        <v>58</v>
      </c>
      <c r="F367" s="110" t="s">
        <v>5627</v>
      </c>
      <c r="G367" s="110" t="s">
        <v>108</v>
      </c>
      <c r="H367" s="110">
        <v>6.1</v>
      </c>
      <c r="I367" s="110">
        <v>610</v>
      </c>
      <c r="J367" s="110">
        <v>100</v>
      </c>
      <c r="K367" s="110" t="s">
        <v>38</v>
      </c>
      <c r="L367" s="110">
        <v>545</v>
      </c>
      <c r="M367" s="111">
        <v>5.45</v>
      </c>
      <c r="N367" s="110" t="s">
        <v>2029</v>
      </c>
      <c r="O367" s="110" t="s">
        <v>2029</v>
      </c>
      <c r="P367" s="110" t="s">
        <v>1291</v>
      </c>
      <c r="Q367" s="110" t="s">
        <v>10</v>
      </c>
      <c r="R367" s="110">
        <v>1</v>
      </c>
      <c r="S367" s="110" t="s">
        <v>10</v>
      </c>
      <c r="T367" s="110">
        <v>6.1</v>
      </c>
      <c r="U367" s="110" t="s">
        <v>2030</v>
      </c>
      <c r="V367" s="110">
        <v>1</v>
      </c>
      <c r="W367" s="110" t="s">
        <v>1915</v>
      </c>
      <c r="X367" s="110">
        <v>2</v>
      </c>
      <c r="Y367" s="110" t="s">
        <v>10</v>
      </c>
      <c r="Z367" s="110">
        <v>26</v>
      </c>
      <c r="AA367" s="110" t="s">
        <v>10</v>
      </c>
      <c r="AB367" s="110" t="s">
        <v>1915</v>
      </c>
      <c r="AC367" s="110">
        <v>200089</v>
      </c>
      <c r="AD367" s="110">
        <v>643</v>
      </c>
      <c r="AE367" s="111">
        <v>3922.2999999999997</v>
      </c>
      <c r="AF367" s="112">
        <v>3504.35</v>
      </c>
      <c r="AG367" s="111">
        <f>AE367-AF367</f>
        <v>417.94999999999982</v>
      </c>
    </row>
    <row r="368" spans="1:33" s="113" customFormat="1">
      <c r="A368" s="109">
        <v>431</v>
      </c>
      <c r="B368" s="116">
        <v>500</v>
      </c>
      <c r="C368" s="116" t="s">
        <v>1633</v>
      </c>
      <c r="D368" s="116" t="s">
        <v>44</v>
      </c>
      <c r="E368" s="116" t="s">
        <v>67</v>
      </c>
      <c r="F368" s="116" t="s">
        <v>5627</v>
      </c>
      <c r="G368" s="116" t="s">
        <v>308</v>
      </c>
      <c r="H368" s="116">
        <v>48.7</v>
      </c>
      <c r="I368" s="116">
        <v>4870</v>
      </c>
      <c r="J368" s="116">
        <v>100</v>
      </c>
      <c r="K368" s="116" t="s">
        <v>38</v>
      </c>
      <c r="L368" s="116">
        <v>4286</v>
      </c>
      <c r="M368" s="117">
        <v>42.86</v>
      </c>
      <c r="N368" s="116" t="s">
        <v>3088</v>
      </c>
      <c r="O368" s="116" t="s">
        <v>3088</v>
      </c>
      <c r="P368" s="116" t="s">
        <v>1633</v>
      </c>
      <c r="Q368" s="116" t="s">
        <v>3089</v>
      </c>
      <c r="R368" s="116">
        <v>2</v>
      </c>
      <c r="S368" s="116" t="s">
        <v>10</v>
      </c>
      <c r="T368" s="116">
        <v>48.7</v>
      </c>
      <c r="U368" s="116" t="s">
        <v>3090</v>
      </c>
      <c r="V368" s="116">
        <v>1</v>
      </c>
      <c r="W368" s="116" t="s">
        <v>1915</v>
      </c>
      <c r="X368" s="116">
        <v>2</v>
      </c>
      <c r="Y368" s="116" t="s">
        <v>10</v>
      </c>
      <c r="Z368" s="116">
        <v>3</v>
      </c>
      <c r="AA368" s="116" t="s">
        <v>10</v>
      </c>
      <c r="AB368" s="116" t="s">
        <v>5618</v>
      </c>
      <c r="AC368" s="116">
        <v>200500</v>
      </c>
      <c r="AD368" s="116">
        <v>81</v>
      </c>
      <c r="AE368" s="117">
        <v>3944.7000000000003</v>
      </c>
      <c r="AF368" s="117">
        <v>3471.66</v>
      </c>
      <c r="AG368" s="111">
        <f>AE368-AF368</f>
        <v>473.04000000000042</v>
      </c>
    </row>
    <row r="369" spans="1:33">
      <c r="A369" s="109">
        <v>287</v>
      </c>
      <c r="B369" s="110">
        <v>351</v>
      </c>
      <c r="C369" s="110" t="s">
        <v>1505</v>
      </c>
      <c r="D369" s="110" t="s">
        <v>10</v>
      </c>
      <c r="E369" s="110" t="s">
        <v>10</v>
      </c>
      <c r="F369" s="110" t="s">
        <v>5729</v>
      </c>
      <c r="G369" s="110" t="s">
        <v>491</v>
      </c>
      <c r="H369" s="110">
        <v>52.3</v>
      </c>
      <c r="I369" s="110">
        <v>2615</v>
      </c>
      <c r="J369" s="110">
        <v>50</v>
      </c>
      <c r="K369" s="110" t="s">
        <v>75</v>
      </c>
      <c r="L369" s="110">
        <v>2300</v>
      </c>
      <c r="M369" s="111">
        <v>46</v>
      </c>
      <c r="N369" s="110" t="s">
        <v>2697</v>
      </c>
      <c r="O369" s="110" t="s">
        <v>2697</v>
      </c>
      <c r="P369" s="110" t="s">
        <v>1505</v>
      </c>
      <c r="Q369" s="110" t="s">
        <v>2698</v>
      </c>
      <c r="R369" s="110">
        <v>2</v>
      </c>
      <c r="S369" s="110" t="s">
        <v>10</v>
      </c>
      <c r="T369" s="110">
        <v>52.3</v>
      </c>
      <c r="U369" s="110" t="s">
        <v>2699</v>
      </c>
      <c r="V369" s="110">
        <v>21</v>
      </c>
      <c r="W369" s="110" t="s">
        <v>1945</v>
      </c>
      <c r="X369" s="110">
        <v>0</v>
      </c>
      <c r="Y369" s="110" t="s">
        <v>10</v>
      </c>
      <c r="Z369" s="110">
        <v>3</v>
      </c>
      <c r="AA369" s="110" t="s">
        <v>10</v>
      </c>
      <c r="AB369" s="110" t="s">
        <v>5618</v>
      </c>
      <c r="AC369" s="110">
        <v>351</v>
      </c>
      <c r="AD369" s="110">
        <v>75</v>
      </c>
      <c r="AE369" s="111">
        <v>3922.5</v>
      </c>
      <c r="AF369" s="112">
        <v>3450</v>
      </c>
      <c r="AG369" s="111">
        <f>AE369-AF369</f>
        <v>472.5</v>
      </c>
    </row>
    <row r="370" spans="1:33">
      <c r="A370" s="109">
        <v>497</v>
      </c>
      <c r="B370" s="110">
        <v>577</v>
      </c>
      <c r="C370" s="110" t="s">
        <v>3976</v>
      </c>
      <c r="D370" s="110" t="s">
        <v>9</v>
      </c>
      <c r="E370" s="110" t="s">
        <v>58</v>
      </c>
      <c r="F370" s="110" t="s">
        <v>5627</v>
      </c>
      <c r="G370" s="110" t="s">
        <v>37</v>
      </c>
      <c r="H370" s="110">
        <v>12</v>
      </c>
      <c r="I370" s="110">
        <v>1200</v>
      </c>
      <c r="J370" s="110">
        <v>100</v>
      </c>
      <c r="K370" s="110" t="s">
        <v>38</v>
      </c>
      <c r="L370" s="110">
        <v>1060</v>
      </c>
      <c r="M370" s="111">
        <v>10.6</v>
      </c>
      <c r="N370" s="110" t="s">
        <v>3268</v>
      </c>
      <c r="O370" s="110" t="s">
        <v>3268</v>
      </c>
      <c r="P370" s="110" t="s">
        <v>1696</v>
      </c>
      <c r="Q370" s="110" t="s">
        <v>3269</v>
      </c>
      <c r="R370" s="110">
        <v>1</v>
      </c>
      <c r="S370" s="110" t="s">
        <v>10</v>
      </c>
      <c r="T370" s="110">
        <v>12</v>
      </c>
      <c r="U370" s="110" t="s">
        <v>3270</v>
      </c>
      <c r="V370" s="110">
        <v>1</v>
      </c>
      <c r="W370" s="110" t="s">
        <v>1915</v>
      </c>
      <c r="X370" s="110">
        <v>0</v>
      </c>
      <c r="Y370" s="110" t="s">
        <v>10</v>
      </c>
      <c r="Z370" s="110">
        <v>1</v>
      </c>
      <c r="AA370" s="110" t="s">
        <v>10</v>
      </c>
      <c r="AB370" s="110" t="s">
        <v>1915</v>
      </c>
      <c r="AC370" s="110">
        <v>577</v>
      </c>
      <c r="AD370" s="110">
        <v>324</v>
      </c>
      <c r="AE370" s="111">
        <v>3888</v>
      </c>
      <c r="AF370" s="112">
        <v>3434.4</v>
      </c>
      <c r="AG370" s="111">
        <f>AE370-AF370</f>
        <v>453.59999999999991</v>
      </c>
    </row>
    <row r="371" spans="1:33">
      <c r="A371" s="109">
        <v>294</v>
      </c>
      <c r="B371" s="110">
        <v>355</v>
      </c>
      <c r="C371" s="110" t="s">
        <v>1511</v>
      </c>
      <c r="D371" s="110" t="s">
        <v>90</v>
      </c>
      <c r="E371" s="110" t="s">
        <v>58</v>
      </c>
      <c r="F371" s="110" t="s">
        <v>5627</v>
      </c>
      <c r="G371" s="110" t="s">
        <v>84</v>
      </c>
      <c r="H371" s="110">
        <v>34.1</v>
      </c>
      <c r="I371" s="110">
        <v>3410</v>
      </c>
      <c r="J371" s="110">
        <v>100</v>
      </c>
      <c r="K371" s="110" t="s">
        <v>10</v>
      </c>
      <c r="L371" s="110">
        <v>3007</v>
      </c>
      <c r="M371" s="111">
        <v>30.07</v>
      </c>
      <c r="N371" s="110" t="s">
        <v>2716</v>
      </c>
      <c r="O371" s="110" t="s">
        <v>2716</v>
      </c>
      <c r="P371" s="110" t="s">
        <v>1511</v>
      </c>
      <c r="Q371" s="110" t="s">
        <v>10</v>
      </c>
      <c r="R371" s="110">
        <v>2</v>
      </c>
      <c r="S371" s="110" t="s">
        <v>10</v>
      </c>
      <c r="T371" s="110">
        <v>34.1</v>
      </c>
      <c r="U371" s="110" t="s">
        <v>2717</v>
      </c>
      <c r="V371" s="110">
        <v>1</v>
      </c>
      <c r="W371" s="110" t="s">
        <v>1915</v>
      </c>
      <c r="X371" s="110">
        <v>0</v>
      </c>
      <c r="Y371" s="110" t="s">
        <v>10</v>
      </c>
      <c r="Z371" s="110">
        <v>3</v>
      </c>
      <c r="AA371" s="110" t="s">
        <v>10</v>
      </c>
      <c r="AB371" s="110" t="s">
        <v>5618</v>
      </c>
      <c r="AC371" s="110">
        <v>355</v>
      </c>
      <c r="AD371" s="110">
        <v>114</v>
      </c>
      <c r="AE371" s="111">
        <v>3887.4</v>
      </c>
      <c r="AF371" s="112">
        <v>3427.98</v>
      </c>
      <c r="AG371" s="111">
        <f>AE371-AF371</f>
        <v>459.42000000000007</v>
      </c>
    </row>
    <row r="372" spans="1:33">
      <c r="A372" s="109">
        <v>295</v>
      </c>
      <c r="B372" s="110">
        <v>1</v>
      </c>
      <c r="C372" s="110" t="s">
        <v>3856</v>
      </c>
      <c r="D372" s="110" t="s">
        <v>9</v>
      </c>
      <c r="E372" s="110" t="s">
        <v>14</v>
      </c>
      <c r="F372" s="110" t="s">
        <v>5617</v>
      </c>
      <c r="G372" s="110" t="s">
        <v>12</v>
      </c>
      <c r="H372" s="110">
        <v>9.8000000000000007</v>
      </c>
      <c r="I372" s="110">
        <v>4630.5</v>
      </c>
      <c r="J372" s="110">
        <v>472.49999999999994</v>
      </c>
      <c r="K372" s="110" t="s">
        <v>13</v>
      </c>
      <c r="L372" s="110">
        <v>4093</v>
      </c>
      <c r="M372" s="111">
        <v>8.662433862433863</v>
      </c>
      <c r="N372" s="110" t="s">
        <v>2718</v>
      </c>
      <c r="O372" s="110" t="s">
        <v>2718</v>
      </c>
      <c r="P372" s="110" t="s">
        <v>1512</v>
      </c>
      <c r="Q372" s="110" t="s">
        <v>2719</v>
      </c>
      <c r="R372" s="110">
        <v>2</v>
      </c>
      <c r="S372" s="110" t="s">
        <v>10</v>
      </c>
      <c r="T372" s="110">
        <v>9.8000000000000007</v>
      </c>
      <c r="U372" s="110" t="s">
        <v>2720</v>
      </c>
      <c r="V372" s="110">
        <v>3</v>
      </c>
      <c r="W372" s="110" t="s">
        <v>1938</v>
      </c>
      <c r="X372" s="110">
        <v>0</v>
      </c>
      <c r="Y372" s="110" t="s">
        <v>10</v>
      </c>
      <c r="Z372" s="110">
        <v>4</v>
      </c>
      <c r="AA372" s="110" t="s">
        <v>10</v>
      </c>
      <c r="AB372" s="110" t="s">
        <v>5618</v>
      </c>
      <c r="AC372" s="110">
        <v>1</v>
      </c>
      <c r="AD372" s="110">
        <v>395</v>
      </c>
      <c r="AE372" s="111">
        <v>3871.0000000000005</v>
      </c>
      <c r="AF372" s="112">
        <v>3421.661375661376</v>
      </c>
      <c r="AG372" s="111">
        <f>AE372-AF372</f>
        <v>449.33862433862441</v>
      </c>
    </row>
    <row r="373" spans="1:33">
      <c r="A373" s="109">
        <v>323</v>
      </c>
      <c r="B373" s="110">
        <v>373</v>
      </c>
      <c r="C373" s="110" t="s">
        <v>1536</v>
      </c>
      <c r="D373" s="110" t="s">
        <v>10</v>
      </c>
      <c r="E373" s="110" t="s">
        <v>14</v>
      </c>
      <c r="F373" s="110" t="s">
        <v>450</v>
      </c>
      <c r="G373" s="110" t="s">
        <v>432</v>
      </c>
      <c r="H373" s="110">
        <v>34</v>
      </c>
      <c r="I373" s="110">
        <v>3400</v>
      </c>
      <c r="J373" s="110">
        <v>100</v>
      </c>
      <c r="K373" s="110" t="s">
        <v>13</v>
      </c>
      <c r="L373" s="110">
        <v>2992</v>
      </c>
      <c r="M373" s="111">
        <v>29.92</v>
      </c>
      <c r="N373" s="110" t="s">
        <v>2793</v>
      </c>
      <c r="O373" s="110" t="s">
        <v>2793</v>
      </c>
      <c r="P373" s="110" t="s">
        <v>1536</v>
      </c>
      <c r="Q373" s="110" t="s">
        <v>2794</v>
      </c>
      <c r="R373" s="118">
        <v>2</v>
      </c>
      <c r="S373" s="110" t="s">
        <v>10</v>
      </c>
      <c r="T373" s="110">
        <v>34</v>
      </c>
      <c r="U373" s="110" t="s">
        <v>2795</v>
      </c>
      <c r="V373" s="110">
        <v>3</v>
      </c>
      <c r="W373" s="110" t="s">
        <v>1938</v>
      </c>
      <c r="X373" s="110">
        <v>0</v>
      </c>
      <c r="Y373" s="110" t="s">
        <v>10</v>
      </c>
      <c r="Z373" s="110">
        <v>2</v>
      </c>
      <c r="AA373" s="110" t="s">
        <v>10</v>
      </c>
      <c r="AB373" s="110" t="s">
        <v>5618</v>
      </c>
      <c r="AC373" s="110">
        <v>373</v>
      </c>
      <c r="AD373" s="110">
        <v>114</v>
      </c>
      <c r="AE373" s="111">
        <v>3876</v>
      </c>
      <c r="AF373" s="112">
        <v>3410.88</v>
      </c>
      <c r="AG373" s="111">
        <f>AE373-AF373</f>
        <v>465.11999999999989</v>
      </c>
    </row>
    <row r="374" spans="1:33">
      <c r="A374" s="109">
        <v>367</v>
      </c>
      <c r="B374" s="110">
        <v>426</v>
      </c>
      <c r="C374" s="110" t="s">
        <v>1578</v>
      </c>
      <c r="D374" s="110" t="s">
        <v>9</v>
      </c>
      <c r="E374" s="110" t="s">
        <v>10</v>
      </c>
      <c r="F374" s="110" t="s">
        <v>738</v>
      </c>
      <c r="G374" s="110" t="s">
        <v>606</v>
      </c>
      <c r="H374" s="110">
        <v>76.5</v>
      </c>
      <c r="I374" s="110">
        <v>1530</v>
      </c>
      <c r="J374" s="110">
        <v>20</v>
      </c>
      <c r="K374" s="110" t="s">
        <v>169</v>
      </c>
      <c r="L374" s="110">
        <v>1363</v>
      </c>
      <c r="M374" s="111">
        <v>68.150000000000006</v>
      </c>
      <c r="N374" s="110" t="s">
        <v>2911</v>
      </c>
      <c r="O374" s="110" t="s">
        <v>2911</v>
      </c>
      <c r="P374" s="110" t="s">
        <v>1578</v>
      </c>
      <c r="Q374" s="119" t="s">
        <v>10</v>
      </c>
      <c r="R374" s="118">
        <v>1</v>
      </c>
      <c r="S374" s="120" t="s">
        <v>10</v>
      </c>
      <c r="T374" s="110">
        <v>76.5</v>
      </c>
      <c r="U374" s="110" t="s">
        <v>2912</v>
      </c>
      <c r="V374" s="110">
        <v>12</v>
      </c>
      <c r="W374" s="110" t="s">
        <v>2247</v>
      </c>
      <c r="X374" s="110">
        <v>0</v>
      </c>
      <c r="Y374" s="110" t="s">
        <v>10</v>
      </c>
      <c r="Z374" s="110">
        <v>3</v>
      </c>
      <c r="AA374" s="110" t="s">
        <v>10</v>
      </c>
      <c r="AB374" s="110" t="s">
        <v>2056</v>
      </c>
      <c r="AC374" s="110">
        <v>426</v>
      </c>
      <c r="AD374" s="110">
        <v>50</v>
      </c>
      <c r="AE374" s="111">
        <v>3825</v>
      </c>
      <c r="AF374" s="112">
        <v>3407.5000000000005</v>
      </c>
      <c r="AG374" s="111">
        <f>AE374-AF374</f>
        <v>417.49999999999955</v>
      </c>
    </row>
    <row r="375" spans="1:33">
      <c r="A375" s="109">
        <v>283</v>
      </c>
      <c r="B375" s="110">
        <v>346</v>
      </c>
      <c r="C375" s="110" t="s">
        <v>3937</v>
      </c>
      <c r="D375" s="110" t="s">
        <v>9</v>
      </c>
      <c r="E375" s="110" t="s">
        <v>14</v>
      </c>
      <c r="F375" s="110" t="s">
        <v>5646</v>
      </c>
      <c r="G375" s="110" t="s">
        <v>212</v>
      </c>
      <c r="H375" s="110">
        <v>7.2</v>
      </c>
      <c r="I375" s="110">
        <v>3600</v>
      </c>
      <c r="J375" s="110">
        <v>500</v>
      </c>
      <c r="K375" s="110" t="s">
        <v>13</v>
      </c>
      <c r="L375" s="110">
        <v>3207</v>
      </c>
      <c r="M375" s="111">
        <v>6.4139999999999997</v>
      </c>
      <c r="N375" s="110" t="s">
        <v>2685</v>
      </c>
      <c r="O375" s="110" t="s">
        <v>2685</v>
      </c>
      <c r="P375" s="110" t="s">
        <v>1501</v>
      </c>
      <c r="Q375" s="110" t="s">
        <v>2686</v>
      </c>
      <c r="R375" s="118">
        <v>1</v>
      </c>
      <c r="S375" s="110" t="s">
        <v>10</v>
      </c>
      <c r="T375" s="110">
        <v>7.2</v>
      </c>
      <c r="U375" s="110" t="s">
        <v>2687</v>
      </c>
      <c r="V375" s="110">
        <v>3</v>
      </c>
      <c r="W375" s="110" t="s">
        <v>1938</v>
      </c>
      <c r="X375" s="110">
        <v>0</v>
      </c>
      <c r="Y375" s="110" t="s">
        <v>10</v>
      </c>
      <c r="Z375" s="110">
        <v>2</v>
      </c>
      <c r="AA375" s="110" t="s">
        <v>10</v>
      </c>
      <c r="AB375" s="110" t="s">
        <v>5620</v>
      </c>
      <c r="AC375" s="110">
        <v>346</v>
      </c>
      <c r="AD375" s="110">
        <v>524.70000000000005</v>
      </c>
      <c r="AE375" s="111">
        <v>3777.8400000000006</v>
      </c>
      <c r="AF375" s="112">
        <v>3365.4258</v>
      </c>
      <c r="AG375" s="111">
        <f>AE375-AF375</f>
        <v>412.41420000000062</v>
      </c>
    </row>
    <row r="376" spans="1:33">
      <c r="A376" s="109">
        <v>616</v>
      </c>
      <c r="B376" s="110">
        <v>714</v>
      </c>
      <c r="C376" s="110" t="s">
        <v>1806</v>
      </c>
      <c r="D376" s="110" t="s">
        <v>44</v>
      </c>
      <c r="E376" s="110" t="s">
        <v>58</v>
      </c>
      <c r="F376" s="110" t="s">
        <v>5627</v>
      </c>
      <c r="G376" s="110" t="s">
        <v>308</v>
      </c>
      <c r="H376" s="110">
        <v>10.4</v>
      </c>
      <c r="I376" s="110">
        <v>1040</v>
      </c>
      <c r="J376" s="110">
        <v>100</v>
      </c>
      <c r="K376" s="110" t="s">
        <v>10</v>
      </c>
      <c r="L376" s="110">
        <v>874</v>
      </c>
      <c r="M376" s="111">
        <v>8.74</v>
      </c>
      <c r="N376" s="110" t="s">
        <v>3593</v>
      </c>
      <c r="O376" s="110" t="s">
        <v>3593</v>
      </c>
      <c r="P376" s="110" t="s">
        <v>1806</v>
      </c>
      <c r="Q376" s="110" t="s">
        <v>10</v>
      </c>
      <c r="R376" s="118">
        <v>1</v>
      </c>
      <c r="S376" s="110" t="s">
        <v>10</v>
      </c>
      <c r="T376" s="110">
        <v>10.4</v>
      </c>
      <c r="U376" s="110" t="s">
        <v>3594</v>
      </c>
      <c r="V376" s="110">
        <v>1</v>
      </c>
      <c r="W376" s="110" t="s">
        <v>1915</v>
      </c>
      <c r="X376" s="110">
        <v>2</v>
      </c>
      <c r="Y376" s="110" t="s">
        <v>10</v>
      </c>
      <c r="Z376" s="110">
        <v>26</v>
      </c>
      <c r="AA376" s="110" t="s">
        <v>10</v>
      </c>
      <c r="AB376" s="110" t="s">
        <v>1915</v>
      </c>
      <c r="AC376" s="110">
        <v>200714</v>
      </c>
      <c r="AD376" s="110">
        <v>382</v>
      </c>
      <c r="AE376" s="111">
        <v>3972.8</v>
      </c>
      <c r="AF376" s="112">
        <v>3338.6800000000003</v>
      </c>
      <c r="AG376" s="111">
        <f>AE376-AF376</f>
        <v>634.11999999999989</v>
      </c>
    </row>
    <row r="377" spans="1:33">
      <c r="A377" s="109">
        <v>260</v>
      </c>
      <c r="B377" s="110">
        <v>327</v>
      </c>
      <c r="C377" s="110" t="s">
        <v>609</v>
      </c>
      <c r="D377" s="110" t="s">
        <v>44</v>
      </c>
      <c r="E377" s="110" t="s">
        <v>10</v>
      </c>
      <c r="F377" s="110" t="s">
        <v>5724</v>
      </c>
      <c r="G377" s="110" t="s">
        <v>611</v>
      </c>
      <c r="H377" s="110">
        <v>61</v>
      </c>
      <c r="I377" s="110">
        <v>3050</v>
      </c>
      <c r="J377" s="110">
        <v>50</v>
      </c>
      <c r="K377" s="110" t="s">
        <v>486</v>
      </c>
      <c r="L377" s="110">
        <v>2772</v>
      </c>
      <c r="M377" s="111">
        <v>55.44</v>
      </c>
      <c r="N377" s="110" t="s">
        <v>2627</v>
      </c>
      <c r="O377" s="110" t="s">
        <v>2627</v>
      </c>
      <c r="P377" s="110" t="s">
        <v>609</v>
      </c>
      <c r="Q377" s="110" t="s">
        <v>10</v>
      </c>
      <c r="R377" s="110">
        <v>1</v>
      </c>
      <c r="S377" s="110" t="s">
        <v>10</v>
      </c>
      <c r="T377" s="110">
        <v>61</v>
      </c>
      <c r="U377" s="110" t="s">
        <v>2628</v>
      </c>
      <c r="V377" s="110">
        <v>25</v>
      </c>
      <c r="W377" s="110" t="s">
        <v>1902</v>
      </c>
      <c r="X377" s="110">
        <v>0</v>
      </c>
      <c r="Y377" s="110" t="s">
        <v>10</v>
      </c>
      <c r="Z377" s="110">
        <v>11</v>
      </c>
      <c r="AA377" s="110" t="s">
        <v>10</v>
      </c>
      <c r="AB377" s="110" t="s">
        <v>5638</v>
      </c>
      <c r="AC377" s="110">
        <v>327</v>
      </c>
      <c r="AD377" s="110">
        <v>60</v>
      </c>
      <c r="AE377" s="111">
        <v>3660</v>
      </c>
      <c r="AF377" s="112">
        <v>3326.3999999999996</v>
      </c>
      <c r="AG377" s="111">
        <f>AE377-AF377</f>
        <v>333.60000000000036</v>
      </c>
    </row>
    <row r="378" spans="1:33">
      <c r="A378" s="109">
        <v>239</v>
      </c>
      <c r="B378" s="110">
        <v>298</v>
      </c>
      <c r="C378" s="110" t="s">
        <v>1465</v>
      </c>
      <c r="D378" s="110" t="s">
        <v>9</v>
      </c>
      <c r="E378" s="110" t="s">
        <v>58</v>
      </c>
      <c r="F378" s="110" t="s">
        <v>5627</v>
      </c>
      <c r="G378" s="110" t="s">
        <v>62</v>
      </c>
      <c r="H378" s="110">
        <v>14.4</v>
      </c>
      <c r="I378" s="110">
        <v>1440</v>
      </c>
      <c r="J378" s="110">
        <v>100</v>
      </c>
      <c r="K378" s="110" t="s">
        <v>38</v>
      </c>
      <c r="L378" s="110">
        <v>1250</v>
      </c>
      <c r="M378" s="111">
        <v>12.5</v>
      </c>
      <c r="N378" s="110" t="s">
        <v>2571</v>
      </c>
      <c r="O378" s="110" t="s">
        <v>2571</v>
      </c>
      <c r="P378" s="110" t="s">
        <v>1465</v>
      </c>
      <c r="Q378" s="110" t="s">
        <v>10</v>
      </c>
      <c r="R378" s="110">
        <v>1</v>
      </c>
      <c r="S378" s="110" t="s">
        <v>10</v>
      </c>
      <c r="T378" s="110">
        <v>14.4</v>
      </c>
      <c r="U378" s="110" t="s">
        <v>2572</v>
      </c>
      <c r="V378" s="110">
        <v>1</v>
      </c>
      <c r="W378" s="110" t="s">
        <v>1915</v>
      </c>
      <c r="X378" s="110">
        <v>2</v>
      </c>
      <c r="Y378" s="110" t="s">
        <v>10</v>
      </c>
      <c r="Z378" s="110">
        <v>26</v>
      </c>
      <c r="AA378" s="110" t="s">
        <v>10</v>
      </c>
      <c r="AB378" s="110" t="s">
        <v>1915</v>
      </c>
      <c r="AC378" s="110">
        <v>200298</v>
      </c>
      <c r="AD378" s="110">
        <v>265</v>
      </c>
      <c r="AE378" s="111">
        <v>3816</v>
      </c>
      <c r="AF378" s="112">
        <v>3312.5</v>
      </c>
      <c r="AG378" s="111">
        <f>AE378-AF378</f>
        <v>503.5</v>
      </c>
    </row>
    <row r="379" spans="1:33">
      <c r="A379" s="109">
        <v>398</v>
      </c>
      <c r="B379" s="110">
        <v>456</v>
      </c>
      <c r="C379" s="110" t="s">
        <v>3956</v>
      </c>
      <c r="D379" s="110" t="s">
        <v>9</v>
      </c>
      <c r="E379" s="110" t="s">
        <v>58</v>
      </c>
      <c r="F379" s="110" t="s">
        <v>5627</v>
      </c>
      <c r="G379" s="110" t="s">
        <v>70</v>
      </c>
      <c r="H379" s="110">
        <v>42.6</v>
      </c>
      <c r="I379" s="110">
        <v>4260</v>
      </c>
      <c r="J379" s="110">
        <v>100</v>
      </c>
      <c r="K379" s="110" t="s">
        <v>38</v>
      </c>
      <c r="L379" s="110">
        <v>3795</v>
      </c>
      <c r="M379" s="111">
        <v>37.950000000000003</v>
      </c>
      <c r="N379" s="110" t="s">
        <v>2996</v>
      </c>
      <c r="O379" s="110" t="s">
        <v>2996</v>
      </c>
      <c r="P379" s="110" t="s">
        <v>1606</v>
      </c>
      <c r="Q379" s="110" t="s">
        <v>2997</v>
      </c>
      <c r="R379" s="110">
        <v>1</v>
      </c>
      <c r="S379" s="110" t="s">
        <v>10</v>
      </c>
      <c r="T379" s="110">
        <v>42.6</v>
      </c>
      <c r="U379" s="110" t="s">
        <v>2998</v>
      </c>
      <c r="V379" s="110">
        <v>1</v>
      </c>
      <c r="W379" s="110" t="s">
        <v>1915</v>
      </c>
      <c r="X379" s="110">
        <v>0</v>
      </c>
      <c r="Y379" s="110" t="s">
        <v>10</v>
      </c>
      <c r="Z379" s="110">
        <v>1</v>
      </c>
      <c r="AA379" s="110" t="s">
        <v>10</v>
      </c>
      <c r="AB379" s="110" t="s">
        <v>1915</v>
      </c>
      <c r="AC379" s="110">
        <v>456</v>
      </c>
      <c r="AD379" s="110">
        <v>87</v>
      </c>
      <c r="AE379" s="111">
        <v>3706.2000000000003</v>
      </c>
      <c r="AF379" s="112">
        <v>3301.65</v>
      </c>
      <c r="AG379" s="111">
        <f>AE379-AF379</f>
        <v>404.55000000000018</v>
      </c>
    </row>
    <row r="380" spans="1:33">
      <c r="A380" s="109">
        <v>668</v>
      </c>
      <c r="B380" s="110">
        <v>784</v>
      </c>
      <c r="C380" s="110" t="s">
        <v>1855</v>
      </c>
      <c r="D380" s="110" t="s">
        <v>114</v>
      </c>
      <c r="E380" s="110" t="s">
        <v>58</v>
      </c>
      <c r="F380" s="110" t="s">
        <v>5627</v>
      </c>
      <c r="G380" s="110" t="s">
        <v>114</v>
      </c>
      <c r="H380" s="110">
        <v>10.4</v>
      </c>
      <c r="I380" s="110">
        <v>1040</v>
      </c>
      <c r="J380" s="110">
        <v>100</v>
      </c>
      <c r="K380" s="110" t="s">
        <v>38</v>
      </c>
      <c r="L380" s="110">
        <v>830</v>
      </c>
      <c r="M380" s="111">
        <v>8.3000000000000007</v>
      </c>
      <c r="N380" s="110" t="s">
        <v>3727</v>
      </c>
      <c r="O380" s="110" t="s">
        <v>3727</v>
      </c>
      <c r="P380" s="110" t="s">
        <v>1855</v>
      </c>
      <c r="Q380" s="110" t="s">
        <v>10</v>
      </c>
      <c r="R380" s="110">
        <v>1</v>
      </c>
      <c r="S380" s="110" t="s">
        <v>10</v>
      </c>
      <c r="T380" s="110">
        <v>10.4</v>
      </c>
      <c r="U380" s="110" t="s">
        <v>3728</v>
      </c>
      <c r="V380" s="110">
        <v>1</v>
      </c>
      <c r="W380" s="110" t="s">
        <v>1915</v>
      </c>
      <c r="X380" s="110">
        <v>0</v>
      </c>
      <c r="Y380" s="110" t="s">
        <v>10</v>
      </c>
      <c r="Z380" s="110">
        <v>25</v>
      </c>
      <c r="AA380" s="110" t="s">
        <v>10</v>
      </c>
      <c r="AB380" s="110" t="s">
        <v>1915</v>
      </c>
      <c r="AC380" s="110">
        <v>784</v>
      </c>
      <c r="AD380" s="110">
        <v>397</v>
      </c>
      <c r="AE380" s="111">
        <v>4128.8</v>
      </c>
      <c r="AF380" s="112">
        <v>3295.1000000000004</v>
      </c>
      <c r="AG380" s="111">
        <f>AE380-AF380</f>
        <v>833.69999999999982</v>
      </c>
    </row>
    <row r="381" spans="1:33">
      <c r="A381" s="109">
        <v>457</v>
      </c>
      <c r="B381" s="110">
        <v>535</v>
      </c>
      <c r="C381" s="110" t="s">
        <v>1660</v>
      </c>
      <c r="D381" s="110" t="s">
        <v>44</v>
      </c>
      <c r="E381" s="110" t="s">
        <v>58</v>
      </c>
      <c r="F381" s="110" t="s">
        <v>556</v>
      </c>
      <c r="G381" s="110" t="s">
        <v>447</v>
      </c>
      <c r="H381" s="110">
        <v>6.1</v>
      </c>
      <c r="I381" s="110">
        <v>3050</v>
      </c>
      <c r="J381" s="110">
        <v>500.00000000000006</v>
      </c>
      <c r="K381" s="110" t="s">
        <v>38</v>
      </c>
      <c r="L381" s="110">
        <v>2623</v>
      </c>
      <c r="M381" s="111">
        <v>5.2459999999999996</v>
      </c>
      <c r="N381" s="110" t="s">
        <v>3158</v>
      </c>
      <c r="O381" s="110" t="s">
        <v>3158</v>
      </c>
      <c r="P381" s="110" t="s">
        <v>1660</v>
      </c>
      <c r="Q381" s="110" t="s">
        <v>10</v>
      </c>
      <c r="R381" s="110">
        <v>1</v>
      </c>
      <c r="S381" s="110" t="s">
        <v>10</v>
      </c>
      <c r="T381" s="110">
        <v>6.1</v>
      </c>
      <c r="U381" s="110" t="s">
        <v>3159</v>
      </c>
      <c r="V381" s="110">
        <v>1</v>
      </c>
      <c r="W381" s="110" t="s">
        <v>1915</v>
      </c>
      <c r="X381" s="110">
        <v>0</v>
      </c>
      <c r="Y381" s="110" t="s">
        <v>10</v>
      </c>
      <c r="Z381" s="110">
        <v>25</v>
      </c>
      <c r="AA381" s="110" t="s">
        <v>10</v>
      </c>
      <c r="AB381" s="110" t="s">
        <v>1915</v>
      </c>
      <c r="AC381" s="110">
        <v>535</v>
      </c>
      <c r="AD381" s="110">
        <v>628</v>
      </c>
      <c r="AE381" s="111">
        <v>3830.7999999999997</v>
      </c>
      <c r="AF381" s="112">
        <v>3294.4879999999998</v>
      </c>
      <c r="AG381" s="111">
        <f>AE381-AF381</f>
        <v>536.3119999999999</v>
      </c>
    </row>
    <row r="382" spans="1:33">
      <c r="A382" s="109">
        <v>47</v>
      </c>
      <c r="B382" s="110">
        <v>88</v>
      </c>
      <c r="C382" s="110" t="s">
        <v>1290</v>
      </c>
      <c r="D382" s="110" t="s">
        <v>9</v>
      </c>
      <c r="E382" s="110" t="s">
        <v>14</v>
      </c>
      <c r="F382" s="110" t="s">
        <v>450</v>
      </c>
      <c r="G382" s="110" t="s">
        <v>130</v>
      </c>
      <c r="H382" s="110">
        <v>18.600000000000001</v>
      </c>
      <c r="I382" s="110">
        <v>1860</v>
      </c>
      <c r="J382" s="110">
        <v>99.999999999999986</v>
      </c>
      <c r="K382" s="110" t="s">
        <v>13</v>
      </c>
      <c r="L382" s="110">
        <v>1657</v>
      </c>
      <c r="M382" s="111">
        <v>16.570000000000004</v>
      </c>
      <c r="N382" s="110" t="s">
        <v>2027</v>
      </c>
      <c r="O382" s="110" t="s">
        <v>2027</v>
      </c>
      <c r="P382" s="110" t="s">
        <v>1290</v>
      </c>
      <c r="Q382" s="110" t="s">
        <v>10</v>
      </c>
      <c r="R382" s="110">
        <v>1</v>
      </c>
      <c r="S382" s="110" t="s">
        <v>10</v>
      </c>
      <c r="T382" s="110">
        <v>18.600000000000001</v>
      </c>
      <c r="U382" s="110" t="s">
        <v>2028</v>
      </c>
      <c r="V382" s="110">
        <v>3</v>
      </c>
      <c r="W382" s="110" t="s">
        <v>1938</v>
      </c>
      <c r="X382" s="110">
        <v>2</v>
      </c>
      <c r="Y382" s="110" t="s">
        <v>10</v>
      </c>
      <c r="Z382" s="110">
        <v>2</v>
      </c>
      <c r="AA382" s="110" t="s">
        <v>10</v>
      </c>
      <c r="AB382" s="110" t="s">
        <v>5620</v>
      </c>
      <c r="AC382" s="110">
        <v>200088</v>
      </c>
      <c r="AD382" s="110">
        <v>198.4</v>
      </c>
      <c r="AE382" s="111">
        <v>3690.2400000000002</v>
      </c>
      <c r="AF382" s="112">
        <v>3287.4880000000007</v>
      </c>
      <c r="AG382" s="111">
        <f>AE382-AF382</f>
        <v>402.7519999999995</v>
      </c>
    </row>
    <row r="383" spans="1:33">
      <c r="A383" s="109">
        <v>226</v>
      </c>
      <c r="B383" s="110">
        <v>284</v>
      </c>
      <c r="C383" s="110" t="s">
        <v>555</v>
      </c>
      <c r="D383" s="110" t="s">
        <v>9</v>
      </c>
      <c r="E383" s="110" t="s">
        <v>58</v>
      </c>
      <c r="F383" s="110" t="s">
        <v>5627</v>
      </c>
      <c r="G383" s="110" t="s">
        <v>84</v>
      </c>
      <c r="H383" s="110">
        <v>15.5</v>
      </c>
      <c r="I383" s="110">
        <v>1550</v>
      </c>
      <c r="J383" s="110">
        <v>100</v>
      </c>
      <c r="K383" s="110" t="s">
        <v>38</v>
      </c>
      <c r="L383" s="110">
        <v>1345</v>
      </c>
      <c r="M383" s="111">
        <v>13.45</v>
      </c>
      <c r="N383" s="110" t="s">
        <v>2534</v>
      </c>
      <c r="O383" s="110" t="s">
        <v>2534</v>
      </c>
      <c r="P383" s="110" t="s">
        <v>1454</v>
      </c>
      <c r="Q383" s="110" t="s">
        <v>2535</v>
      </c>
      <c r="R383" s="110">
        <v>1</v>
      </c>
      <c r="S383" s="110" t="s">
        <v>10</v>
      </c>
      <c r="T383" s="110">
        <v>15.5</v>
      </c>
      <c r="U383" s="110" t="s">
        <v>2536</v>
      </c>
      <c r="V383" s="110">
        <v>1</v>
      </c>
      <c r="W383" s="110" t="s">
        <v>1915</v>
      </c>
      <c r="X383" s="110">
        <v>2</v>
      </c>
      <c r="Y383" s="110" t="s">
        <v>10</v>
      </c>
      <c r="Z383" s="110">
        <v>26</v>
      </c>
      <c r="AA383" s="110" t="s">
        <v>10</v>
      </c>
      <c r="AB383" s="110" t="s">
        <v>1915</v>
      </c>
      <c r="AC383" s="110">
        <v>200284</v>
      </c>
      <c r="AD383" s="110">
        <v>243</v>
      </c>
      <c r="AE383" s="111">
        <v>3766.5</v>
      </c>
      <c r="AF383" s="112">
        <v>3268.35</v>
      </c>
      <c r="AG383" s="111">
        <f>AE383-AF383</f>
        <v>498.15000000000009</v>
      </c>
    </row>
    <row r="384" spans="1:33">
      <c r="A384" s="109">
        <v>594</v>
      </c>
      <c r="B384" s="110">
        <v>688</v>
      </c>
      <c r="C384" s="110" t="s">
        <v>1783</v>
      </c>
      <c r="D384" s="110" t="s">
        <v>114</v>
      </c>
      <c r="E384" s="110" t="s">
        <v>58</v>
      </c>
      <c r="F384" s="110" t="s">
        <v>5691</v>
      </c>
      <c r="G384" s="110" t="s">
        <v>114</v>
      </c>
      <c r="H384" s="110">
        <v>11.7</v>
      </c>
      <c r="I384" s="110">
        <v>1638</v>
      </c>
      <c r="J384" s="110">
        <v>140</v>
      </c>
      <c r="K384" s="110" t="s">
        <v>38</v>
      </c>
      <c r="L384" s="110">
        <v>1360</v>
      </c>
      <c r="M384" s="111">
        <v>9.7142857142857135</v>
      </c>
      <c r="N384" s="110" t="s">
        <v>3531</v>
      </c>
      <c r="O384" s="110" t="s">
        <v>3531</v>
      </c>
      <c r="P384" s="110" t="s">
        <v>1783</v>
      </c>
      <c r="Q384" s="110" t="s">
        <v>3532</v>
      </c>
      <c r="R384" s="110">
        <v>1</v>
      </c>
      <c r="S384" s="110" t="s">
        <v>10</v>
      </c>
      <c r="T384" s="110">
        <v>11.7</v>
      </c>
      <c r="U384" s="110" t="s">
        <v>3533</v>
      </c>
      <c r="V384" s="110">
        <v>1</v>
      </c>
      <c r="W384" s="110" t="s">
        <v>1915</v>
      </c>
      <c r="X384" s="110">
        <v>2</v>
      </c>
      <c r="Y384" s="110" t="s">
        <v>10</v>
      </c>
      <c r="Z384" s="110">
        <v>26</v>
      </c>
      <c r="AA384" s="110" t="s">
        <v>10</v>
      </c>
      <c r="AB384" s="110" t="s">
        <v>1915</v>
      </c>
      <c r="AC384" s="110">
        <v>200688</v>
      </c>
      <c r="AD384" s="110">
        <v>336</v>
      </c>
      <c r="AE384" s="111">
        <v>3931.2</v>
      </c>
      <c r="AF384" s="112">
        <v>3263.9999999999995</v>
      </c>
      <c r="AG384" s="111">
        <f>AE384-AF384</f>
        <v>667.20000000000027</v>
      </c>
    </row>
    <row r="385" spans="1:33">
      <c r="A385" s="109">
        <v>141</v>
      </c>
      <c r="B385" s="110">
        <v>21</v>
      </c>
      <c r="C385" s="110" t="s">
        <v>3876</v>
      </c>
      <c r="D385" s="110" t="s">
        <v>9</v>
      </c>
      <c r="E385" s="110" t="s">
        <v>14</v>
      </c>
      <c r="F385" s="110" t="s">
        <v>5630</v>
      </c>
      <c r="G385" s="110" t="s">
        <v>43</v>
      </c>
      <c r="H385" s="110">
        <v>18.3</v>
      </c>
      <c r="I385" s="110">
        <v>1537.2</v>
      </c>
      <c r="J385" s="110">
        <v>84</v>
      </c>
      <c r="K385" s="110" t="s">
        <v>18</v>
      </c>
      <c r="L385" s="110">
        <v>1397</v>
      </c>
      <c r="M385" s="111">
        <v>16.63095238095238</v>
      </c>
      <c r="N385" s="110" t="s">
        <v>2292</v>
      </c>
      <c r="O385" s="110" t="s">
        <v>2292</v>
      </c>
      <c r="P385" s="110" t="s">
        <v>1380</v>
      </c>
      <c r="Q385" s="110" t="s">
        <v>2293</v>
      </c>
      <c r="R385" s="110">
        <v>1</v>
      </c>
      <c r="S385" s="110" t="s">
        <v>10</v>
      </c>
      <c r="T385" s="110">
        <v>18.3</v>
      </c>
      <c r="U385" s="110" t="s">
        <v>2294</v>
      </c>
      <c r="V385" s="110">
        <v>3</v>
      </c>
      <c r="W385" s="110" t="s">
        <v>1938</v>
      </c>
      <c r="X385" s="110">
        <v>0</v>
      </c>
      <c r="Y385" s="110" t="s">
        <v>10</v>
      </c>
      <c r="Z385" s="110">
        <v>4</v>
      </c>
      <c r="AA385" s="110" t="s">
        <v>10</v>
      </c>
      <c r="AB385" s="110" t="s">
        <v>5620</v>
      </c>
      <c r="AC385" s="110">
        <v>21</v>
      </c>
      <c r="AD385" s="110">
        <v>196</v>
      </c>
      <c r="AE385" s="111">
        <v>3586.8</v>
      </c>
      <c r="AF385" s="112">
        <v>3259.6666666666665</v>
      </c>
      <c r="AG385" s="111">
        <f>AE385-AF385</f>
        <v>327.13333333333367</v>
      </c>
    </row>
    <row r="386" spans="1:33">
      <c r="A386" s="109">
        <v>117</v>
      </c>
      <c r="B386" s="110">
        <v>171</v>
      </c>
      <c r="C386" s="110" t="s">
        <v>1356</v>
      </c>
      <c r="D386" s="110" t="s">
        <v>10</v>
      </c>
      <c r="E386" s="110" t="s">
        <v>10</v>
      </c>
      <c r="F386" s="110" t="s">
        <v>5692</v>
      </c>
      <c r="G386" s="110" t="s">
        <v>223</v>
      </c>
      <c r="H386" s="110">
        <v>9.6</v>
      </c>
      <c r="I386" s="110">
        <v>6531.84</v>
      </c>
      <c r="J386" s="110">
        <v>680.40000000000009</v>
      </c>
      <c r="K386" s="110" t="s">
        <v>13</v>
      </c>
      <c r="L386" s="110">
        <v>5819</v>
      </c>
      <c r="M386" s="111">
        <v>8.5523221634332742</v>
      </c>
      <c r="N386" s="110" t="s">
        <v>2222</v>
      </c>
      <c r="O386" s="110" t="s">
        <v>2222</v>
      </c>
      <c r="P386" s="110" t="s">
        <v>1356</v>
      </c>
      <c r="Q386" s="110" t="s">
        <v>10</v>
      </c>
      <c r="R386" s="110">
        <v>2</v>
      </c>
      <c r="S386" s="110" t="s">
        <v>10</v>
      </c>
      <c r="T386" s="110">
        <v>9.6</v>
      </c>
      <c r="U386" s="110" t="s">
        <v>2223</v>
      </c>
      <c r="V386" s="110">
        <v>3</v>
      </c>
      <c r="W386" s="110" t="s">
        <v>1938</v>
      </c>
      <c r="X386" s="110">
        <v>0</v>
      </c>
      <c r="Y386" s="110" t="s">
        <v>10</v>
      </c>
      <c r="Z386" s="110">
        <v>15</v>
      </c>
      <c r="AA386" s="110" t="s">
        <v>10</v>
      </c>
      <c r="AB386" s="110" t="s">
        <v>5618</v>
      </c>
      <c r="AC386" s="110">
        <v>171</v>
      </c>
      <c r="AD386" s="110">
        <v>378</v>
      </c>
      <c r="AE386" s="111">
        <v>3628.7999999999997</v>
      </c>
      <c r="AF386" s="112">
        <v>3232.7777777777778</v>
      </c>
      <c r="AG386" s="111">
        <f>AE386-AF386</f>
        <v>396.0222222222219</v>
      </c>
    </row>
    <row r="387" spans="1:33">
      <c r="A387" s="109">
        <v>362</v>
      </c>
      <c r="B387" s="110">
        <v>422</v>
      </c>
      <c r="C387" s="110" t="s">
        <v>3949</v>
      </c>
      <c r="D387" s="110" t="s">
        <v>44</v>
      </c>
      <c r="E387" s="110" t="s">
        <v>58</v>
      </c>
      <c r="F387" s="110" t="s">
        <v>5627</v>
      </c>
      <c r="G387" s="110" t="s">
        <v>681</v>
      </c>
      <c r="H387" s="110">
        <v>9.1999999999999993</v>
      </c>
      <c r="I387" s="110">
        <v>920</v>
      </c>
      <c r="J387" s="110">
        <v>100.00000000000001</v>
      </c>
      <c r="K387" s="110" t="s">
        <v>38</v>
      </c>
      <c r="L387" s="110">
        <v>793</v>
      </c>
      <c r="M387" s="111">
        <v>7.9299999999999988</v>
      </c>
      <c r="N387" s="110" t="s">
        <v>2897</v>
      </c>
      <c r="O387" s="110" t="s">
        <v>2897</v>
      </c>
      <c r="P387" s="110" t="s">
        <v>1573</v>
      </c>
      <c r="Q387" s="110" t="s">
        <v>2898</v>
      </c>
      <c r="R387" s="110">
        <v>1</v>
      </c>
      <c r="S387" s="110" t="s">
        <v>10</v>
      </c>
      <c r="T387" s="110">
        <v>9.1999999999999993</v>
      </c>
      <c r="U387" s="110" t="s">
        <v>2899</v>
      </c>
      <c r="V387" s="110">
        <v>1</v>
      </c>
      <c r="W387" s="110" t="s">
        <v>1915</v>
      </c>
      <c r="X387" s="110">
        <v>2</v>
      </c>
      <c r="Y387" s="110" t="s">
        <v>10</v>
      </c>
      <c r="Z387" s="110">
        <v>26</v>
      </c>
      <c r="AA387" s="110" t="s">
        <v>10</v>
      </c>
      <c r="AB387" s="110" t="s">
        <v>1915</v>
      </c>
      <c r="AC387" s="110">
        <v>200422</v>
      </c>
      <c r="AD387" s="110">
        <v>400</v>
      </c>
      <c r="AE387" s="111">
        <v>3679.9999999999995</v>
      </c>
      <c r="AF387" s="112">
        <v>3171.9999999999995</v>
      </c>
      <c r="AG387" s="111">
        <f>AE387-AF387</f>
        <v>508</v>
      </c>
    </row>
    <row r="388" spans="1:33">
      <c r="A388" s="109">
        <v>221</v>
      </c>
      <c r="B388" s="110">
        <v>820</v>
      </c>
      <c r="C388" s="110" t="s">
        <v>1239</v>
      </c>
      <c r="D388" s="110" t="s">
        <v>10</v>
      </c>
      <c r="E388" s="110" t="s">
        <v>10</v>
      </c>
      <c r="F388" s="110" t="s">
        <v>5833</v>
      </c>
      <c r="G388" s="110" t="s">
        <v>92</v>
      </c>
      <c r="H388" s="110">
        <v>236</v>
      </c>
      <c r="I388" s="110">
        <v>4720</v>
      </c>
      <c r="J388" s="110">
        <v>20</v>
      </c>
      <c r="K388" s="110" t="s">
        <v>147</v>
      </c>
      <c r="L388" s="110">
        <v>4205</v>
      </c>
      <c r="M388" s="111">
        <v>210.25</v>
      </c>
      <c r="N388" s="110" t="s">
        <v>2522</v>
      </c>
      <c r="O388" s="110" t="s">
        <v>2522</v>
      </c>
      <c r="P388" s="110" t="s">
        <v>1450</v>
      </c>
      <c r="Q388" s="110" t="s">
        <v>2523</v>
      </c>
      <c r="R388" s="110">
        <v>1</v>
      </c>
      <c r="S388" s="110" t="s">
        <v>10</v>
      </c>
      <c r="T388" s="110">
        <v>236</v>
      </c>
      <c r="U388" s="110" t="s">
        <v>2521</v>
      </c>
      <c r="V388" s="110">
        <v>25</v>
      </c>
      <c r="W388" s="110" t="s">
        <v>1902</v>
      </c>
      <c r="X388" s="110">
        <v>0</v>
      </c>
      <c r="Y388" s="110" t="s">
        <v>10</v>
      </c>
      <c r="Z388" s="110">
        <v>8</v>
      </c>
      <c r="AA388" s="110" t="s">
        <v>10</v>
      </c>
      <c r="AB388" s="110" t="s">
        <v>5638</v>
      </c>
      <c r="AC388" s="110">
        <v>820</v>
      </c>
      <c r="AD388" s="110">
        <v>15</v>
      </c>
      <c r="AE388" s="111">
        <v>3540</v>
      </c>
      <c r="AF388" s="112">
        <v>3153.75</v>
      </c>
      <c r="AG388" s="111">
        <f>AE388-AF388</f>
        <v>386.25</v>
      </c>
    </row>
    <row r="389" spans="1:33">
      <c r="A389" s="109">
        <v>582</v>
      </c>
      <c r="B389" s="110">
        <v>670</v>
      </c>
      <c r="C389" s="110" t="s">
        <v>1771</v>
      </c>
      <c r="D389" s="110" t="s">
        <v>9</v>
      </c>
      <c r="E389" s="110" t="s">
        <v>10</v>
      </c>
      <c r="F389" s="110" t="s">
        <v>5674</v>
      </c>
      <c r="G389" s="110" t="s">
        <v>195</v>
      </c>
      <c r="H389" s="110">
        <v>6.9</v>
      </c>
      <c r="I389" s="110">
        <v>3450</v>
      </c>
      <c r="J389" s="110">
        <v>500</v>
      </c>
      <c r="K389" s="110" t="s">
        <v>75</v>
      </c>
      <c r="L389" s="110">
        <v>3136</v>
      </c>
      <c r="M389" s="111">
        <v>6.2720000000000002</v>
      </c>
      <c r="N389" s="110" t="s">
        <v>3500</v>
      </c>
      <c r="O389" s="110" t="s">
        <v>3500</v>
      </c>
      <c r="P389" s="110" t="s">
        <v>1771</v>
      </c>
      <c r="Q389" s="110" t="s">
        <v>3501</v>
      </c>
      <c r="R389" s="110">
        <v>1</v>
      </c>
      <c r="S389" s="110" t="s">
        <v>10</v>
      </c>
      <c r="T389" s="110">
        <v>6.9</v>
      </c>
      <c r="U389" s="110" t="s">
        <v>3502</v>
      </c>
      <c r="V389" s="110">
        <v>6</v>
      </c>
      <c r="W389" s="110" t="s">
        <v>3012</v>
      </c>
      <c r="X389" s="110">
        <v>0</v>
      </c>
      <c r="Y389" s="110" t="s">
        <v>10</v>
      </c>
      <c r="Z389" s="110">
        <v>13</v>
      </c>
      <c r="AA389" s="110" t="s">
        <v>10</v>
      </c>
      <c r="AB389" s="110" t="s">
        <v>2056</v>
      </c>
      <c r="AC389" s="110">
        <v>670</v>
      </c>
      <c r="AD389" s="110">
        <v>500</v>
      </c>
      <c r="AE389" s="111">
        <v>3450</v>
      </c>
      <c r="AF389" s="112">
        <v>3136</v>
      </c>
      <c r="AG389" s="111">
        <f>AE389-AF389</f>
        <v>314</v>
      </c>
    </row>
    <row r="390" spans="1:33">
      <c r="A390" s="109">
        <v>193</v>
      </c>
      <c r="B390" s="110">
        <v>255</v>
      </c>
      <c r="C390" s="110" t="s">
        <v>1424</v>
      </c>
      <c r="D390" s="110" t="s">
        <v>10</v>
      </c>
      <c r="E390" s="110" t="s">
        <v>58</v>
      </c>
      <c r="F390" s="110" t="s">
        <v>5710</v>
      </c>
      <c r="G390" s="110" t="s">
        <v>114</v>
      </c>
      <c r="H390" s="110">
        <v>76</v>
      </c>
      <c r="I390" s="110">
        <v>7600</v>
      </c>
      <c r="J390" s="110">
        <v>100</v>
      </c>
      <c r="K390" s="110" t="s">
        <v>57</v>
      </c>
      <c r="L390" s="110">
        <v>6765</v>
      </c>
      <c r="M390" s="111">
        <v>67.650000000000006</v>
      </c>
      <c r="N390" s="110" t="s">
        <v>2442</v>
      </c>
      <c r="O390" s="110" t="s">
        <v>2442</v>
      </c>
      <c r="P390" s="110" t="s">
        <v>1424</v>
      </c>
      <c r="Q390" s="110" t="s">
        <v>2443</v>
      </c>
      <c r="R390" s="110">
        <v>2</v>
      </c>
      <c r="S390" s="110" t="s">
        <v>10</v>
      </c>
      <c r="T390" s="110">
        <v>76</v>
      </c>
      <c r="U390" s="110" t="s">
        <v>2444</v>
      </c>
      <c r="V390" s="110">
        <v>2</v>
      </c>
      <c r="W390" s="110" t="s">
        <v>835</v>
      </c>
      <c r="X390" s="110">
        <v>2</v>
      </c>
      <c r="Y390" s="110" t="s">
        <v>10</v>
      </c>
      <c r="Z390" s="110">
        <v>3</v>
      </c>
      <c r="AA390" s="110" t="s">
        <v>10</v>
      </c>
      <c r="AB390" s="110" t="s">
        <v>5618</v>
      </c>
      <c r="AC390" s="110">
        <v>200255</v>
      </c>
      <c r="AD390" s="110">
        <v>46</v>
      </c>
      <c r="AE390" s="111">
        <v>3496</v>
      </c>
      <c r="AF390" s="112">
        <v>3111.9</v>
      </c>
      <c r="AG390" s="111">
        <f>AE390-AF390</f>
        <v>384.09999999999991</v>
      </c>
    </row>
    <row r="391" spans="1:33">
      <c r="A391" s="109">
        <v>15</v>
      </c>
      <c r="B391" s="110">
        <v>48</v>
      </c>
      <c r="C391" s="110" t="s">
        <v>3885</v>
      </c>
      <c r="D391" s="110" t="s">
        <v>44</v>
      </c>
      <c r="E391" s="110" t="s">
        <v>10</v>
      </c>
      <c r="F391" s="110" t="s">
        <v>5648</v>
      </c>
      <c r="G391" s="110" t="s">
        <v>142</v>
      </c>
      <c r="H391" s="110">
        <v>181</v>
      </c>
      <c r="I391" s="110">
        <v>1810</v>
      </c>
      <c r="J391" s="110">
        <v>10</v>
      </c>
      <c r="K391" s="110" t="s">
        <v>143</v>
      </c>
      <c r="L391" s="110">
        <v>1637</v>
      </c>
      <c r="M391" s="111">
        <v>163.69999999999999</v>
      </c>
      <c r="N391" s="110" t="s">
        <v>1939</v>
      </c>
      <c r="O391" s="110" t="s">
        <v>1939</v>
      </c>
      <c r="P391" s="110" t="s">
        <v>1256</v>
      </c>
      <c r="Q391" s="110" t="s">
        <v>1940</v>
      </c>
      <c r="R391" s="110">
        <v>1</v>
      </c>
      <c r="S391" s="110" t="s">
        <v>10</v>
      </c>
      <c r="T391" s="110">
        <v>181</v>
      </c>
      <c r="U391" s="110" t="s">
        <v>1941</v>
      </c>
      <c r="V391" s="110">
        <v>25</v>
      </c>
      <c r="W391" s="110" t="s">
        <v>1902</v>
      </c>
      <c r="X391" s="110">
        <v>0</v>
      </c>
      <c r="Y391" s="110" t="s">
        <v>10</v>
      </c>
      <c r="Z391" s="110">
        <v>9</v>
      </c>
      <c r="AA391" s="110" t="s">
        <v>10</v>
      </c>
      <c r="AB391" s="110" t="s">
        <v>5638</v>
      </c>
      <c r="AC391" s="110">
        <v>48</v>
      </c>
      <c r="AD391" s="110">
        <v>19</v>
      </c>
      <c r="AE391" s="111">
        <v>3439</v>
      </c>
      <c r="AF391" s="112">
        <v>3110.2999999999997</v>
      </c>
      <c r="AG391" s="111">
        <f>AE391-AF391</f>
        <v>328.70000000000027</v>
      </c>
    </row>
    <row r="392" spans="1:33">
      <c r="A392" s="109">
        <v>259</v>
      </c>
      <c r="B392" s="110">
        <v>326</v>
      </c>
      <c r="C392" s="110" t="s">
        <v>607</v>
      </c>
      <c r="D392" s="110" t="s">
        <v>9</v>
      </c>
      <c r="E392" s="110" t="s">
        <v>10</v>
      </c>
      <c r="F392" s="110" t="s">
        <v>608</v>
      </c>
      <c r="G392" s="110" t="s">
        <v>521</v>
      </c>
      <c r="H392" s="110">
        <v>50.7</v>
      </c>
      <c r="I392" s="110">
        <v>2535</v>
      </c>
      <c r="J392" s="110">
        <v>50</v>
      </c>
      <c r="K392" s="110" t="s">
        <v>169</v>
      </c>
      <c r="L392" s="110">
        <v>2304</v>
      </c>
      <c r="M392" s="111">
        <v>46.08</v>
      </c>
      <c r="N392" s="110" t="s">
        <v>2624</v>
      </c>
      <c r="O392" s="110" t="s">
        <v>2624</v>
      </c>
      <c r="P392" s="110" t="s">
        <v>607</v>
      </c>
      <c r="Q392" s="110" t="s">
        <v>2625</v>
      </c>
      <c r="R392" s="110">
        <v>1</v>
      </c>
      <c r="S392" s="110" t="s">
        <v>10</v>
      </c>
      <c r="T392" s="110">
        <v>50.7</v>
      </c>
      <c r="U392" s="110" t="s">
        <v>2626</v>
      </c>
      <c r="V392" s="110">
        <v>12</v>
      </c>
      <c r="W392" s="110" t="s">
        <v>2247</v>
      </c>
      <c r="X392" s="110">
        <v>0</v>
      </c>
      <c r="Y392" s="110" t="s">
        <v>10</v>
      </c>
      <c r="Z392" s="110">
        <v>3</v>
      </c>
      <c r="AA392" s="110" t="s">
        <v>10</v>
      </c>
      <c r="AB392" s="110" t="s">
        <v>2056</v>
      </c>
      <c r="AC392" s="110">
        <v>326</v>
      </c>
      <c r="AD392" s="110">
        <v>67</v>
      </c>
      <c r="AE392" s="111">
        <v>3396.9</v>
      </c>
      <c r="AF392" s="112">
        <v>3087.3599999999997</v>
      </c>
      <c r="AG392" s="111">
        <f>AE392-AF392</f>
        <v>309.54000000000042</v>
      </c>
    </row>
    <row r="393" spans="1:33">
      <c r="A393" s="109">
        <v>238</v>
      </c>
      <c r="B393" s="110">
        <v>297</v>
      </c>
      <c r="C393" s="110" t="s">
        <v>1464</v>
      </c>
      <c r="D393" s="110" t="s">
        <v>44</v>
      </c>
      <c r="E393" s="110" t="s">
        <v>58</v>
      </c>
      <c r="F393" s="110" t="s">
        <v>5627</v>
      </c>
      <c r="G393" s="110" t="s">
        <v>212</v>
      </c>
      <c r="H393" s="110">
        <v>40.200000000000003</v>
      </c>
      <c r="I393" s="110">
        <v>4020</v>
      </c>
      <c r="J393" s="110">
        <v>100</v>
      </c>
      <c r="K393" s="110" t="s">
        <v>38</v>
      </c>
      <c r="L393" s="110">
        <v>3581</v>
      </c>
      <c r="M393" s="111">
        <v>35.81</v>
      </c>
      <c r="N393" s="110" t="s">
        <v>2568</v>
      </c>
      <c r="O393" s="110" t="s">
        <v>2568</v>
      </c>
      <c r="P393" s="110" t="s">
        <v>1464</v>
      </c>
      <c r="Q393" s="110" t="s">
        <v>2569</v>
      </c>
      <c r="R393" s="110">
        <v>2</v>
      </c>
      <c r="S393" s="110" t="s">
        <v>10</v>
      </c>
      <c r="T393" s="110">
        <v>40.200000000000003</v>
      </c>
      <c r="U393" s="110" t="s">
        <v>2570</v>
      </c>
      <c r="V393" s="110">
        <v>1</v>
      </c>
      <c r="W393" s="110" t="s">
        <v>1915</v>
      </c>
      <c r="X393" s="110">
        <v>0</v>
      </c>
      <c r="Y393" s="110" t="s">
        <v>10</v>
      </c>
      <c r="Z393" s="110">
        <v>3</v>
      </c>
      <c r="AA393" s="110" t="s">
        <v>10</v>
      </c>
      <c r="AB393" s="110" t="s">
        <v>5618</v>
      </c>
      <c r="AC393" s="110">
        <v>297</v>
      </c>
      <c r="AD393" s="110">
        <v>86</v>
      </c>
      <c r="AE393" s="111">
        <v>3457.2000000000003</v>
      </c>
      <c r="AF393" s="112">
        <v>3079.6600000000003</v>
      </c>
      <c r="AG393" s="111">
        <f>AE393-AF393</f>
        <v>377.53999999999996</v>
      </c>
    </row>
    <row r="394" spans="1:33">
      <c r="A394" s="109">
        <v>435</v>
      </c>
      <c r="B394" s="110">
        <v>504</v>
      </c>
      <c r="C394" s="110" t="s">
        <v>831</v>
      </c>
      <c r="D394" s="110" t="s">
        <v>10</v>
      </c>
      <c r="E394" s="110" t="s">
        <v>58</v>
      </c>
      <c r="F394" s="110" t="s">
        <v>5627</v>
      </c>
      <c r="G394" s="110" t="s">
        <v>432</v>
      </c>
      <c r="H394" s="110">
        <v>5.9</v>
      </c>
      <c r="I394" s="110">
        <v>590</v>
      </c>
      <c r="J394" s="110">
        <v>100</v>
      </c>
      <c r="K394" s="110" t="s">
        <v>38</v>
      </c>
      <c r="L394" s="110">
        <v>519</v>
      </c>
      <c r="M394" s="111">
        <v>5.19</v>
      </c>
      <c r="N394" s="110" t="s">
        <v>3100</v>
      </c>
      <c r="O394" s="110" t="s">
        <v>3100</v>
      </c>
      <c r="P394" s="110" t="s">
        <v>831</v>
      </c>
      <c r="Q394" s="110" t="s">
        <v>3101</v>
      </c>
      <c r="R394" s="110">
        <v>1</v>
      </c>
      <c r="S394" s="110" t="s">
        <v>10</v>
      </c>
      <c r="T394" s="110">
        <v>5.9</v>
      </c>
      <c r="U394" s="110" t="s">
        <v>3102</v>
      </c>
      <c r="V394" s="110">
        <v>1</v>
      </c>
      <c r="W394" s="110" t="s">
        <v>1915</v>
      </c>
      <c r="X394" s="110">
        <v>0</v>
      </c>
      <c r="Y394" s="110" t="s">
        <v>10</v>
      </c>
      <c r="Z394" s="110">
        <v>25</v>
      </c>
      <c r="AA394" s="110" t="s">
        <v>10</v>
      </c>
      <c r="AB394" s="110" t="s">
        <v>1915</v>
      </c>
      <c r="AC394" s="110">
        <v>504</v>
      </c>
      <c r="AD394" s="110">
        <v>585</v>
      </c>
      <c r="AE394" s="111">
        <v>3451.5</v>
      </c>
      <c r="AF394" s="112">
        <v>3036.15</v>
      </c>
      <c r="AG394" s="111">
        <f>AE394-AF394</f>
        <v>415.34999999999991</v>
      </c>
    </row>
    <row r="395" spans="1:33">
      <c r="A395" s="109">
        <v>240</v>
      </c>
      <c r="B395" s="110">
        <v>300</v>
      </c>
      <c r="C395" s="110" t="s">
        <v>1466</v>
      </c>
      <c r="D395" s="110" t="s">
        <v>9</v>
      </c>
      <c r="E395" s="110" t="s">
        <v>58</v>
      </c>
      <c r="F395" s="110" t="s">
        <v>5627</v>
      </c>
      <c r="G395" s="110" t="s">
        <v>70</v>
      </c>
      <c r="H395" s="110">
        <v>6.1</v>
      </c>
      <c r="I395" s="110">
        <v>610</v>
      </c>
      <c r="J395" s="110">
        <v>100</v>
      </c>
      <c r="K395" s="110" t="s">
        <v>38</v>
      </c>
      <c r="L395" s="110">
        <v>543</v>
      </c>
      <c r="M395" s="111">
        <v>5.43</v>
      </c>
      <c r="N395" s="110" t="s">
        <v>2573</v>
      </c>
      <c r="O395" s="110" t="s">
        <v>2573</v>
      </c>
      <c r="P395" s="110" t="s">
        <v>1466</v>
      </c>
      <c r="Q395" s="110" t="s">
        <v>2574</v>
      </c>
      <c r="R395" s="110">
        <v>1</v>
      </c>
      <c r="S395" s="110" t="s">
        <v>10</v>
      </c>
      <c r="T395" s="110">
        <v>6.1</v>
      </c>
      <c r="U395" s="110" t="s">
        <v>2575</v>
      </c>
      <c r="V395" s="110">
        <v>1</v>
      </c>
      <c r="W395" s="110" t="s">
        <v>1915</v>
      </c>
      <c r="X395" s="110">
        <v>2</v>
      </c>
      <c r="Y395" s="110" t="s">
        <v>10</v>
      </c>
      <c r="Z395" s="110">
        <v>26</v>
      </c>
      <c r="AA395" s="110" t="s">
        <v>10</v>
      </c>
      <c r="AB395" s="110" t="s">
        <v>1915</v>
      </c>
      <c r="AC395" s="110">
        <v>200300</v>
      </c>
      <c r="AD395" s="110">
        <v>559</v>
      </c>
      <c r="AE395" s="111">
        <v>3409.8999999999996</v>
      </c>
      <c r="AF395" s="112">
        <v>3035.37</v>
      </c>
      <c r="AG395" s="111">
        <f>AE395-AF395</f>
        <v>374.52999999999975</v>
      </c>
    </row>
    <row r="396" spans="1:33">
      <c r="A396" s="109">
        <v>540</v>
      </c>
      <c r="B396" s="110">
        <v>610</v>
      </c>
      <c r="C396" s="110" t="s">
        <v>3986</v>
      </c>
      <c r="D396" s="110" t="s">
        <v>10</v>
      </c>
      <c r="E396" s="110" t="s">
        <v>58</v>
      </c>
      <c r="F396" s="110" t="s">
        <v>5627</v>
      </c>
      <c r="G396" s="110" t="s">
        <v>961</v>
      </c>
      <c r="H396" s="110">
        <v>22.9</v>
      </c>
      <c r="I396" s="110">
        <v>2290</v>
      </c>
      <c r="J396" s="110">
        <v>100</v>
      </c>
      <c r="K396" s="110" t="s">
        <v>38</v>
      </c>
      <c r="L396" s="110">
        <v>2040</v>
      </c>
      <c r="M396" s="111">
        <v>20.399999999999999</v>
      </c>
      <c r="N396" s="110" t="s">
        <v>3385</v>
      </c>
      <c r="O396" s="110" t="s">
        <v>3385</v>
      </c>
      <c r="P396" s="110" t="s">
        <v>1735</v>
      </c>
      <c r="Q396" s="110" t="s">
        <v>3386</v>
      </c>
      <c r="R396" s="110">
        <v>2</v>
      </c>
      <c r="S396" s="110" t="s">
        <v>10</v>
      </c>
      <c r="T396" s="110">
        <v>22.9</v>
      </c>
      <c r="U396" s="110" t="s">
        <v>3387</v>
      </c>
      <c r="V396" s="110">
        <v>11</v>
      </c>
      <c r="W396" s="110" t="s">
        <v>2351</v>
      </c>
      <c r="X396" s="110">
        <v>0</v>
      </c>
      <c r="Y396" s="110" t="s">
        <v>10</v>
      </c>
      <c r="Z396" s="110">
        <v>3</v>
      </c>
      <c r="AA396" s="110" t="s">
        <v>10</v>
      </c>
      <c r="AB396" s="110" t="s">
        <v>5618</v>
      </c>
      <c r="AC396" s="110">
        <v>610</v>
      </c>
      <c r="AD396" s="110">
        <v>148</v>
      </c>
      <c r="AE396" s="111">
        <v>3389.2</v>
      </c>
      <c r="AF396" s="112">
        <v>3019.2</v>
      </c>
      <c r="AG396" s="111">
        <f>AE396-AF396</f>
        <v>370</v>
      </c>
    </row>
    <row r="397" spans="1:33">
      <c r="A397" s="113" t="s">
        <v>5673</v>
      </c>
      <c r="B397" s="114">
        <v>283</v>
      </c>
      <c r="C397" s="114" t="s">
        <v>3925</v>
      </c>
      <c r="D397" s="114" t="s">
        <v>90</v>
      </c>
      <c r="E397" s="114" t="s">
        <v>10</v>
      </c>
      <c r="F397" s="114" t="s">
        <v>5718</v>
      </c>
      <c r="G397" s="114" t="s">
        <v>90</v>
      </c>
      <c r="H397" s="114">
        <v>0</v>
      </c>
      <c r="I397" s="114">
        <v>0</v>
      </c>
      <c r="J397" s="114" t="e">
        <v>#DIV/0!</v>
      </c>
      <c r="K397" s="114" t="s">
        <v>554</v>
      </c>
      <c r="L397" s="114">
        <v>2930</v>
      </c>
      <c r="M397" s="114" t="e">
        <v>#DIV/0!</v>
      </c>
      <c r="N397" s="114" t="e">
        <v>#VALUE!</v>
      </c>
      <c r="O397" s="114" t="e">
        <v>#VALUE!</v>
      </c>
      <c r="P397" s="114" t="e">
        <v>#VALUE!</v>
      </c>
      <c r="Q397" s="114" t="e">
        <v>#VALUE!</v>
      </c>
      <c r="R397" s="114">
        <v>0</v>
      </c>
      <c r="S397" s="114" t="e">
        <v>#VALUE!</v>
      </c>
      <c r="T397" s="114" t="e">
        <v>#VALUE!</v>
      </c>
      <c r="U397" s="114" t="e">
        <v>#VALUE!</v>
      </c>
      <c r="V397" s="114" t="e">
        <v>#VALUE!</v>
      </c>
      <c r="W397" s="114" t="e">
        <v>#VALUE!</v>
      </c>
      <c r="X397" s="114" t="e">
        <v>#VALUE!</v>
      </c>
      <c r="Y397" s="114" t="e">
        <v>#VALUE!</v>
      </c>
      <c r="Z397" s="114" t="e">
        <v>#VALUE!</v>
      </c>
      <c r="AA397" s="114" t="s">
        <v>5673</v>
      </c>
      <c r="AB397" s="114" t="s">
        <v>5624</v>
      </c>
      <c r="AC397" s="114" t="e">
        <v>#VALUE!</v>
      </c>
      <c r="AD397" s="114">
        <v>1</v>
      </c>
      <c r="AE397" s="114">
        <v>0</v>
      </c>
      <c r="AF397" s="115">
        <v>2930</v>
      </c>
      <c r="AG397" s="111">
        <f>AE397-AF397</f>
        <v>-2930</v>
      </c>
    </row>
    <row r="398" spans="1:33">
      <c r="A398" s="109">
        <v>548</v>
      </c>
      <c r="B398" s="110">
        <v>624</v>
      </c>
      <c r="C398" s="110" t="s">
        <v>985</v>
      </c>
      <c r="D398" s="110" t="s">
        <v>44</v>
      </c>
      <c r="E398" s="110" t="s">
        <v>14</v>
      </c>
      <c r="F398" s="110" t="s">
        <v>5789</v>
      </c>
      <c r="G398" s="110" t="s">
        <v>709</v>
      </c>
      <c r="H398" s="110">
        <v>9.6</v>
      </c>
      <c r="I398" s="110">
        <v>3840</v>
      </c>
      <c r="J398" s="110">
        <v>400</v>
      </c>
      <c r="K398" s="110" t="s">
        <v>13</v>
      </c>
      <c r="L398" s="110">
        <v>3496</v>
      </c>
      <c r="M398" s="111">
        <v>8.74</v>
      </c>
      <c r="N398" s="110" t="s">
        <v>3408</v>
      </c>
      <c r="O398" s="110" t="s">
        <v>3408</v>
      </c>
      <c r="P398" s="110" t="s">
        <v>985</v>
      </c>
      <c r="Q398" s="110" t="s">
        <v>3409</v>
      </c>
      <c r="R398" s="110">
        <v>1</v>
      </c>
      <c r="S398" s="110" t="s">
        <v>10</v>
      </c>
      <c r="T398" s="110">
        <v>9.6</v>
      </c>
      <c r="U398" s="110" t="s">
        <v>3410</v>
      </c>
      <c r="V398" s="110">
        <v>3</v>
      </c>
      <c r="W398" s="110" t="s">
        <v>1938</v>
      </c>
      <c r="X398" s="110">
        <v>0</v>
      </c>
      <c r="Y398" s="110" t="s">
        <v>10</v>
      </c>
      <c r="Z398" s="110">
        <v>3</v>
      </c>
      <c r="AA398" s="110" t="s">
        <v>10</v>
      </c>
      <c r="AB398" s="110" t="s">
        <v>5620</v>
      </c>
      <c r="AC398" s="110">
        <v>624</v>
      </c>
      <c r="AD398" s="110">
        <v>335</v>
      </c>
      <c r="AE398" s="111">
        <v>3216</v>
      </c>
      <c r="AF398" s="112">
        <v>2927.9</v>
      </c>
      <c r="AG398" s="111">
        <f>AE398-AF398</f>
        <v>288.09999999999991</v>
      </c>
    </row>
    <row r="399" spans="1:33">
      <c r="A399" s="109">
        <v>480</v>
      </c>
      <c r="B399" s="110">
        <v>555</v>
      </c>
      <c r="C399" s="110" t="s">
        <v>1679</v>
      </c>
      <c r="D399" s="110" t="s">
        <v>44</v>
      </c>
      <c r="E399" s="110" t="s">
        <v>58</v>
      </c>
      <c r="F399" s="110" t="s">
        <v>5647</v>
      </c>
      <c r="G399" s="110" t="s">
        <v>308</v>
      </c>
      <c r="H399" s="110">
        <v>5.9</v>
      </c>
      <c r="I399" s="110">
        <v>5900</v>
      </c>
      <c r="J399" s="110">
        <v>999.99999999999989</v>
      </c>
      <c r="K399" s="110" t="s">
        <v>38</v>
      </c>
      <c r="L399" s="110">
        <v>5180</v>
      </c>
      <c r="M399" s="111">
        <v>5.1800000000000006</v>
      </c>
      <c r="N399" s="110" t="s">
        <v>3219</v>
      </c>
      <c r="O399" s="110" t="s">
        <v>3219</v>
      </c>
      <c r="P399" s="110" t="s">
        <v>1679</v>
      </c>
      <c r="Q399" s="110" t="s">
        <v>3220</v>
      </c>
      <c r="R399" s="110">
        <v>1</v>
      </c>
      <c r="S399" s="110" t="s">
        <v>10</v>
      </c>
      <c r="T399" s="110">
        <v>5.9</v>
      </c>
      <c r="U399" s="110" t="s">
        <v>3221</v>
      </c>
      <c r="V399" s="110">
        <v>1</v>
      </c>
      <c r="W399" s="110" t="s">
        <v>1915</v>
      </c>
      <c r="X399" s="110">
        <v>0</v>
      </c>
      <c r="Y399" s="110" t="s">
        <v>10</v>
      </c>
      <c r="Z399" s="110">
        <v>3</v>
      </c>
      <c r="AA399" s="110" t="s">
        <v>10</v>
      </c>
      <c r="AB399" s="110" t="s">
        <v>1915</v>
      </c>
      <c r="AC399" s="110">
        <v>555</v>
      </c>
      <c r="AD399" s="110">
        <v>563</v>
      </c>
      <c r="AE399" s="111">
        <v>3321.7000000000003</v>
      </c>
      <c r="AF399" s="112">
        <v>2916.34</v>
      </c>
      <c r="AG399" s="111">
        <f>AE399-AF399</f>
        <v>405.36000000000013</v>
      </c>
    </row>
    <row r="400" spans="1:33">
      <c r="A400" s="109">
        <v>539</v>
      </c>
      <c r="B400" s="110">
        <v>621</v>
      </c>
      <c r="C400" s="110" t="s">
        <v>1734</v>
      </c>
      <c r="D400" s="110" t="s">
        <v>90</v>
      </c>
      <c r="E400" s="110" t="s">
        <v>10</v>
      </c>
      <c r="F400" s="110" t="s">
        <v>5788</v>
      </c>
      <c r="G400" s="110" t="s">
        <v>336</v>
      </c>
      <c r="H400" s="110">
        <v>77.8</v>
      </c>
      <c r="I400" s="110">
        <v>8169</v>
      </c>
      <c r="J400" s="110">
        <v>105</v>
      </c>
      <c r="K400" s="110" t="s">
        <v>169</v>
      </c>
      <c r="L400" s="110">
        <v>7271</v>
      </c>
      <c r="M400" s="111">
        <v>69.247619047619054</v>
      </c>
      <c r="N400" s="110" t="s">
        <v>3381</v>
      </c>
      <c r="O400" s="110" t="s">
        <v>3381</v>
      </c>
      <c r="P400" s="110" t="s">
        <v>1734</v>
      </c>
      <c r="Q400" s="110" t="s">
        <v>3382</v>
      </c>
      <c r="R400" s="110">
        <v>1</v>
      </c>
      <c r="S400" s="110" t="s">
        <v>10</v>
      </c>
      <c r="T400" s="110">
        <v>77.8</v>
      </c>
      <c r="U400" s="110" t="s">
        <v>3383</v>
      </c>
      <c r="V400" s="110">
        <v>16</v>
      </c>
      <c r="W400" s="110" t="s">
        <v>3384</v>
      </c>
      <c r="X400" s="110">
        <v>0</v>
      </c>
      <c r="Y400" s="110" t="s">
        <v>10</v>
      </c>
      <c r="Z400" s="110">
        <v>5</v>
      </c>
      <c r="AA400" s="110" t="s">
        <v>10</v>
      </c>
      <c r="AB400" s="110" t="s">
        <v>5633</v>
      </c>
      <c r="AC400" s="110">
        <v>621</v>
      </c>
      <c r="AD400" s="110">
        <v>42</v>
      </c>
      <c r="AE400" s="111">
        <v>3267.6</v>
      </c>
      <c r="AF400" s="112">
        <v>2908.4</v>
      </c>
      <c r="AG400" s="111">
        <f>AE400-AF400</f>
        <v>359.19999999999982</v>
      </c>
    </row>
    <row r="401" spans="1:33">
      <c r="A401" s="109">
        <v>468</v>
      </c>
      <c r="B401" s="110">
        <v>545</v>
      </c>
      <c r="C401" s="110" t="s">
        <v>1669</v>
      </c>
      <c r="D401" s="110" t="s">
        <v>90</v>
      </c>
      <c r="E401" s="110" t="s">
        <v>58</v>
      </c>
      <c r="F401" s="110" t="s">
        <v>5770</v>
      </c>
      <c r="G401" s="110" t="s">
        <v>241</v>
      </c>
      <c r="H401" s="110">
        <v>36.200000000000003</v>
      </c>
      <c r="I401" s="110">
        <v>3620</v>
      </c>
      <c r="J401" s="110">
        <v>99.999999999999986</v>
      </c>
      <c r="K401" s="110" t="s">
        <v>38</v>
      </c>
      <c r="L401" s="110">
        <v>3221</v>
      </c>
      <c r="M401" s="111">
        <v>32.210000000000008</v>
      </c>
      <c r="N401" s="110" t="s">
        <v>3187</v>
      </c>
      <c r="O401" s="110" t="s">
        <v>3187</v>
      </c>
      <c r="P401" s="110" t="s">
        <v>1669</v>
      </c>
      <c r="Q401" s="110" t="s">
        <v>3188</v>
      </c>
      <c r="R401" s="110">
        <v>2</v>
      </c>
      <c r="S401" s="110" t="s">
        <v>10</v>
      </c>
      <c r="T401" s="110">
        <v>36.200000000000003</v>
      </c>
      <c r="U401" s="110" t="s">
        <v>3189</v>
      </c>
      <c r="V401" s="110">
        <v>1</v>
      </c>
      <c r="W401" s="110" t="s">
        <v>1915</v>
      </c>
      <c r="X401" s="110">
        <v>0</v>
      </c>
      <c r="Y401" s="110" t="s">
        <v>10</v>
      </c>
      <c r="Z401" s="110">
        <v>3</v>
      </c>
      <c r="AA401" s="110" t="s">
        <v>10</v>
      </c>
      <c r="AB401" s="110" t="s">
        <v>5618</v>
      </c>
      <c r="AC401" s="110">
        <v>545</v>
      </c>
      <c r="AD401" s="110">
        <v>90</v>
      </c>
      <c r="AE401" s="111">
        <v>3258.0000000000005</v>
      </c>
      <c r="AF401" s="112">
        <v>2898.9000000000005</v>
      </c>
      <c r="AG401" s="111">
        <f>AE401-AF401</f>
        <v>359.09999999999991</v>
      </c>
    </row>
    <row r="402" spans="1:33">
      <c r="A402" s="109">
        <v>436</v>
      </c>
      <c r="B402" s="110">
        <v>508</v>
      </c>
      <c r="C402" s="110" t="s">
        <v>1639</v>
      </c>
      <c r="D402" s="110" t="s">
        <v>44</v>
      </c>
      <c r="E402" s="110" t="s">
        <v>58</v>
      </c>
      <c r="F402" s="110" t="s">
        <v>5627</v>
      </c>
      <c r="G402" s="110" t="s">
        <v>104</v>
      </c>
      <c r="H402" s="110">
        <v>39.200000000000003</v>
      </c>
      <c r="I402" s="110">
        <v>3920</v>
      </c>
      <c r="J402" s="110">
        <v>99.999999999999986</v>
      </c>
      <c r="K402" s="110" t="s">
        <v>835</v>
      </c>
      <c r="L402" s="110">
        <v>3293</v>
      </c>
      <c r="M402" s="111">
        <v>32.930000000000007</v>
      </c>
      <c r="N402" s="110" t="s">
        <v>3103</v>
      </c>
      <c r="O402" s="110" t="s">
        <v>3103</v>
      </c>
      <c r="P402" s="110" t="s">
        <v>1639</v>
      </c>
      <c r="Q402" s="110" t="s">
        <v>3104</v>
      </c>
      <c r="R402" s="110">
        <v>2</v>
      </c>
      <c r="S402" s="110" t="s">
        <v>10</v>
      </c>
      <c r="T402" s="110">
        <v>39.200000000000003</v>
      </c>
      <c r="U402" s="110" t="s">
        <v>3105</v>
      </c>
      <c r="V402" s="110">
        <v>2</v>
      </c>
      <c r="W402" s="110" t="s">
        <v>835</v>
      </c>
      <c r="X402" s="110">
        <v>2</v>
      </c>
      <c r="Y402" s="110" t="s">
        <v>10</v>
      </c>
      <c r="Z402" s="110">
        <v>3</v>
      </c>
      <c r="AA402" s="110" t="s">
        <v>10</v>
      </c>
      <c r="AB402" s="110" t="s">
        <v>5618</v>
      </c>
      <c r="AC402" s="110">
        <v>200508</v>
      </c>
      <c r="AD402" s="110">
        <v>88</v>
      </c>
      <c r="AE402" s="111">
        <v>3449.6000000000004</v>
      </c>
      <c r="AF402" s="112">
        <v>2897.8400000000006</v>
      </c>
      <c r="AG402" s="111">
        <f>AE402-AF402</f>
        <v>551.75999999999976</v>
      </c>
    </row>
    <row r="403" spans="1:33">
      <c r="A403" s="109">
        <v>298</v>
      </c>
      <c r="B403" s="110">
        <v>5</v>
      </c>
      <c r="C403" s="110" t="s">
        <v>3860</v>
      </c>
      <c r="D403" s="110" t="s">
        <v>9</v>
      </c>
      <c r="E403" s="110" t="s">
        <v>14</v>
      </c>
      <c r="F403" s="110" t="s">
        <v>5617</v>
      </c>
      <c r="G403" s="110" t="s">
        <v>12</v>
      </c>
      <c r="H403" s="110">
        <v>13.6</v>
      </c>
      <c r="I403" s="110">
        <v>6426</v>
      </c>
      <c r="J403" s="110">
        <v>472.5</v>
      </c>
      <c r="K403" s="110" t="s">
        <v>18</v>
      </c>
      <c r="L403" s="110">
        <v>5728</v>
      </c>
      <c r="M403" s="111">
        <v>12.122751322751323</v>
      </c>
      <c r="N403" s="110" t="s">
        <v>2727</v>
      </c>
      <c r="O403" s="110" t="s">
        <v>2727</v>
      </c>
      <c r="P403" s="110" t="s">
        <v>1515</v>
      </c>
      <c r="Q403" s="110" t="s">
        <v>2728</v>
      </c>
      <c r="R403" s="110">
        <v>1</v>
      </c>
      <c r="S403" s="110" t="s">
        <v>10</v>
      </c>
      <c r="T403" s="110">
        <v>13.6</v>
      </c>
      <c r="U403" s="110" t="s">
        <v>2729</v>
      </c>
      <c r="V403" s="110">
        <v>3</v>
      </c>
      <c r="W403" s="110" t="s">
        <v>1938</v>
      </c>
      <c r="X403" s="110">
        <v>0</v>
      </c>
      <c r="Y403" s="110" t="s">
        <v>10</v>
      </c>
      <c r="Z403" s="110">
        <v>4</v>
      </c>
      <c r="AA403" s="110" t="s">
        <v>10</v>
      </c>
      <c r="AB403" s="110" t="s">
        <v>5620</v>
      </c>
      <c r="AC403" s="110">
        <v>5</v>
      </c>
      <c r="AD403" s="110">
        <v>237.5</v>
      </c>
      <c r="AE403" s="111">
        <v>3230</v>
      </c>
      <c r="AF403" s="112">
        <v>2879.1534391534392</v>
      </c>
      <c r="AG403" s="111">
        <f>AE403-AF403</f>
        <v>350.84656084656081</v>
      </c>
    </row>
    <row r="404" spans="1:33">
      <c r="A404" s="109">
        <v>172</v>
      </c>
      <c r="B404" s="110">
        <v>231</v>
      </c>
      <c r="C404" s="110" t="s">
        <v>467</v>
      </c>
      <c r="D404" s="110" t="s">
        <v>44</v>
      </c>
      <c r="E404" s="110" t="s">
        <v>10</v>
      </c>
      <c r="F404" s="110" t="s">
        <v>5649</v>
      </c>
      <c r="G404" s="110" t="s">
        <v>243</v>
      </c>
      <c r="H404" s="110">
        <v>326</v>
      </c>
      <c r="I404" s="110">
        <v>16300</v>
      </c>
      <c r="J404" s="110">
        <v>50</v>
      </c>
      <c r="K404" s="110" t="s">
        <v>75</v>
      </c>
      <c r="L404" s="110">
        <v>14263</v>
      </c>
      <c r="M404" s="111">
        <v>285.26</v>
      </c>
      <c r="N404" s="110" t="s">
        <v>2380</v>
      </c>
      <c r="O404" s="110" t="s">
        <v>2380</v>
      </c>
      <c r="P404" s="110" t="s">
        <v>467</v>
      </c>
      <c r="Q404" s="110" t="s">
        <v>2381</v>
      </c>
      <c r="R404" s="110">
        <v>2</v>
      </c>
      <c r="S404" s="110" t="s">
        <v>10</v>
      </c>
      <c r="T404" s="110">
        <v>326</v>
      </c>
      <c r="U404" s="110" t="s">
        <v>2382</v>
      </c>
      <c r="V404" s="110">
        <v>21</v>
      </c>
      <c r="W404" s="110" t="s">
        <v>1945</v>
      </c>
      <c r="X404" s="110">
        <v>0</v>
      </c>
      <c r="Y404" s="110" t="s">
        <v>10</v>
      </c>
      <c r="Z404" s="110">
        <v>3</v>
      </c>
      <c r="AA404" s="110" t="s">
        <v>10</v>
      </c>
      <c r="AB404" s="110" t="s">
        <v>5618</v>
      </c>
      <c r="AC404" s="110">
        <v>231</v>
      </c>
      <c r="AD404" s="110">
        <v>10</v>
      </c>
      <c r="AE404" s="111">
        <v>3260</v>
      </c>
      <c r="AF404" s="112">
        <v>2852.6</v>
      </c>
      <c r="AG404" s="111">
        <f>AE404-AF404</f>
        <v>407.40000000000009</v>
      </c>
    </row>
    <row r="405" spans="1:33">
      <c r="B405" s="110"/>
      <c r="C405" s="110" t="s">
        <v>5613</v>
      </c>
      <c r="D405" s="110"/>
      <c r="E405" s="110"/>
      <c r="F405" s="110"/>
      <c r="G405" s="110"/>
      <c r="H405" s="110"/>
      <c r="I405" s="110"/>
      <c r="J405" s="110"/>
      <c r="K405" s="110"/>
      <c r="L405" s="110"/>
      <c r="M405" s="111">
        <v>89.08</v>
      </c>
      <c r="N405" s="110"/>
      <c r="O405" s="110"/>
      <c r="P405" s="110"/>
      <c r="Q405" s="110"/>
      <c r="R405" s="110"/>
      <c r="S405" s="110"/>
      <c r="T405" s="110">
        <v>100</v>
      </c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>
        <v>32</v>
      </c>
      <c r="AE405" s="111">
        <v>3200</v>
      </c>
      <c r="AF405" s="112">
        <v>2850.56</v>
      </c>
      <c r="AG405" s="111">
        <f>AE405-AF405</f>
        <v>349.44000000000005</v>
      </c>
    </row>
    <row r="406" spans="1:33">
      <c r="A406" s="109">
        <v>167</v>
      </c>
      <c r="B406" s="110">
        <v>222</v>
      </c>
      <c r="C406" s="110" t="s">
        <v>449</v>
      </c>
      <c r="D406" s="110" t="s">
        <v>9</v>
      </c>
      <c r="E406" s="110" t="s">
        <v>10</v>
      </c>
      <c r="F406" s="110" t="s">
        <v>450</v>
      </c>
      <c r="G406" s="110" t="s">
        <v>432</v>
      </c>
      <c r="H406" s="110">
        <v>12.8</v>
      </c>
      <c r="I406" s="110">
        <v>1280</v>
      </c>
      <c r="J406" s="110">
        <v>100</v>
      </c>
      <c r="K406" s="110" t="s">
        <v>13</v>
      </c>
      <c r="L406" s="110">
        <v>1140</v>
      </c>
      <c r="M406" s="111">
        <v>11.4</v>
      </c>
      <c r="N406" s="110" t="s">
        <v>2367</v>
      </c>
      <c r="O406" s="110" t="s">
        <v>2367</v>
      </c>
      <c r="P406" s="110" t="s">
        <v>1406</v>
      </c>
      <c r="Q406" s="110" t="s">
        <v>2368</v>
      </c>
      <c r="R406" s="110">
        <v>1</v>
      </c>
      <c r="S406" s="110" t="s">
        <v>10</v>
      </c>
      <c r="T406" s="110">
        <v>12.8</v>
      </c>
      <c r="U406" s="110" t="s">
        <v>2369</v>
      </c>
      <c r="V406" s="110">
        <v>15</v>
      </c>
      <c r="W406" s="110" t="s">
        <v>1906</v>
      </c>
      <c r="X406" s="110">
        <v>0</v>
      </c>
      <c r="Y406" s="110" t="s">
        <v>10</v>
      </c>
      <c r="Z406" s="110">
        <v>7</v>
      </c>
      <c r="AA406" s="110" t="s">
        <v>10</v>
      </c>
      <c r="AB406" s="110" t="s">
        <v>5633</v>
      </c>
      <c r="AC406" s="110">
        <v>222</v>
      </c>
      <c r="AD406" s="110">
        <v>250</v>
      </c>
      <c r="AE406" s="111">
        <v>3200</v>
      </c>
      <c r="AF406" s="112">
        <v>2850</v>
      </c>
      <c r="AG406" s="111">
        <f>AE406-AF406</f>
        <v>350</v>
      </c>
    </row>
    <row r="407" spans="1:33">
      <c r="A407" s="109">
        <v>437</v>
      </c>
      <c r="B407" s="110">
        <v>509</v>
      </c>
      <c r="C407" s="110" t="s">
        <v>1640</v>
      </c>
      <c r="D407" s="110" t="s">
        <v>10</v>
      </c>
      <c r="E407" s="110" t="s">
        <v>58</v>
      </c>
      <c r="F407" s="110" t="s">
        <v>5627</v>
      </c>
      <c r="G407" s="110" t="s">
        <v>591</v>
      </c>
      <c r="H407" s="110">
        <v>31.9</v>
      </c>
      <c r="I407" s="110">
        <v>3190</v>
      </c>
      <c r="J407" s="110">
        <v>100</v>
      </c>
      <c r="K407" s="110" t="s">
        <v>38</v>
      </c>
      <c r="L407" s="110">
        <v>2839</v>
      </c>
      <c r="M407" s="111">
        <v>28.39</v>
      </c>
      <c r="N407" s="110" t="s">
        <v>3106</v>
      </c>
      <c r="O407" s="110" t="s">
        <v>3106</v>
      </c>
      <c r="P407" s="110" t="s">
        <v>1640</v>
      </c>
      <c r="Q407" s="110" t="s">
        <v>3107</v>
      </c>
      <c r="R407" s="110">
        <v>2</v>
      </c>
      <c r="S407" s="110" t="s">
        <v>10</v>
      </c>
      <c r="T407" s="110">
        <v>31.9</v>
      </c>
      <c r="U407" s="110" t="s">
        <v>3108</v>
      </c>
      <c r="V407" s="110">
        <v>1</v>
      </c>
      <c r="W407" s="110" t="s">
        <v>1915</v>
      </c>
      <c r="X407" s="110">
        <v>0</v>
      </c>
      <c r="Y407" s="110" t="s">
        <v>10</v>
      </c>
      <c r="Z407" s="110">
        <v>15</v>
      </c>
      <c r="AA407" s="110" t="s">
        <v>10</v>
      </c>
      <c r="AB407" s="110" t="s">
        <v>5618</v>
      </c>
      <c r="AC407" s="110">
        <v>509</v>
      </c>
      <c r="AD407" s="110">
        <v>100</v>
      </c>
      <c r="AE407" s="111">
        <v>3190</v>
      </c>
      <c r="AF407" s="112">
        <v>2839</v>
      </c>
      <c r="AG407" s="111">
        <f>AE407-AF407</f>
        <v>351</v>
      </c>
    </row>
    <row r="408" spans="1:33">
      <c r="A408" s="109">
        <v>354</v>
      </c>
      <c r="B408" s="110">
        <v>414</v>
      </c>
      <c r="C408" s="110" t="s">
        <v>3948</v>
      </c>
      <c r="D408" s="110" t="s">
        <v>9</v>
      </c>
      <c r="E408" s="110" t="s">
        <v>58</v>
      </c>
      <c r="F408" s="110" t="s">
        <v>5627</v>
      </c>
      <c r="G408" s="110" t="s">
        <v>721</v>
      </c>
      <c r="H408" s="110">
        <v>9</v>
      </c>
      <c r="I408" s="110">
        <v>900</v>
      </c>
      <c r="J408" s="110">
        <v>100</v>
      </c>
      <c r="K408" s="110" t="s">
        <v>38</v>
      </c>
      <c r="L408" s="110">
        <v>802</v>
      </c>
      <c r="M408" s="111">
        <v>8.02</v>
      </c>
      <c r="N408" s="110" t="s">
        <v>2874</v>
      </c>
      <c r="O408" s="110" t="s">
        <v>2874</v>
      </c>
      <c r="P408" s="110" t="s">
        <v>1565</v>
      </c>
      <c r="Q408" s="110" t="s">
        <v>10</v>
      </c>
      <c r="R408" s="110">
        <v>1</v>
      </c>
      <c r="S408" s="110" t="s">
        <v>10</v>
      </c>
      <c r="T408" s="110">
        <v>9</v>
      </c>
      <c r="U408" s="110" t="s">
        <v>2875</v>
      </c>
      <c r="V408" s="110">
        <v>1</v>
      </c>
      <c r="W408" s="110" t="s">
        <v>1915</v>
      </c>
      <c r="X408" s="110">
        <v>0</v>
      </c>
      <c r="Y408" s="110" t="s">
        <v>10</v>
      </c>
      <c r="Z408" s="110">
        <v>25</v>
      </c>
      <c r="AA408" s="110" t="s">
        <v>10</v>
      </c>
      <c r="AB408" s="110" t="s">
        <v>1915</v>
      </c>
      <c r="AC408" s="110">
        <v>414</v>
      </c>
      <c r="AD408" s="110">
        <v>352</v>
      </c>
      <c r="AE408" s="111">
        <v>3168</v>
      </c>
      <c r="AF408" s="112">
        <v>2823.04</v>
      </c>
      <c r="AG408" s="111">
        <f>AE408-AF408</f>
        <v>344.96000000000004</v>
      </c>
    </row>
    <row r="409" spans="1:33">
      <c r="A409" s="109">
        <v>82</v>
      </c>
      <c r="B409" s="110">
        <v>135</v>
      </c>
      <c r="C409" s="110" t="s">
        <v>1320</v>
      </c>
      <c r="D409" s="110" t="s">
        <v>9</v>
      </c>
      <c r="E409" s="110" t="s">
        <v>58</v>
      </c>
      <c r="F409" s="110" t="s">
        <v>5627</v>
      </c>
      <c r="G409" s="110" t="s">
        <v>108</v>
      </c>
      <c r="H409" s="110">
        <v>17.399999999999999</v>
      </c>
      <c r="I409" s="110">
        <v>1740</v>
      </c>
      <c r="J409" s="110">
        <v>100.00000000000001</v>
      </c>
      <c r="K409" s="110" t="s">
        <v>38</v>
      </c>
      <c r="L409" s="110">
        <v>1550</v>
      </c>
      <c r="M409" s="111">
        <v>15.499999999999998</v>
      </c>
      <c r="N409" s="110" t="s">
        <v>2126</v>
      </c>
      <c r="O409" s="110" t="s">
        <v>2126</v>
      </c>
      <c r="P409" s="110" t="s">
        <v>1320</v>
      </c>
      <c r="Q409" s="110" t="s">
        <v>10</v>
      </c>
      <c r="R409" s="110">
        <v>1</v>
      </c>
      <c r="S409" s="110" t="s">
        <v>10</v>
      </c>
      <c r="T409" s="110">
        <v>17.399999999999999</v>
      </c>
      <c r="U409" s="110" t="s">
        <v>2127</v>
      </c>
      <c r="V409" s="110">
        <v>1</v>
      </c>
      <c r="W409" s="110" t="s">
        <v>1915</v>
      </c>
      <c r="X409" s="110">
        <v>0</v>
      </c>
      <c r="Y409" s="110" t="s">
        <v>10</v>
      </c>
      <c r="Z409" s="110">
        <v>1</v>
      </c>
      <c r="AA409" s="110" t="s">
        <v>10</v>
      </c>
      <c r="AB409" s="110" t="s">
        <v>1915</v>
      </c>
      <c r="AC409" s="110">
        <v>135</v>
      </c>
      <c r="AD409" s="110">
        <v>181</v>
      </c>
      <c r="AE409" s="111">
        <v>3149.3999999999996</v>
      </c>
      <c r="AF409" s="112">
        <v>2805.4999999999995</v>
      </c>
      <c r="AG409" s="111">
        <f>AE409-AF409</f>
        <v>343.90000000000009</v>
      </c>
    </row>
    <row r="410" spans="1:33">
      <c r="A410" s="109">
        <v>554</v>
      </c>
      <c r="B410" s="110">
        <v>639</v>
      </c>
      <c r="C410" s="110" t="s">
        <v>1000</v>
      </c>
      <c r="D410" s="110" t="s">
        <v>114</v>
      </c>
      <c r="E410" s="110" t="s">
        <v>58</v>
      </c>
      <c r="F410" s="110" t="s">
        <v>5627</v>
      </c>
      <c r="G410" s="110" t="s">
        <v>114</v>
      </c>
      <c r="H410" s="110">
        <v>8.1</v>
      </c>
      <c r="I410" s="110">
        <v>810</v>
      </c>
      <c r="J410" s="110">
        <v>100</v>
      </c>
      <c r="K410" s="110" t="s">
        <v>38</v>
      </c>
      <c r="L410" s="110">
        <v>681</v>
      </c>
      <c r="M410" s="111">
        <v>6.81</v>
      </c>
      <c r="N410" s="110" t="s">
        <v>3424</v>
      </c>
      <c r="O410" s="110" t="s">
        <v>3424</v>
      </c>
      <c r="P410" s="110" t="s">
        <v>1000</v>
      </c>
      <c r="Q410" s="110" t="s">
        <v>3425</v>
      </c>
      <c r="R410" s="110">
        <v>1</v>
      </c>
      <c r="S410" s="110" t="s">
        <v>10</v>
      </c>
      <c r="T410" s="110">
        <v>8.1</v>
      </c>
      <c r="U410" s="110" t="s">
        <v>3426</v>
      </c>
      <c r="V410" s="110">
        <v>1</v>
      </c>
      <c r="W410" s="110" t="s">
        <v>1915</v>
      </c>
      <c r="X410" s="110">
        <v>0</v>
      </c>
      <c r="Y410" s="110" t="s">
        <v>10</v>
      </c>
      <c r="Z410" s="110">
        <v>25</v>
      </c>
      <c r="AA410" s="110" t="s">
        <v>10</v>
      </c>
      <c r="AB410" s="110" t="s">
        <v>1915</v>
      </c>
      <c r="AC410" s="110">
        <v>639</v>
      </c>
      <c r="AD410" s="110">
        <v>406</v>
      </c>
      <c r="AE410" s="111">
        <v>3288.6</v>
      </c>
      <c r="AF410" s="112">
        <v>2764.8599999999997</v>
      </c>
      <c r="AG410" s="111">
        <f>AE410-AF410</f>
        <v>523.74000000000024</v>
      </c>
    </row>
    <row r="411" spans="1:33">
      <c r="A411" s="109">
        <v>623</v>
      </c>
      <c r="B411" s="110">
        <v>726</v>
      </c>
      <c r="C411" s="110" t="s">
        <v>4012</v>
      </c>
      <c r="D411" s="110" t="s">
        <v>114</v>
      </c>
      <c r="E411" s="110" t="s">
        <v>10</v>
      </c>
      <c r="F411" s="110" t="s">
        <v>5813</v>
      </c>
      <c r="G411" s="110" t="s">
        <v>114</v>
      </c>
      <c r="H411" s="110">
        <v>84</v>
      </c>
      <c r="I411" s="110">
        <v>1176</v>
      </c>
      <c r="J411" s="110">
        <v>14</v>
      </c>
      <c r="K411" s="110" t="s">
        <v>181</v>
      </c>
      <c r="L411" s="110">
        <v>940</v>
      </c>
      <c r="M411" s="111">
        <v>67.142857142857139</v>
      </c>
      <c r="N411" s="110" t="s">
        <v>3609</v>
      </c>
      <c r="O411" s="110" t="s">
        <v>3609</v>
      </c>
      <c r="P411" s="110" t="s">
        <v>1812</v>
      </c>
      <c r="Q411" s="110" t="s">
        <v>10</v>
      </c>
      <c r="R411" s="110">
        <v>1</v>
      </c>
      <c r="S411" s="110" t="s">
        <v>10</v>
      </c>
      <c r="T411" s="110">
        <v>84</v>
      </c>
      <c r="U411" s="110" t="s">
        <v>3610</v>
      </c>
      <c r="V411" s="110">
        <v>19</v>
      </c>
      <c r="W411" s="110" t="s">
        <v>1979</v>
      </c>
      <c r="X411" s="110">
        <v>2</v>
      </c>
      <c r="Y411" s="110" t="s">
        <v>10</v>
      </c>
      <c r="Z411" s="110">
        <v>3</v>
      </c>
      <c r="AA411" s="110" t="s">
        <v>10</v>
      </c>
      <c r="AB411" s="110" t="s">
        <v>5633</v>
      </c>
      <c r="AC411" s="110">
        <v>200726</v>
      </c>
      <c r="AD411" s="110">
        <v>41</v>
      </c>
      <c r="AE411" s="111">
        <v>3444</v>
      </c>
      <c r="AF411" s="112">
        <v>2752.8571428571427</v>
      </c>
      <c r="AG411" s="111">
        <f>AE411-AF411</f>
        <v>691.14285714285734</v>
      </c>
    </row>
    <row r="412" spans="1:33">
      <c r="A412" s="109">
        <v>111</v>
      </c>
      <c r="B412" s="110">
        <v>166</v>
      </c>
      <c r="C412" s="110" t="s">
        <v>1350</v>
      </c>
      <c r="D412" s="110" t="s">
        <v>114</v>
      </c>
      <c r="E412" s="110" t="s">
        <v>58</v>
      </c>
      <c r="F412" s="110" t="s">
        <v>5627</v>
      </c>
      <c r="G412" s="110" t="s">
        <v>114</v>
      </c>
      <c r="H412" s="110">
        <v>10.4</v>
      </c>
      <c r="I412" s="110">
        <v>1040</v>
      </c>
      <c r="J412" s="110">
        <v>100</v>
      </c>
      <c r="K412" s="110" t="s">
        <v>38</v>
      </c>
      <c r="L412" s="110">
        <v>905</v>
      </c>
      <c r="M412" s="111">
        <v>9.0500000000000007</v>
      </c>
      <c r="N412" s="110" t="s">
        <v>2205</v>
      </c>
      <c r="O412" s="110" t="s">
        <v>2205</v>
      </c>
      <c r="P412" s="110" t="s">
        <v>1350</v>
      </c>
      <c r="Q412" s="110" t="s">
        <v>10</v>
      </c>
      <c r="R412" s="110">
        <v>1</v>
      </c>
      <c r="S412" s="110" t="s">
        <v>10</v>
      </c>
      <c r="T412" s="110">
        <v>10.4</v>
      </c>
      <c r="U412" s="110" t="s">
        <v>2206</v>
      </c>
      <c r="V412" s="110">
        <v>1</v>
      </c>
      <c r="W412" s="110" t="s">
        <v>1915</v>
      </c>
      <c r="X412" s="110">
        <v>0</v>
      </c>
      <c r="Y412" s="110" t="s">
        <v>10</v>
      </c>
      <c r="Z412" s="110">
        <v>25</v>
      </c>
      <c r="AA412" s="110" t="s">
        <v>10</v>
      </c>
      <c r="AB412" s="110" t="s">
        <v>1915</v>
      </c>
      <c r="AC412" s="110">
        <v>166</v>
      </c>
      <c r="AD412" s="110">
        <v>304</v>
      </c>
      <c r="AE412" s="111">
        <v>3161.6</v>
      </c>
      <c r="AF412" s="112">
        <v>2751.2000000000003</v>
      </c>
      <c r="AG412" s="111">
        <f>AE412-AF412</f>
        <v>410.39999999999964</v>
      </c>
    </row>
    <row r="413" spans="1:33">
      <c r="A413" s="109">
        <v>195</v>
      </c>
      <c r="B413" s="110">
        <v>249</v>
      </c>
      <c r="C413" s="110" t="s">
        <v>492</v>
      </c>
      <c r="D413" s="110" t="s">
        <v>114</v>
      </c>
      <c r="E413" s="110" t="s">
        <v>14</v>
      </c>
      <c r="F413" s="110" t="s">
        <v>5708</v>
      </c>
      <c r="G413" s="110" t="s">
        <v>114</v>
      </c>
      <c r="H413" s="110">
        <v>6.5</v>
      </c>
      <c r="I413" s="110">
        <v>6825</v>
      </c>
      <c r="J413" s="110">
        <v>1050</v>
      </c>
      <c r="K413" s="110" t="s">
        <v>13</v>
      </c>
      <c r="L413" s="110">
        <v>6090</v>
      </c>
      <c r="M413" s="111">
        <v>5.8</v>
      </c>
      <c r="N413" s="110" t="s">
        <v>2448</v>
      </c>
      <c r="O413" s="110" t="s">
        <v>2448</v>
      </c>
      <c r="P413" s="110" t="s">
        <v>492</v>
      </c>
      <c r="Q413" s="110" t="s">
        <v>2449</v>
      </c>
      <c r="R413" s="110">
        <v>1</v>
      </c>
      <c r="S413" s="110" t="s">
        <v>10</v>
      </c>
      <c r="T413" s="110">
        <v>6.5</v>
      </c>
      <c r="U413" s="110" t="s">
        <v>2450</v>
      </c>
      <c r="V413" s="110">
        <v>3</v>
      </c>
      <c r="W413" s="110" t="s">
        <v>1938</v>
      </c>
      <c r="X413" s="110">
        <v>0</v>
      </c>
      <c r="Y413" s="110" t="s">
        <v>10</v>
      </c>
      <c r="Z413" s="110">
        <v>3</v>
      </c>
      <c r="AA413" s="110" t="s">
        <v>10</v>
      </c>
      <c r="AB413" s="110" t="s">
        <v>5620</v>
      </c>
      <c r="AC413" s="110">
        <v>249</v>
      </c>
      <c r="AD413" s="110">
        <v>470</v>
      </c>
      <c r="AE413" s="111">
        <v>3055</v>
      </c>
      <c r="AF413" s="112">
        <v>2726</v>
      </c>
      <c r="AG413" s="111">
        <f>AE413-AF413</f>
        <v>329</v>
      </c>
    </row>
    <row r="414" spans="1:33">
      <c r="A414" s="109">
        <v>420</v>
      </c>
      <c r="B414" s="110">
        <v>487</v>
      </c>
      <c r="C414" s="110" t="s">
        <v>1624</v>
      </c>
      <c r="D414" s="110" t="s">
        <v>9</v>
      </c>
      <c r="E414" s="110" t="s">
        <v>58</v>
      </c>
      <c r="F414" s="110" t="s">
        <v>5661</v>
      </c>
      <c r="G414" s="110" t="s">
        <v>691</v>
      </c>
      <c r="H414" s="110">
        <v>110.9</v>
      </c>
      <c r="I414" s="110">
        <v>3327</v>
      </c>
      <c r="J414" s="110">
        <v>30</v>
      </c>
      <c r="K414" s="110" t="s">
        <v>38</v>
      </c>
      <c r="L414" s="110">
        <v>2700</v>
      </c>
      <c r="M414" s="111">
        <v>90</v>
      </c>
      <c r="N414" s="110" t="s">
        <v>3060</v>
      </c>
      <c r="O414" s="110" t="s">
        <v>3060</v>
      </c>
      <c r="P414" s="110" t="s">
        <v>1624</v>
      </c>
      <c r="Q414" s="110" t="s">
        <v>10</v>
      </c>
      <c r="R414" s="110">
        <v>2</v>
      </c>
      <c r="S414" s="110" t="s">
        <v>10</v>
      </c>
      <c r="T414" s="110">
        <v>110.9</v>
      </c>
      <c r="U414" s="110" t="s">
        <v>3061</v>
      </c>
      <c r="V414" s="110">
        <v>1</v>
      </c>
      <c r="W414" s="110" t="s">
        <v>1915</v>
      </c>
      <c r="X414" s="110">
        <v>2</v>
      </c>
      <c r="Y414" s="110" t="s">
        <v>10</v>
      </c>
      <c r="Z414" s="110">
        <v>3</v>
      </c>
      <c r="AA414" s="110" t="s">
        <v>10</v>
      </c>
      <c r="AB414" s="110" t="s">
        <v>5618</v>
      </c>
      <c r="AC414" s="110">
        <v>200487</v>
      </c>
      <c r="AD414" s="110">
        <v>30</v>
      </c>
      <c r="AE414" s="111">
        <v>3327</v>
      </c>
      <c r="AF414" s="112">
        <v>2700</v>
      </c>
      <c r="AG414" s="111">
        <f>AE414-AF414</f>
        <v>627</v>
      </c>
    </row>
    <row r="415" spans="1:33">
      <c r="A415" s="109">
        <v>209</v>
      </c>
      <c r="B415" s="110">
        <v>812</v>
      </c>
      <c r="C415" s="110" t="s">
        <v>1185</v>
      </c>
      <c r="D415" s="110" t="s">
        <v>9</v>
      </c>
      <c r="E415" s="110" t="s">
        <v>10</v>
      </c>
      <c r="F415" s="110" t="s">
        <v>1186</v>
      </c>
      <c r="G415" s="110" t="s">
        <v>257</v>
      </c>
      <c r="H415" s="110">
        <v>495</v>
      </c>
      <c r="I415" s="110">
        <v>4950</v>
      </c>
      <c r="J415" s="110">
        <v>10</v>
      </c>
      <c r="K415" s="110" t="s">
        <v>88</v>
      </c>
      <c r="L415" s="110">
        <v>4499</v>
      </c>
      <c r="M415" s="111">
        <v>449.9</v>
      </c>
      <c r="N415" s="110" t="s">
        <v>2487</v>
      </c>
      <c r="O415" s="110" t="s">
        <v>2487</v>
      </c>
      <c r="P415" s="110" t="s">
        <v>1439</v>
      </c>
      <c r="Q415" s="110" t="s">
        <v>2488</v>
      </c>
      <c r="R415" s="110">
        <v>1</v>
      </c>
      <c r="S415" s="110" t="s">
        <v>10</v>
      </c>
      <c r="T415" s="110">
        <v>495</v>
      </c>
      <c r="U415" s="110" t="s">
        <v>2489</v>
      </c>
      <c r="V415" s="110">
        <v>25</v>
      </c>
      <c r="W415" s="110" t="s">
        <v>1902</v>
      </c>
      <c r="X415" s="110">
        <v>0</v>
      </c>
      <c r="Y415" s="110" t="s">
        <v>10</v>
      </c>
      <c r="Z415" s="110">
        <v>9</v>
      </c>
      <c r="AA415" s="110" t="s">
        <v>10</v>
      </c>
      <c r="AB415" s="110" t="s">
        <v>5638</v>
      </c>
      <c r="AC415" s="110">
        <v>812</v>
      </c>
      <c r="AD415" s="110">
        <v>6</v>
      </c>
      <c r="AE415" s="111">
        <v>2970</v>
      </c>
      <c r="AF415" s="112">
        <v>2699.3999999999996</v>
      </c>
      <c r="AG415" s="111">
        <f>AE415-AF415</f>
        <v>270.60000000000036</v>
      </c>
    </row>
    <row r="416" spans="1:33">
      <c r="A416" s="109">
        <v>466</v>
      </c>
      <c r="B416" s="110">
        <v>543</v>
      </c>
      <c r="C416" s="110" t="s">
        <v>874</v>
      </c>
      <c r="D416" s="110" t="s">
        <v>9</v>
      </c>
      <c r="E416" s="110" t="s">
        <v>10</v>
      </c>
      <c r="F416" s="110" t="s">
        <v>5768</v>
      </c>
      <c r="G416" s="110" t="s">
        <v>96</v>
      </c>
      <c r="H416" s="110">
        <v>151</v>
      </c>
      <c r="I416" s="110">
        <v>1510</v>
      </c>
      <c r="J416" s="110">
        <v>10</v>
      </c>
      <c r="K416" s="110" t="s">
        <v>147</v>
      </c>
      <c r="L416" s="110">
        <v>1345</v>
      </c>
      <c r="M416" s="111">
        <v>134.5</v>
      </c>
      <c r="N416" s="110" t="s">
        <v>3182</v>
      </c>
      <c r="O416" s="110" t="s">
        <v>3182</v>
      </c>
      <c r="P416" s="110" t="s">
        <v>1666</v>
      </c>
      <c r="Q416" s="110" t="s">
        <v>10</v>
      </c>
      <c r="R416" s="110">
        <v>1</v>
      </c>
      <c r="S416" s="110" t="s">
        <v>10</v>
      </c>
      <c r="T416" s="110">
        <v>151</v>
      </c>
      <c r="U416" s="110" t="s">
        <v>3183</v>
      </c>
      <c r="V416" s="110">
        <v>25</v>
      </c>
      <c r="W416" s="110" t="s">
        <v>1902</v>
      </c>
      <c r="X416" s="110">
        <v>0</v>
      </c>
      <c r="Y416" s="110" t="s">
        <v>10</v>
      </c>
      <c r="Z416" s="110">
        <v>8</v>
      </c>
      <c r="AA416" s="110" t="s">
        <v>10</v>
      </c>
      <c r="AB416" s="110" t="s">
        <v>5638</v>
      </c>
      <c r="AC416" s="110">
        <v>543</v>
      </c>
      <c r="AD416" s="110">
        <v>20</v>
      </c>
      <c r="AE416" s="111">
        <v>3020</v>
      </c>
      <c r="AF416" s="112">
        <v>2690</v>
      </c>
      <c r="AG416" s="111">
        <f>AE416-AF416</f>
        <v>330</v>
      </c>
    </row>
    <row r="417" spans="1:33">
      <c r="A417" s="109">
        <v>628</v>
      </c>
      <c r="B417" s="110">
        <v>735</v>
      </c>
      <c r="C417" s="110" t="s">
        <v>1818</v>
      </c>
      <c r="D417" s="110" t="s">
        <v>10</v>
      </c>
      <c r="E417" s="110" t="s">
        <v>58</v>
      </c>
      <c r="F417" s="110" t="s">
        <v>5627</v>
      </c>
      <c r="G417" s="110" t="s">
        <v>385</v>
      </c>
      <c r="H417" s="110">
        <v>29</v>
      </c>
      <c r="I417" s="110">
        <v>2900</v>
      </c>
      <c r="J417" s="110">
        <v>100</v>
      </c>
      <c r="K417" s="110" t="s">
        <v>38</v>
      </c>
      <c r="L417" s="110">
        <v>2585</v>
      </c>
      <c r="M417" s="111">
        <v>25.85</v>
      </c>
      <c r="N417" s="110" t="s">
        <v>3621</v>
      </c>
      <c r="O417" s="110" t="s">
        <v>3621</v>
      </c>
      <c r="P417" s="110" t="s">
        <v>1818</v>
      </c>
      <c r="Q417" s="110" t="s">
        <v>10</v>
      </c>
      <c r="R417" s="110">
        <v>2</v>
      </c>
      <c r="S417" s="110" t="s">
        <v>10</v>
      </c>
      <c r="T417" s="110">
        <v>29</v>
      </c>
      <c r="U417" s="110" t="s">
        <v>3622</v>
      </c>
      <c r="V417" s="110">
        <v>1</v>
      </c>
      <c r="W417" s="110" t="s">
        <v>1915</v>
      </c>
      <c r="X417" s="110">
        <v>2</v>
      </c>
      <c r="Y417" s="110" t="s">
        <v>10</v>
      </c>
      <c r="Z417" s="110">
        <v>1</v>
      </c>
      <c r="AA417" s="110" t="s">
        <v>10</v>
      </c>
      <c r="AB417" s="110" t="s">
        <v>5618</v>
      </c>
      <c r="AC417" s="110">
        <v>200735</v>
      </c>
      <c r="AD417" s="110">
        <v>104</v>
      </c>
      <c r="AE417" s="111">
        <v>3016</v>
      </c>
      <c r="AF417" s="112">
        <v>2688.4</v>
      </c>
      <c r="AG417" s="111">
        <f>AE417-AF417</f>
        <v>327.59999999999991</v>
      </c>
    </row>
    <row r="418" spans="1:33">
      <c r="A418" s="109">
        <v>602</v>
      </c>
      <c r="B418" s="110">
        <v>701</v>
      </c>
      <c r="C418" s="110" t="s">
        <v>1072</v>
      </c>
      <c r="D418" s="110" t="s">
        <v>44</v>
      </c>
      <c r="E418" s="110" t="s">
        <v>58</v>
      </c>
      <c r="F418" s="110" t="s">
        <v>5627</v>
      </c>
      <c r="G418" s="110" t="s">
        <v>279</v>
      </c>
      <c r="H418" s="110">
        <v>11.9</v>
      </c>
      <c r="I418" s="110">
        <v>1190</v>
      </c>
      <c r="J418" s="110">
        <v>100</v>
      </c>
      <c r="K418" s="110" t="s">
        <v>38</v>
      </c>
      <c r="L418" s="110">
        <v>976</v>
      </c>
      <c r="M418" s="111">
        <v>9.76</v>
      </c>
      <c r="N418" s="110" t="s">
        <v>3555</v>
      </c>
      <c r="O418" s="110" t="s">
        <v>3555</v>
      </c>
      <c r="P418" s="110" t="s">
        <v>1791</v>
      </c>
      <c r="Q418" s="110" t="s">
        <v>3556</v>
      </c>
      <c r="R418" s="110">
        <v>1</v>
      </c>
      <c r="S418" s="110" t="s">
        <v>10</v>
      </c>
      <c r="T418" s="110">
        <v>11.9</v>
      </c>
      <c r="U418" s="110" t="s">
        <v>3557</v>
      </c>
      <c r="V418" s="110">
        <v>1</v>
      </c>
      <c r="W418" s="110" t="s">
        <v>1915</v>
      </c>
      <c r="X418" s="110">
        <v>2</v>
      </c>
      <c r="Y418" s="110" t="s">
        <v>10</v>
      </c>
      <c r="Z418" s="110">
        <v>26</v>
      </c>
      <c r="AA418" s="110" t="s">
        <v>10</v>
      </c>
      <c r="AB418" s="110" t="s">
        <v>1915</v>
      </c>
      <c r="AC418" s="110">
        <v>200701</v>
      </c>
      <c r="AD418" s="110">
        <v>275</v>
      </c>
      <c r="AE418" s="111">
        <v>3272.5</v>
      </c>
      <c r="AF418" s="112">
        <v>2684</v>
      </c>
      <c r="AG418" s="111">
        <f>AE418-AF418</f>
        <v>588.5</v>
      </c>
    </row>
    <row r="419" spans="1:33">
      <c r="A419" s="109">
        <v>508</v>
      </c>
      <c r="B419" s="110">
        <v>587</v>
      </c>
      <c r="C419" s="110" t="s">
        <v>925</v>
      </c>
      <c r="D419" s="110" t="s">
        <v>9</v>
      </c>
      <c r="E419" s="110" t="s">
        <v>58</v>
      </c>
      <c r="F419" s="110" t="s">
        <v>5627</v>
      </c>
      <c r="G419" s="110" t="s">
        <v>257</v>
      </c>
      <c r="H419" s="110">
        <v>10.4</v>
      </c>
      <c r="I419" s="110">
        <v>1040</v>
      </c>
      <c r="J419" s="110">
        <v>100</v>
      </c>
      <c r="K419" s="110" t="s">
        <v>38</v>
      </c>
      <c r="L419" s="110">
        <v>853</v>
      </c>
      <c r="M419" s="111">
        <v>8.5299999999999994</v>
      </c>
      <c r="N419" s="110" t="s">
        <v>3297</v>
      </c>
      <c r="O419" s="110" t="s">
        <v>3297</v>
      </c>
      <c r="P419" s="110" t="s">
        <v>1705</v>
      </c>
      <c r="Q419" s="110" t="s">
        <v>3298</v>
      </c>
      <c r="R419" s="110">
        <v>1</v>
      </c>
      <c r="S419" s="110" t="s">
        <v>10</v>
      </c>
      <c r="T419" s="110">
        <v>10.4</v>
      </c>
      <c r="U419" s="110" t="s">
        <v>3299</v>
      </c>
      <c r="V419" s="110">
        <v>1</v>
      </c>
      <c r="W419" s="110" t="s">
        <v>1915</v>
      </c>
      <c r="X419" s="110">
        <v>0</v>
      </c>
      <c r="Y419" s="110" t="s">
        <v>10</v>
      </c>
      <c r="Z419" s="110">
        <v>25</v>
      </c>
      <c r="AA419" s="110" t="s">
        <v>10</v>
      </c>
      <c r="AB419" s="110" t="s">
        <v>1915</v>
      </c>
      <c r="AC419" s="110">
        <v>587</v>
      </c>
      <c r="AD419" s="110">
        <v>310</v>
      </c>
      <c r="AE419" s="111">
        <v>3224</v>
      </c>
      <c r="AF419" s="112">
        <v>2644.2999999999997</v>
      </c>
      <c r="AG419" s="111">
        <f>AE419-AF419</f>
        <v>579.70000000000027</v>
      </c>
    </row>
    <row r="420" spans="1:33">
      <c r="A420" s="109">
        <v>337</v>
      </c>
      <c r="B420" s="110">
        <v>393</v>
      </c>
      <c r="C420" s="110" t="s">
        <v>1550</v>
      </c>
      <c r="D420" s="110" t="s">
        <v>114</v>
      </c>
      <c r="E420" s="110" t="s">
        <v>58</v>
      </c>
      <c r="F420" s="110" t="s">
        <v>5741</v>
      </c>
      <c r="G420" s="110" t="s">
        <v>114</v>
      </c>
      <c r="H420" s="110">
        <v>29.1</v>
      </c>
      <c r="I420" s="110">
        <v>814.8</v>
      </c>
      <c r="J420" s="110">
        <v>27.999999999999996</v>
      </c>
      <c r="K420" s="110" t="s">
        <v>38</v>
      </c>
      <c r="L420" s="110">
        <v>616</v>
      </c>
      <c r="M420" s="111">
        <v>22.000000000000004</v>
      </c>
      <c r="N420" s="110" t="s">
        <v>2828</v>
      </c>
      <c r="O420" s="110" t="s">
        <v>2828</v>
      </c>
      <c r="P420" s="110" t="s">
        <v>1550</v>
      </c>
      <c r="Q420" s="110" t="s">
        <v>10</v>
      </c>
      <c r="R420" s="110">
        <v>1</v>
      </c>
      <c r="S420" s="110" t="s">
        <v>10</v>
      </c>
      <c r="T420" s="110">
        <v>29.1</v>
      </c>
      <c r="U420" s="110" t="s">
        <v>2829</v>
      </c>
      <c r="V420" s="110">
        <v>1</v>
      </c>
      <c r="W420" s="110" t="s">
        <v>1915</v>
      </c>
      <c r="X420" s="110">
        <v>2</v>
      </c>
      <c r="Y420" s="110" t="s">
        <v>10</v>
      </c>
      <c r="Z420" s="110">
        <v>26</v>
      </c>
      <c r="AA420" s="110" t="s">
        <v>10</v>
      </c>
      <c r="AB420" s="110" t="s">
        <v>1915</v>
      </c>
      <c r="AC420" s="110">
        <v>200393</v>
      </c>
      <c r="AD420" s="110">
        <v>119</v>
      </c>
      <c r="AE420" s="111">
        <v>3462.9</v>
      </c>
      <c r="AF420" s="112">
        <v>2618.0000000000005</v>
      </c>
      <c r="AG420" s="111">
        <f>AE420-AF420</f>
        <v>844.89999999999964</v>
      </c>
    </row>
    <row r="421" spans="1:33">
      <c r="A421" s="109">
        <v>154</v>
      </c>
      <c r="B421" s="110">
        <v>210</v>
      </c>
      <c r="C421" s="110" t="s">
        <v>1392</v>
      </c>
      <c r="D421" s="110" t="s">
        <v>114</v>
      </c>
      <c r="E421" s="110" t="s">
        <v>67</v>
      </c>
      <c r="F421" s="110" t="s">
        <v>5659</v>
      </c>
      <c r="G421" s="110" t="s">
        <v>114</v>
      </c>
      <c r="H421" s="110">
        <v>10.4</v>
      </c>
      <c r="I421" s="110">
        <v>3120</v>
      </c>
      <c r="J421" s="110">
        <v>300</v>
      </c>
      <c r="K421" s="110" t="s">
        <v>38</v>
      </c>
      <c r="L421" s="110">
        <v>2715</v>
      </c>
      <c r="M421" s="111">
        <v>9.0500000000000007</v>
      </c>
      <c r="N421" s="110" t="s">
        <v>2332</v>
      </c>
      <c r="O421" s="110" t="s">
        <v>2332</v>
      </c>
      <c r="P421" s="110" t="s">
        <v>1392</v>
      </c>
      <c r="Q421" s="110" t="s">
        <v>10</v>
      </c>
      <c r="R421" s="110">
        <v>1</v>
      </c>
      <c r="S421" s="110" t="s">
        <v>10</v>
      </c>
      <c r="T421" s="110">
        <v>10.4</v>
      </c>
      <c r="U421" s="110" t="s">
        <v>2333</v>
      </c>
      <c r="V421" s="110">
        <v>1</v>
      </c>
      <c r="W421" s="110" t="s">
        <v>1915</v>
      </c>
      <c r="X421" s="110">
        <v>2</v>
      </c>
      <c r="Y421" s="110" t="s">
        <v>10</v>
      </c>
      <c r="Z421" s="110">
        <v>26</v>
      </c>
      <c r="AA421" s="110" t="s">
        <v>10</v>
      </c>
      <c r="AB421" s="110" t="s">
        <v>1915</v>
      </c>
      <c r="AC421" s="110">
        <v>200210</v>
      </c>
      <c r="AD421" s="110">
        <v>289</v>
      </c>
      <c r="AE421" s="111">
        <v>3005.6</v>
      </c>
      <c r="AF421" s="112">
        <v>2615.4500000000003</v>
      </c>
      <c r="AG421" s="111">
        <f>AE421-AF421</f>
        <v>390.14999999999964</v>
      </c>
    </row>
    <row r="422" spans="1:33">
      <c r="A422" s="109">
        <v>40</v>
      </c>
      <c r="B422" s="110">
        <v>78</v>
      </c>
      <c r="C422" s="110" t="s">
        <v>1283</v>
      </c>
      <c r="D422" s="110" t="s">
        <v>9</v>
      </c>
      <c r="E422" s="110" t="s">
        <v>58</v>
      </c>
      <c r="F422" s="110" t="s">
        <v>556</v>
      </c>
      <c r="G422" s="110" t="s">
        <v>220</v>
      </c>
      <c r="H422" s="110">
        <v>10.4</v>
      </c>
      <c r="I422" s="110">
        <v>5200</v>
      </c>
      <c r="J422" s="110">
        <v>500</v>
      </c>
      <c r="K422" s="110" t="s">
        <v>38</v>
      </c>
      <c r="L422" s="110">
        <v>4180</v>
      </c>
      <c r="M422" s="111">
        <v>8.36</v>
      </c>
      <c r="N422" s="110" t="s">
        <v>2012</v>
      </c>
      <c r="O422" s="110" t="s">
        <v>2012</v>
      </c>
      <c r="P422" s="110" t="s">
        <v>1283</v>
      </c>
      <c r="Q422" s="110" t="s">
        <v>10</v>
      </c>
      <c r="R422" s="110">
        <v>1</v>
      </c>
      <c r="S422" s="110" t="s">
        <v>10</v>
      </c>
      <c r="T422" s="110">
        <v>10.4</v>
      </c>
      <c r="U422" s="110" t="s">
        <v>2013</v>
      </c>
      <c r="V422" s="110">
        <v>1</v>
      </c>
      <c r="W422" s="110" t="s">
        <v>1915</v>
      </c>
      <c r="X422" s="110">
        <v>2</v>
      </c>
      <c r="Y422" s="110" t="s">
        <v>10</v>
      </c>
      <c r="Z422" s="110">
        <v>25</v>
      </c>
      <c r="AA422" s="110" t="s">
        <v>10</v>
      </c>
      <c r="AB422" s="110" t="s">
        <v>1915</v>
      </c>
      <c r="AC422" s="110">
        <v>200078</v>
      </c>
      <c r="AD422" s="110">
        <v>310</v>
      </c>
      <c r="AE422" s="111">
        <v>3224</v>
      </c>
      <c r="AF422" s="112">
        <v>2591.6</v>
      </c>
      <c r="AG422" s="111">
        <f>AE422-AF422</f>
        <v>632.40000000000009</v>
      </c>
    </row>
    <row r="423" spans="1:33">
      <c r="A423" s="109">
        <v>681</v>
      </c>
      <c r="B423" s="110">
        <v>798</v>
      </c>
      <c r="C423" s="110" t="s">
        <v>1165</v>
      </c>
      <c r="D423" s="110" t="s">
        <v>44</v>
      </c>
      <c r="E423" s="110" t="s">
        <v>67</v>
      </c>
      <c r="F423" s="110" t="s">
        <v>5627</v>
      </c>
      <c r="G423" s="110" t="s">
        <v>447</v>
      </c>
      <c r="H423" s="110">
        <v>10.4</v>
      </c>
      <c r="I423" s="110">
        <v>1040</v>
      </c>
      <c r="J423" s="110">
        <v>100</v>
      </c>
      <c r="K423" s="110" t="s">
        <v>38</v>
      </c>
      <c r="L423" s="110">
        <v>926</v>
      </c>
      <c r="M423" s="111">
        <v>9.26</v>
      </c>
      <c r="N423" s="110" t="s">
        <v>3765</v>
      </c>
      <c r="O423" s="110" t="s">
        <v>3765</v>
      </c>
      <c r="P423" s="110" t="s">
        <v>1165</v>
      </c>
      <c r="Q423" s="110" t="s">
        <v>3766</v>
      </c>
      <c r="R423" s="110">
        <v>1</v>
      </c>
      <c r="S423" s="110" t="s">
        <v>10</v>
      </c>
      <c r="T423" s="110">
        <v>10.4</v>
      </c>
      <c r="U423" s="110" t="s">
        <v>3767</v>
      </c>
      <c r="V423" s="110">
        <v>1</v>
      </c>
      <c r="W423" s="110" t="s">
        <v>1915</v>
      </c>
      <c r="X423" s="110">
        <v>0</v>
      </c>
      <c r="Y423" s="110" t="s">
        <v>10</v>
      </c>
      <c r="Z423" s="110">
        <v>25</v>
      </c>
      <c r="AA423" s="110" t="s">
        <v>10</v>
      </c>
      <c r="AB423" s="110" t="s">
        <v>1915</v>
      </c>
      <c r="AC423" s="110">
        <v>798</v>
      </c>
      <c r="AD423" s="110">
        <v>279</v>
      </c>
      <c r="AE423" s="111">
        <v>2901.6</v>
      </c>
      <c r="AF423" s="112">
        <v>2583.54</v>
      </c>
      <c r="AG423" s="111">
        <f>AE423-AF423</f>
        <v>318.05999999999995</v>
      </c>
    </row>
    <row r="424" spans="1:33">
      <c r="A424" s="109">
        <v>331</v>
      </c>
      <c r="B424" s="110">
        <v>383</v>
      </c>
      <c r="C424" s="110" t="s">
        <v>1544</v>
      </c>
      <c r="D424" s="110" t="s">
        <v>109</v>
      </c>
      <c r="E424" s="110" t="s">
        <v>10</v>
      </c>
      <c r="F424" s="110" t="s">
        <v>350</v>
      </c>
      <c r="G424" s="110" t="s">
        <v>108</v>
      </c>
      <c r="H424" s="110">
        <v>9.5</v>
      </c>
      <c r="I424" s="110">
        <v>950</v>
      </c>
      <c r="J424" s="110">
        <v>100</v>
      </c>
      <c r="K424" s="110" t="s">
        <v>13</v>
      </c>
      <c r="L424" s="110">
        <v>857</v>
      </c>
      <c r="M424" s="111">
        <v>8.57</v>
      </c>
      <c r="N424" s="110" t="s">
        <v>2814</v>
      </c>
      <c r="O424" s="110" t="s">
        <v>2814</v>
      </c>
      <c r="P424" s="110" t="s">
        <v>1544</v>
      </c>
      <c r="Q424" s="110" t="s">
        <v>10</v>
      </c>
      <c r="R424" s="110">
        <v>1</v>
      </c>
      <c r="S424" s="110" t="s">
        <v>10</v>
      </c>
      <c r="T424" s="110">
        <v>9.5</v>
      </c>
      <c r="U424" s="110" t="s">
        <v>2815</v>
      </c>
      <c r="V424" s="110">
        <v>17</v>
      </c>
      <c r="W424" s="110" t="s">
        <v>2090</v>
      </c>
      <c r="X424" s="110">
        <v>0</v>
      </c>
      <c r="Y424" s="110" t="s">
        <v>10</v>
      </c>
      <c r="Z424" s="110">
        <v>3</v>
      </c>
      <c r="AA424" s="110" t="s">
        <v>10</v>
      </c>
      <c r="AB424" s="110" t="s">
        <v>5633</v>
      </c>
      <c r="AC424" s="110">
        <v>383</v>
      </c>
      <c r="AD424" s="110">
        <v>300</v>
      </c>
      <c r="AE424" s="111">
        <v>2850</v>
      </c>
      <c r="AF424" s="112">
        <v>2571</v>
      </c>
      <c r="AG424" s="111">
        <f>AE424-AF424</f>
        <v>279</v>
      </c>
    </row>
    <row r="425" spans="1:33">
      <c r="A425" s="109">
        <v>309</v>
      </c>
      <c r="B425" s="110">
        <v>356</v>
      </c>
      <c r="C425" s="110" t="s">
        <v>1526</v>
      </c>
      <c r="D425" s="110" t="s">
        <v>109</v>
      </c>
      <c r="E425" s="110" t="s">
        <v>10</v>
      </c>
      <c r="F425" s="110" t="s">
        <v>5731</v>
      </c>
      <c r="G425" s="110" t="s">
        <v>108</v>
      </c>
      <c r="H425" s="110">
        <v>22.8</v>
      </c>
      <c r="I425" s="110">
        <v>1596</v>
      </c>
      <c r="J425" s="110">
        <v>70</v>
      </c>
      <c r="K425" s="110" t="s">
        <v>181</v>
      </c>
      <c r="L425" s="110">
        <v>1440</v>
      </c>
      <c r="M425" s="111">
        <v>20.571428571428573</v>
      </c>
      <c r="N425" s="110" t="s">
        <v>2758</v>
      </c>
      <c r="O425" s="110" t="s">
        <v>2758</v>
      </c>
      <c r="P425" s="110" t="s">
        <v>1526</v>
      </c>
      <c r="Q425" s="110" t="s">
        <v>2759</v>
      </c>
      <c r="R425" s="110">
        <v>1</v>
      </c>
      <c r="S425" s="110" t="s">
        <v>10</v>
      </c>
      <c r="T425" s="110">
        <v>22.8</v>
      </c>
      <c r="U425" s="110" t="s">
        <v>2760</v>
      </c>
      <c r="V425" s="110">
        <v>19</v>
      </c>
      <c r="W425" s="110" t="s">
        <v>1979</v>
      </c>
      <c r="X425" s="110">
        <v>0</v>
      </c>
      <c r="Y425" s="110" t="s">
        <v>10</v>
      </c>
      <c r="Z425" s="110">
        <v>3</v>
      </c>
      <c r="AA425" s="110" t="s">
        <v>10</v>
      </c>
      <c r="AB425" s="110" t="s">
        <v>5633</v>
      </c>
      <c r="AC425" s="110">
        <v>356</v>
      </c>
      <c r="AD425" s="110">
        <v>124</v>
      </c>
      <c r="AE425" s="111">
        <v>2827.2000000000003</v>
      </c>
      <c r="AF425" s="112">
        <v>2550.8571428571431</v>
      </c>
      <c r="AG425" s="111">
        <f>AE425-AF425</f>
        <v>276.34285714285716</v>
      </c>
    </row>
    <row r="426" spans="1:33">
      <c r="A426" s="109">
        <v>426</v>
      </c>
      <c r="B426" s="110">
        <v>491</v>
      </c>
      <c r="C426" s="110" t="s">
        <v>817</v>
      </c>
      <c r="D426" s="110" t="s">
        <v>44</v>
      </c>
      <c r="E426" s="110" t="s">
        <v>10</v>
      </c>
      <c r="F426" s="110" t="s">
        <v>5731</v>
      </c>
      <c r="G426" s="110" t="s">
        <v>202</v>
      </c>
      <c r="H426" s="110">
        <v>41.5</v>
      </c>
      <c r="I426" s="110">
        <v>2905</v>
      </c>
      <c r="J426" s="110">
        <v>70</v>
      </c>
      <c r="K426" s="110" t="s">
        <v>181</v>
      </c>
      <c r="L426" s="110">
        <v>2586</v>
      </c>
      <c r="M426" s="111">
        <v>36.942857142857143</v>
      </c>
      <c r="N426" s="110" t="s">
        <v>3077</v>
      </c>
      <c r="O426" s="110" t="s">
        <v>3077</v>
      </c>
      <c r="P426" s="110" t="s">
        <v>817</v>
      </c>
      <c r="Q426" s="110" t="s">
        <v>10</v>
      </c>
      <c r="R426" s="110">
        <v>2</v>
      </c>
      <c r="S426" s="110" t="s">
        <v>10</v>
      </c>
      <c r="T426" s="110">
        <v>41.5</v>
      </c>
      <c r="U426" s="110" t="s">
        <v>3078</v>
      </c>
      <c r="V426" s="110">
        <v>19</v>
      </c>
      <c r="W426" s="110" t="s">
        <v>1979</v>
      </c>
      <c r="X426" s="110">
        <v>0</v>
      </c>
      <c r="Y426" s="110" t="s">
        <v>10</v>
      </c>
      <c r="Z426" s="110">
        <v>3</v>
      </c>
      <c r="AA426" s="110" t="s">
        <v>10</v>
      </c>
      <c r="AB426" s="110" t="s">
        <v>5618</v>
      </c>
      <c r="AC426" s="110">
        <v>491</v>
      </c>
      <c r="AD426" s="110">
        <v>69</v>
      </c>
      <c r="AE426" s="111">
        <v>2863.5</v>
      </c>
      <c r="AF426" s="112">
        <v>2549.0571428571429</v>
      </c>
      <c r="AG426" s="111">
        <f>AE426-AF426</f>
        <v>314.44285714285706</v>
      </c>
    </row>
    <row r="427" spans="1:33">
      <c r="A427" s="109">
        <v>454</v>
      </c>
      <c r="B427" s="110">
        <v>530</v>
      </c>
      <c r="C427" s="110" t="s">
        <v>1657</v>
      </c>
      <c r="D427" s="110" t="s">
        <v>90</v>
      </c>
      <c r="E427" s="110" t="s">
        <v>58</v>
      </c>
      <c r="F427" s="110" t="s">
        <v>5627</v>
      </c>
      <c r="G427" s="110" t="s">
        <v>70</v>
      </c>
      <c r="H427" s="110">
        <v>10.4</v>
      </c>
      <c r="I427" s="110">
        <v>1040</v>
      </c>
      <c r="J427" s="110">
        <v>100</v>
      </c>
      <c r="K427" s="110" t="s">
        <v>38</v>
      </c>
      <c r="L427" s="110">
        <v>940</v>
      </c>
      <c r="M427" s="111">
        <v>9.4</v>
      </c>
      <c r="N427" s="110" t="s">
        <v>3150</v>
      </c>
      <c r="O427" s="110" t="s">
        <v>3150</v>
      </c>
      <c r="P427" s="110" t="s">
        <v>1657</v>
      </c>
      <c r="Q427" s="110" t="s">
        <v>3151</v>
      </c>
      <c r="R427" s="110">
        <v>2</v>
      </c>
      <c r="S427" s="110" t="s">
        <v>10</v>
      </c>
      <c r="T427" s="110">
        <v>10.4</v>
      </c>
      <c r="U427" s="110" t="s">
        <v>3152</v>
      </c>
      <c r="V427" s="110">
        <v>1</v>
      </c>
      <c r="W427" s="110" t="s">
        <v>1915</v>
      </c>
      <c r="X427" s="110">
        <v>2</v>
      </c>
      <c r="Y427" s="110" t="s">
        <v>10</v>
      </c>
      <c r="Z427" s="110">
        <v>3</v>
      </c>
      <c r="AA427" s="110" t="s">
        <v>10</v>
      </c>
      <c r="AB427" s="110" t="s">
        <v>5618</v>
      </c>
      <c r="AC427" s="110">
        <v>200530</v>
      </c>
      <c r="AD427" s="110">
        <v>270</v>
      </c>
      <c r="AE427" s="111">
        <v>2808</v>
      </c>
      <c r="AF427" s="112">
        <v>2538</v>
      </c>
      <c r="AG427" s="111">
        <f>AE427-AF427</f>
        <v>270</v>
      </c>
    </row>
    <row r="428" spans="1:33">
      <c r="A428" s="109">
        <v>270</v>
      </c>
      <c r="B428" s="110">
        <v>337</v>
      </c>
      <c r="C428" s="110" t="s">
        <v>1488</v>
      </c>
      <c r="D428" s="110" t="s">
        <v>10</v>
      </c>
      <c r="E428" s="110" t="s">
        <v>58</v>
      </c>
      <c r="F428" s="110" t="s">
        <v>5627</v>
      </c>
      <c r="G428" s="110" t="s">
        <v>104</v>
      </c>
      <c r="H428" s="110">
        <v>23.8</v>
      </c>
      <c r="I428" s="110">
        <v>2380</v>
      </c>
      <c r="J428" s="110">
        <v>100</v>
      </c>
      <c r="K428" s="110" t="s">
        <v>57</v>
      </c>
      <c r="L428" s="110">
        <v>2120</v>
      </c>
      <c r="M428" s="111">
        <v>21.2</v>
      </c>
      <c r="N428" s="110" t="s">
        <v>2652</v>
      </c>
      <c r="O428" s="110" t="s">
        <v>2652</v>
      </c>
      <c r="P428" s="110" t="s">
        <v>1488</v>
      </c>
      <c r="Q428" s="110" t="s">
        <v>10</v>
      </c>
      <c r="R428" s="110">
        <v>2</v>
      </c>
      <c r="S428" s="110" t="s">
        <v>10</v>
      </c>
      <c r="T428" s="110">
        <v>23.8</v>
      </c>
      <c r="U428" s="110" t="s">
        <v>2653</v>
      </c>
      <c r="V428" s="110">
        <v>2</v>
      </c>
      <c r="W428" s="110" t="s">
        <v>835</v>
      </c>
      <c r="X428" s="110">
        <v>0</v>
      </c>
      <c r="Y428" s="110" t="s">
        <v>10</v>
      </c>
      <c r="Z428" s="110">
        <v>15</v>
      </c>
      <c r="AA428" s="110" t="s">
        <v>10</v>
      </c>
      <c r="AB428" s="110" t="s">
        <v>5618</v>
      </c>
      <c r="AC428" s="110">
        <v>337</v>
      </c>
      <c r="AD428" s="110">
        <v>118</v>
      </c>
      <c r="AE428" s="111">
        <v>2808.4</v>
      </c>
      <c r="AF428" s="112">
        <v>2501.6</v>
      </c>
      <c r="AG428" s="111">
        <f>AE428-AF428</f>
        <v>306.80000000000018</v>
      </c>
    </row>
    <row r="429" spans="1:33">
      <c r="A429" s="109">
        <v>245</v>
      </c>
      <c r="B429" s="110">
        <v>306</v>
      </c>
      <c r="C429" s="110" t="s">
        <v>1468</v>
      </c>
      <c r="D429" s="110" t="s">
        <v>9</v>
      </c>
      <c r="E429" s="110" t="s">
        <v>58</v>
      </c>
      <c r="F429" s="110" t="s">
        <v>5647</v>
      </c>
      <c r="G429" s="110" t="s">
        <v>583</v>
      </c>
      <c r="H429" s="110">
        <v>5.3</v>
      </c>
      <c r="I429" s="110">
        <v>5300</v>
      </c>
      <c r="J429" s="110">
        <v>1000</v>
      </c>
      <c r="K429" s="110" t="s">
        <v>38</v>
      </c>
      <c r="L429" s="110">
        <v>2494</v>
      </c>
      <c r="M429" s="111">
        <v>2.4940000000000002</v>
      </c>
      <c r="N429" s="110" t="s">
        <v>2588</v>
      </c>
      <c r="O429" s="110" t="s">
        <v>2588</v>
      </c>
      <c r="P429" s="110" t="s">
        <v>1468</v>
      </c>
      <c r="Q429" s="110" t="s">
        <v>10</v>
      </c>
      <c r="R429" s="110">
        <v>1</v>
      </c>
      <c r="S429" s="110" t="s">
        <v>10</v>
      </c>
      <c r="T429" s="110">
        <v>5.3</v>
      </c>
      <c r="U429" s="110" t="s">
        <v>2589</v>
      </c>
      <c r="V429" s="110">
        <v>1</v>
      </c>
      <c r="W429" s="110" t="s">
        <v>1915</v>
      </c>
      <c r="X429" s="110">
        <v>0</v>
      </c>
      <c r="Y429" s="110" t="s">
        <v>10</v>
      </c>
      <c r="Z429" s="110">
        <v>25</v>
      </c>
      <c r="AA429" s="110" t="s">
        <v>10</v>
      </c>
      <c r="AB429" s="110" t="s">
        <v>1915</v>
      </c>
      <c r="AC429" s="110">
        <v>306</v>
      </c>
      <c r="AD429" s="110">
        <v>1001</v>
      </c>
      <c r="AE429" s="111">
        <v>5305.3</v>
      </c>
      <c r="AF429" s="112">
        <v>2496.4940000000001</v>
      </c>
      <c r="AG429" s="111">
        <f>AE429-AF429</f>
        <v>2808.806</v>
      </c>
    </row>
    <row r="430" spans="1:33">
      <c r="A430" s="109">
        <v>655</v>
      </c>
      <c r="B430" s="110">
        <v>769</v>
      </c>
      <c r="C430" s="110" t="s">
        <v>1842</v>
      </c>
      <c r="D430" s="110" t="s">
        <v>9</v>
      </c>
      <c r="E430" s="110" t="s">
        <v>14</v>
      </c>
      <c r="F430" s="110" t="s">
        <v>450</v>
      </c>
      <c r="G430" s="110" t="s">
        <v>70</v>
      </c>
      <c r="H430" s="110">
        <v>27.7</v>
      </c>
      <c r="I430" s="110">
        <v>2770</v>
      </c>
      <c r="J430" s="110">
        <v>100</v>
      </c>
      <c r="K430" s="110" t="s">
        <v>13</v>
      </c>
      <c r="L430" s="110">
        <v>2467</v>
      </c>
      <c r="M430" s="111">
        <v>24.67</v>
      </c>
      <c r="N430" s="110" t="s">
        <v>3693</v>
      </c>
      <c r="O430" s="110" t="s">
        <v>3693</v>
      </c>
      <c r="P430" s="110" t="s">
        <v>1842</v>
      </c>
      <c r="Q430" s="110" t="s">
        <v>3694</v>
      </c>
      <c r="R430" s="110">
        <v>2</v>
      </c>
      <c r="S430" s="110" t="s">
        <v>10</v>
      </c>
      <c r="T430" s="110">
        <v>27.7</v>
      </c>
      <c r="U430" s="110" t="s">
        <v>3695</v>
      </c>
      <c r="V430" s="110">
        <v>3</v>
      </c>
      <c r="W430" s="110" t="s">
        <v>1938</v>
      </c>
      <c r="X430" s="110">
        <v>0</v>
      </c>
      <c r="Y430" s="110" t="s">
        <v>10</v>
      </c>
      <c r="Z430" s="110">
        <v>2</v>
      </c>
      <c r="AA430" s="110" t="s">
        <v>10</v>
      </c>
      <c r="AB430" s="110" t="s">
        <v>5618</v>
      </c>
      <c r="AC430" s="110">
        <v>769</v>
      </c>
      <c r="AD430" s="110">
        <v>101</v>
      </c>
      <c r="AE430" s="111">
        <v>2797.7</v>
      </c>
      <c r="AF430" s="112">
        <v>2491.67</v>
      </c>
      <c r="AG430" s="111">
        <f>AE430-AF430</f>
        <v>306.02999999999975</v>
      </c>
    </row>
    <row r="431" spans="1:33">
      <c r="A431" s="109">
        <v>161</v>
      </c>
      <c r="B431" s="110">
        <v>218</v>
      </c>
      <c r="C431" s="110" t="s">
        <v>1399</v>
      </c>
      <c r="D431" s="110" t="s">
        <v>10</v>
      </c>
      <c r="E431" s="110" t="s">
        <v>58</v>
      </c>
      <c r="F431" s="110" t="s">
        <v>5627</v>
      </c>
      <c r="G431" s="110" t="s">
        <v>440</v>
      </c>
      <c r="H431" s="110">
        <v>71.7</v>
      </c>
      <c r="I431" s="110">
        <v>7170</v>
      </c>
      <c r="J431" s="110">
        <v>100</v>
      </c>
      <c r="K431" s="110" t="s">
        <v>38</v>
      </c>
      <c r="L431" s="110">
        <v>6388</v>
      </c>
      <c r="M431" s="111">
        <v>63.88</v>
      </c>
      <c r="N431" s="110" t="s">
        <v>2348</v>
      </c>
      <c r="O431" s="110" t="s">
        <v>2348</v>
      </c>
      <c r="P431" s="110" t="s">
        <v>1399</v>
      </c>
      <c r="Q431" s="110" t="s">
        <v>2349</v>
      </c>
      <c r="R431" s="110">
        <v>1</v>
      </c>
      <c r="S431" s="110" t="s">
        <v>10</v>
      </c>
      <c r="T431" s="110">
        <v>71.7</v>
      </c>
      <c r="U431" s="110" t="s">
        <v>2350</v>
      </c>
      <c r="V431" s="110">
        <v>11</v>
      </c>
      <c r="W431" s="110" t="s">
        <v>2351</v>
      </c>
      <c r="X431" s="110">
        <v>0</v>
      </c>
      <c r="Y431" s="110" t="s">
        <v>10</v>
      </c>
      <c r="Z431" s="110">
        <v>3</v>
      </c>
      <c r="AA431" s="110" t="s">
        <v>10</v>
      </c>
      <c r="AB431" s="110" t="s">
        <v>5633</v>
      </c>
      <c r="AC431" s="110">
        <v>218</v>
      </c>
      <c r="AD431" s="110">
        <v>39</v>
      </c>
      <c r="AE431" s="111">
        <v>2796.3</v>
      </c>
      <c r="AF431" s="112">
        <v>2491.3200000000002</v>
      </c>
      <c r="AG431" s="111">
        <f>AE431-AF431</f>
        <v>304.98</v>
      </c>
    </row>
    <row r="432" spans="1:33">
      <c r="A432" s="109">
        <v>524</v>
      </c>
      <c r="B432" s="110">
        <v>603</v>
      </c>
      <c r="C432" s="110" t="s">
        <v>1721</v>
      </c>
      <c r="D432" s="110" t="s">
        <v>44</v>
      </c>
      <c r="E432" s="110" t="s">
        <v>10</v>
      </c>
      <c r="F432" s="110" t="s">
        <v>5716</v>
      </c>
      <c r="G432" s="110" t="s">
        <v>906</v>
      </c>
      <c r="H432" s="110">
        <v>561</v>
      </c>
      <c r="I432" s="110">
        <v>5610</v>
      </c>
      <c r="J432" s="110">
        <v>10</v>
      </c>
      <c r="K432" s="110" t="s">
        <v>147</v>
      </c>
      <c r="L432" s="110">
        <v>4914</v>
      </c>
      <c r="M432" s="111">
        <v>491.4</v>
      </c>
      <c r="N432" s="110" t="s">
        <v>3342</v>
      </c>
      <c r="O432" s="110" t="s">
        <v>3342</v>
      </c>
      <c r="P432" s="110" t="s">
        <v>1721</v>
      </c>
      <c r="Q432" s="110" t="s">
        <v>10</v>
      </c>
      <c r="R432" s="110">
        <v>1</v>
      </c>
      <c r="S432" s="110" t="s">
        <v>10</v>
      </c>
      <c r="T432" s="110">
        <v>561</v>
      </c>
      <c r="U432" s="110" t="s">
        <v>3343</v>
      </c>
      <c r="V432" s="110">
        <v>25</v>
      </c>
      <c r="W432" s="110" t="s">
        <v>1902</v>
      </c>
      <c r="X432" s="110">
        <v>2</v>
      </c>
      <c r="Y432" s="110" t="s">
        <v>10</v>
      </c>
      <c r="Z432" s="110">
        <v>9</v>
      </c>
      <c r="AA432" s="110" t="s">
        <v>10</v>
      </c>
      <c r="AB432" s="110" t="s">
        <v>5638</v>
      </c>
      <c r="AC432" s="110">
        <v>200603</v>
      </c>
      <c r="AD432" s="110">
        <v>5</v>
      </c>
      <c r="AE432" s="111">
        <v>2805</v>
      </c>
      <c r="AF432" s="112">
        <v>2457</v>
      </c>
      <c r="AG432" s="111">
        <f>AE432-AF432</f>
        <v>348</v>
      </c>
    </row>
    <row r="433" spans="1:33">
      <c r="A433" s="109">
        <v>518</v>
      </c>
      <c r="B433" s="110">
        <v>597</v>
      </c>
      <c r="C433" s="110" t="s">
        <v>1716</v>
      </c>
      <c r="D433" s="110" t="s">
        <v>44</v>
      </c>
      <c r="E433" s="110" t="s">
        <v>58</v>
      </c>
      <c r="F433" s="110" t="s">
        <v>5627</v>
      </c>
      <c r="G433" s="110" t="s">
        <v>527</v>
      </c>
      <c r="H433" s="110">
        <v>33.6</v>
      </c>
      <c r="I433" s="110">
        <v>3360</v>
      </c>
      <c r="J433" s="110">
        <v>100</v>
      </c>
      <c r="K433" s="110" t="s">
        <v>38</v>
      </c>
      <c r="L433" s="110">
        <v>2993</v>
      </c>
      <c r="M433" s="111">
        <v>29.93</v>
      </c>
      <c r="N433" s="110" t="s">
        <v>3325</v>
      </c>
      <c r="O433" s="110" t="s">
        <v>3325</v>
      </c>
      <c r="P433" s="110" t="s">
        <v>1716</v>
      </c>
      <c r="Q433" s="110" t="s">
        <v>3326</v>
      </c>
      <c r="R433" s="110">
        <v>2</v>
      </c>
      <c r="S433" s="110" t="s">
        <v>10</v>
      </c>
      <c r="T433" s="110">
        <v>33.6</v>
      </c>
      <c r="U433" s="110" t="s">
        <v>3327</v>
      </c>
      <c r="V433" s="110">
        <v>1</v>
      </c>
      <c r="W433" s="110" t="s">
        <v>1915</v>
      </c>
      <c r="X433" s="110">
        <v>2</v>
      </c>
      <c r="Y433" s="110" t="s">
        <v>10</v>
      </c>
      <c r="Z433" s="110">
        <v>3</v>
      </c>
      <c r="AA433" s="110" t="s">
        <v>10</v>
      </c>
      <c r="AB433" s="110" t="s">
        <v>5618</v>
      </c>
      <c r="AC433" s="110">
        <v>200597</v>
      </c>
      <c r="AD433" s="110">
        <v>82</v>
      </c>
      <c r="AE433" s="111">
        <v>2755.2000000000003</v>
      </c>
      <c r="AF433" s="112">
        <v>2454.2599999999998</v>
      </c>
      <c r="AG433" s="111">
        <f>AE433-AF433</f>
        <v>300.94000000000051</v>
      </c>
    </row>
    <row r="434" spans="1:33">
      <c r="A434" s="109">
        <v>430</v>
      </c>
      <c r="B434" s="110">
        <v>496</v>
      </c>
      <c r="C434" s="110" t="s">
        <v>1632</v>
      </c>
      <c r="D434" s="110" t="s">
        <v>9</v>
      </c>
      <c r="E434" s="110" t="s">
        <v>58</v>
      </c>
      <c r="F434" s="110" t="s">
        <v>5627</v>
      </c>
      <c r="G434" s="110" t="s">
        <v>104</v>
      </c>
      <c r="H434" s="110">
        <v>12.5</v>
      </c>
      <c r="I434" s="110">
        <v>1250</v>
      </c>
      <c r="J434" s="110">
        <v>100</v>
      </c>
      <c r="K434" s="110" t="s">
        <v>38</v>
      </c>
      <c r="L434" s="110">
        <v>1113</v>
      </c>
      <c r="M434" s="111">
        <v>11.13</v>
      </c>
      <c r="N434" s="110" t="s">
        <v>3086</v>
      </c>
      <c r="O434" s="110" t="s">
        <v>3086</v>
      </c>
      <c r="P434" s="110" t="s">
        <v>1632</v>
      </c>
      <c r="Q434" s="110" t="s">
        <v>10</v>
      </c>
      <c r="R434" s="110">
        <v>1</v>
      </c>
      <c r="S434" s="110" t="s">
        <v>10</v>
      </c>
      <c r="T434" s="110">
        <v>12.5</v>
      </c>
      <c r="U434" s="110" t="s">
        <v>3087</v>
      </c>
      <c r="V434" s="110">
        <v>1</v>
      </c>
      <c r="W434" s="110" t="s">
        <v>1915</v>
      </c>
      <c r="X434" s="110">
        <v>0</v>
      </c>
      <c r="Y434" s="110" t="s">
        <v>10</v>
      </c>
      <c r="Z434" s="110">
        <v>1</v>
      </c>
      <c r="AA434" s="110" t="s">
        <v>10</v>
      </c>
      <c r="AB434" s="110" t="s">
        <v>1915</v>
      </c>
      <c r="AC434" s="110">
        <v>496</v>
      </c>
      <c r="AD434" s="110">
        <v>220</v>
      </c>
      <c r="AE434" s="111">
        <v>2750</v>
      </c>
      <c r="AF434" s="112">
        <v>2448.6000000000004</v>
      </c>
      <c r="AG434" s="111">
        <f>AE434-AF434</f>
        <v>301.39999999999964</v>
      </c>
    </row>
    <row r="435" spans="1:33">
      <c r="A435" s="109">
        <v>75</v>
      </c>
      <c r="B435" s="110">
        <v>125</v>
      </c>
      <c r="C435" s="110" t="s">
        <v>1313</v>
      </c>
      <c r="D435" s="110" t="s">
        <v>114</v>
      </c>
      <c r="E435" s="110" t="s">
        <v>58</v>
      </c>
      <c r="F435" s="110" t="s">
        <v>5627</v>
      </c>
      <c r="G435" s="110" t="s">
        <v>114</v>
      </c>
      <c r="H435" s="110">
        <v>7.7</v>
      </c>
      <c r="I435" s="110">
        <v>770</v>
      </c>
      <c r="J435" s="110">
        <v>100</v>
      </c>
      <c r="K435" s="110" t="s">
        <v>38</v>
      </c>
      <c r="L435" s="110">
        <v>616</v>
      </c>
      <c r="M435" s="111">
        <v>6.16</v>
      </c>
      <c r="N435" s="110" t="s">
        <v>2107</v>
      </c>
      <c r="O435" s="110" t="s">
        <v>2107</v>
      </c>
      <c r="P435" s="110" t="s">
        <v>1313</v>
      </c>
      <c r="Q435" s="110" t="s">
        <v>2108</v>
      </c>
      <c r="R435" s="110">
        <v>1</v>
      </c>
      <c r="S435" s="110" t="s">
        <v>10</v>
      </c>
      <c r="T435" s="110">
        <v>7.7</v>
      </c>
      <c r="U435" s="110" t="s">
        <v>2109</v>
      </c>
      <c r="V435" s="110">
        <v>1</v>
      </c>
      <c r="W435" s="110" t="s">
        <v>1915</v>
      </c>
      <c r="X435" s="110">
        <v>0</v>
      </c>
      <c r="Y435" s="110" t="s">
        <v>10</v>
      </c>
      <c r="Z435" s="110">
        <v>25</v>
      </c>
      <c r="AA435" s="110" t="s">
        <v>10</v>
      </c>
      <c r="AB435" s="110" t="s">
        <v>1915</v>
      </c>
      <c r="AC435" s="110">
        <v>125</v>
      </c>
      <c r="AD435" s="110">
        <v>395</v>
      </c>
      <c r="AE435" s="111">
        <v>3041.5</v>
      </c>
      <c r="AF435" s="112">
        <v>2433.2000000000003</v>
      </c>
      <c r="AG435" s="111">
        <f>AE435-AF435</f>
        <v>608.29999999999973</v>
      </c>
    </row>
    <row r="436" spans="1:33">
      <c r="A436" s="109">
        <v>328</v>
      </c>
      <c r="B436" s="110">
        <v>379</v>
      </c>
      <c r="C436" s="110" t="s">
        <v>1541</v>
      </c>
      <c r="D436" s="110" t="s">
        <v>44</v>
      </c>
      <c r="E436" s="110" t="s">
        <v>58</v>
      </c>
      <c r="F436" s="110" t="s">
        <v>5706</v>
      </c>
      <c r="G436" s="110" t="s">
        <v>380</v>
      </c>
      <c r="H436" s="110">
        <v>25.7</v>
      </c>
      <c r="I436" s="110">
        <v>2570</v>
      </c>
      <c r="J436" s="110">
        <v>100</v>
      </c>
      <c r="K436" s="110" t="s">
        <v>57</v>
      </c>
      <c r="L436" s="110">
        <v>2056</v>
      </c>
      <c r="M436" s="111">
        <v>20.56</v>
      </c>
      <c r="N436" s="110" t="s">
        <v>2806</v>
      </c>
      <c r="O436" s="110" t="s">
        <v>2806</v>
      </c>
      <c r="P436" s="110" t="s">
        <v>1541</v>
      </c>
      <c r="Q436" s="110" t="s">
        <v>2807</v>
      </c>
      <c r="R436" s="110">
        <v>1</v>
      </c>
      <c r="S436" s="110" t="s">
        <v>10</v>
      </c>
      <c r="T436" s="110">
        <v>25.7</v>
      </c>
      <c r="U436" s="110" t="s">
        <v>2808</v>
      </c>
      <c r="V436" s="110">
        <v>2</v>
      </c>
      <c r="W436" s="110" t="s">
        <v>835</v>
      </c>
      <c r="X436" s="110">
        <v>2</v>
      </c>
      <c r="Y436" s="110" t="s">
        <v>10</v>
      </c>
      <c r="Z436" s="110">
        <v>6</v>
      </c>
      <c r="AA436" s="110" t="s">
        <v>10</v>
      </c>
      <c r="AB436" s="110" t="s">
        <v>1915</v>
      </c>
      <c r="AC436" s="110">
        <v>200379</v>
      </c>
      <c r="AD436" s="110">
        <v>118</v>
      </c>
      <c r="AE436" s="111">
        <v>3032.6</v>
      </c>
      <c r="AF436" s="112">
        <v>2426.08</v>
      </c>
      <c r="AG436" s="111">
        <f>AE436-AF436</f>
        <v>606.52</v>
      </c>
    </row>
    <row r="437" spans="1:33">
      <c r="A437" s="109">
        <v>10</v>
      </c>
      <c r="B437" s="110">
        <v>40</v>
      </c>
      <c r="C437" s="110" t="s">
        <v>3883</v>
      </c>
      <c r="D437" s="110" t="s">
        <v>44</v>
      </c>
      <c r="E437" s="110" t="s">
        <v>10</v>
      </c>
      <c r="F437" s="110" t="s">
        <v>5643</v>
      </c>
      <c r="G437" s="110" t="s">
        <v>120</v>
      </c>
      <c r="H437" s="110">
        <v>100</v>
      </c>
      <c r="I437" s="110">
        <v>5000</v>
      </c>
      <c r="J437" s="110">
        <v>50</v>
      </c>
      <c r="K437" s="110" t="s">
        <v>88</v>
      </c>
      <c r="L437" s="110">
        <v>4545</v>
      </c>
      <c r="M437" s="111">
        <v>90.9</v>
      </c>
      <c r="N437" s="110" t="s">
        <v>1924</v>
      </c>
      <c r="O437" s="110" t="s">
        <v>1924</v>
      </c>
      <c r="P437" s="110" t="s">
        <v>1251</v>
      </c>
      <c r="Q437" s="110" t="s">
        <v>10</v>
      </c>
      <c r="R437" s="110">
        <v>1</v>
      </c>
      <c r="S437" s="110" t="s">
        <v>10</v>
      </c>
      <c r="T437" s="110">
        <v>100</v>
      </c>
      <c r="U437" s="110" t="s">
        <v>1925</v>
      </c>
      <c r="V437" s="110">
        <v>25</v>
      </c>
      <c r="W437" s="110" t="s">
        <v>1902</v>
      </c>
      <c r="X437" s="110">
        <v>0</v>
      </c>
      <c r="Y437" s="110" t="s">
        <v>10</v>
      </c>
      <c r="Z437" s="110">
        <v>11</v>
      </c>
      <c r="AA437" s="110" t="s">
        <v>10</v>
      </c>
      <c r="AB437" s="110" t="s">
        <v>5638</v>
      </c>
      <c r="AC437" s="110">
        <v>40</v>
      </c>
      <c r="AD437" s="110">
        <v>26</v>
      </c>
      <c r="AE437" s="111">
        <v>2600</v>
      </c>
      <c r="AF437" s="112">
        <v>2363.4</v>
      </c>
      <c r="AG437" s="111">
        <f>AE437-AF437</f>
        <v>236.59999999999991</v>
      </c>
    </row>
    <row r="438" spans="1:33">
      <c r="A438" s="109" t="s">
        <v>5657</v>
      </c>
      <c r="B438" s="110">
        <v>777</v>
      </c>
      <c r="C438" s="110" t="s">
        <v>4020</v>
      </c>
      <c r="D438" s="110" t="s">
        <v>10</v>
      </c>
      <c r="E438" s="110" t="s">
        <v>10</v>
      </c>
      <c r="F438" s="110" t="s">
        <v>5660</v>
      </c>
      <c r="G438" s="110" t="s">
        <v>104</v>
      </c>
      <c r="H438" s="110">
        <v>263</v>
      </c>
      <c r="I438" s="110">
        <v>2630</v>
      </c>
      <c r="J438" s="110">
        <v>10</v>
      </c>
      <c r="K438" s="110" t="s">
        <v>88</v>
      </c>
      <c r="L438" s="110">
        <v>2343</v>
      </c>
      <c r="M438" s="111">
        <v>234.3</v>
      </c>
      <c r="N438" s="110" t="e">
        <v>#VALUE!</v>
      </c>
      <c r="O438" s="110" t="e">
        <v>#VALUE!</v>
      </c>
      <c r="P438" s="110" t="e">
        <v>#VALUE!</v>
      </c>
      <c r="Q438" s="110" t="e">
        <v>#VALUE!</v>
      </c>
      <c r="R438" s="110">
        <v>0</v>
      </c>
      <c r="S438" s="110" t="e">
        <v>#VALUE!</v>
      </c>
      <c r="T438" s="110" t="e">
        <v>#VALUE!</v>
      </c>
      <c r="U438" s="110" t="e">
        <v>#VALUE!</v>
      </c>
      <c r="V438" s="110" t="e">
        <v>#VALUE!</v>
      </c>
      <c r="W438" s="110" t="e">
        <v>#VALUE!</v>
      </c>
      <c r="X438" s="110" t="e">
        <v>#VALUE!</v>
      </c>
      <c r="Y438" s="110" t="e">
        <v>#VALUE!</v>
      </c>
      <c r="Z438" s="110" t="e">
        <v>#VALUE!</v>
      </c>
      <c r="AA438" s="110" t="s">
        <v>10</v>
      </c>
      <c r="AB438" s="110" t="s">
        <v>5657</v>
      </c>
      <c r="AC438" s="110" t="e">
        <v>#VALUE!</v>
      </c>
      <c r="AD438" s="110">
        <v>10</v>
      </c>
      <c r="AE438" s="111">
        <v>2630</v>
      </c>
      <c r="AF438" s="112">
        <v>2343</v>
      </c>
      <c r="AG438" s="111">
        <f>AE438-AF438</f>
        <v>287</v>
      </c>
    </row>
    <row r="439" spans="1:33">
      <c r="A439" s="109">
        <v>372</v>
      </c>
      <c r="B439" s="110">
        <v>430</v>
      </c>
      <c r="C439" s="110" t="s">
        <v>742</v>
      </c>
      <c r="D439" s="110" t="s">
        <v>44</v>
      </c>
      <c r="E439" s="110" t="s">
        <v>10</v>
      </c>
      <c r="F439" s="110" t="s">
        <v>5748</v>
      </c>
      <c r="G439" s="110" t="s">
        <v>284</v>
      </c>
      <c r="H439" s="110">
        <v>16</v>
      </c>
      <c r="I439" s="110">
        <v>3200</v>
      </c>
      <c r="J439" s="110">
        <v>200</v>
      </c>
      <c r="K439" s="110" t="s">
        <v>13</v>
      </c>
      <c r="L439" s="110">
        <v>2905</v>
      </c>
      <c r="M439" s="111">
        <v>14.525</v>
      </c>
      <c r="N439" s="110" t="s">
        <v>2925</v>
      </c>
      <c r="O439" s="110" t="s">
        <v>2925</v>
      </c>
      <c r="P439" s="110" t="s">
        <v>1582</v>
      </c>
      <c r="Q439" s="110" t="s">
        <v>2926</v>
      </c>
      <c r="R439" s="110">
        <v>1</v>
      </c>
      <c r="S439" s="110" t="s">
        <v>10</v>
      </c>
      <c r="T439" s="110">
        <v>16</v>
      </c>
      <c r="U439" s="110" t="s">
        <v>2927</v>
      </c>
      <c r="V439" s="110">
        <v>15</v>
      </c>
      <c r="W439" s="110" t="s">
        <v>1906</v>
      </c>
      <c r="X439" s="110">
        <v>0</v>
      </c>
      <c r="Y439" s="110" t="s">
        <v>10</v>
      </c>
      <c r="Z439" s="110">
        <v>3</v>
      </c>
      <c r="AA439" s="110" t="s">
        <v>10</v>
      </c>
      <c r="AB439" s="110" t="s">
        <v>5633</v>
      </c>
      <c r="AC439" s="110">
        <v>430</v>
      </c>
      <c r="AD439" s="110">
        <v>160</v>
      </c>
      <c r="AE439" s="111">
        <v>2560</v>
      </c>
      <c r="AF439" s="112">
        <v>2324</v>
      </c>
      <c r="AG439" s="111">
        <f>AE439-AF439</f>
        <v>236</v>
      </c>
    </row>
    <row r="440" spans="1:33">
      <c r="A440" s="109">
        <v>20</v>
      </c>
      <c r="B440" s="110">
        <v>56</v>
      </c>
      <c r="C440" s="110" t="s">
        <v>1262</v>
      </c>
      <c r="D440" s="110" t="s">
        <v>71</v>
      </c>
      <c r="E440" s="110" t="s">
        <v>58</v>
      </c>
      <c r="F440" s="110" t="s">
        <v>5627</v>
      </c>
      <c r="G440" s="110" t="s">
        <v>104</v>
      </c>
      <c r="H440" s="110">
        <v>6.1</v>
      </c>
      <c r="I440" s="110">
        <v>610</v>
      </c>
      <c r="J440" s="110">
        <v>100</v>
      </c>
      <c r="K440" s="110" t="s">
        <v>38</v>
      </c>
      <c r="L440" s="110">
        <v>536</v>
      </c>
      <c r="M440" s="111">
        <v>5.36</v>
      </c>
      <c r="N440" s="110" t="s">
        <v>1955</v>
      </c>
      <c r="O440" s="110" t="s">
        <v>1955</v>
      </c>
      <c r="P440" s="110" t="s">
        <v>1262</v>
      </c>
      <c r="Q440" s="110" t="s">
        <v>1956</v>
      </c>
      <c r="R440" s="110">
        <v>1</v>
      </c>
      <c r="S440" s="110" t="s">
        <v>10</v>
      </c>
      <c r="T440" s="110">
        <v>6.1</v>
      </c>
      <c r="U440" s="110" t="s">
        <v>1957</v>
      </c>
      <c r="V440" s="110">
        <v>1</v>
      </c>
      <c r="W440" s="110" t="s">
        <v>1915</v>
      </c>
      <c r="X440" s="110">
        <v>0</v>
      </c>
      <c r="Y440" s="110" t="s">
        <v>10</v>
      </c>
      <c r="Z440" s="110">
        <v>25</v>
      </c>
      <c r="AA440" s="110" t="s">
        <v>10</v>
      </c>
      <c r="AB440" s="110" t="s">
        <v>1915</v>
      </c>
      <c r="AC440" s="110">
        <v>56</v>
      </c>
      <c r="AD440" s="110">
        <v>430</v>
      </c>
      <c r="AE440" s="111">
        <v>2623</v>
      </c>
      <c r="AF440" s="112">
        <v>2304.8000000000002</v>
      </c>
      <c r="AG440" s="111">
        <f>AE440-AF440</f>
        <v>318.19999999999982</v>
      </c>
    </row>
    <row r="441" spans="1:33">
      <c r="A441" s="109">
        <v>667</v>
      </c>
      <c r="B441" s="110">
        <v>783</v>
      </c>
      <c r="C441" s="110" t="s">
        <v>1854</v>
      </c>
      <c r="D441" s="110" t="s">
        <v>71</v>
      </c>
      <c r="E441" s="110" t="s">
        <v>10</v>
      </c>
      <c r="F441" s="110" t="s">
        <v>5670</v>
      </c>
      <c r="G441" s="110" t="s">
        <v>254</v>
      </c>
      <c r="H441" s="110">
        <v>14.9</v>
      </c>
      <c r="I441" s="110">
        <v>745</v>
      </c>
      <c r="J441" s="110">
        <v>50</v>
      </c>
      <c r="K441" s="110" t="s">
        <v>13</v>
      </c>
      <c r="L441" s="110">
        <v>663</v>
      </c>
      <c r="M441" s="111">
        <v>13.26</v>
      </c>
      <c r="N441" s="110" t="s">
        <v>3725</v>
      </c>
      <c r="O441" s="110" t="s">
        <v>3725</v>
      </c>
      <c r="P441" s="110" t="s">
        <v>1854</v>
      </c>
      <c r="Q441" s="110" t="s">
        <v>10</v>
      </c>
      <c r="R441" s="110">
        <v>1</v>
      </c>
      <c r="S441" s="110" t="s">
        <v>10</v>
      </c>
      <c r="T441" s="110">
        <v>14.9</v>
      </c>
      <c r="U441" s="110" t="s">
        <v>3726</v>
      </c>
      <c r="V441" s="110">
        <v>14</v>
      </c>
      <c r="W441" s="110" t="s">
        <v>1898</v>
      </c>
      <c r="X441" s="110">
        <v>0</v>
      </c>
      <c r="Y441" s="110" t="s">
        <v>10</v>
      </c>
      <c r="Z441" s="110">
        <v>3</v>
      </c>
      <c r="AA441" s="110" t="s">
        <v>10</v>
      </c>
      <c r="AB441" s="110" t="s">
        <v>5633</v>
      </c>
      <c r="AC441" s="110">
        <v>783</v>
      </c>
      <c r="AD441" s="110">
        <v>170</v>
      </c>
      <c r="AE441" s="111">
        <v>2533</v>
      </c>
      <c r="AF441" s="112">
        <v>2254.1999999999998</v>
      </c>
      <c r="AG441" s="111">
        <f>AE441-AF441</f>
        <v>278.80000000000018</v>
      </c>
    </row>
    <row r="442" spans="1:33">
      <c r="A442" s="109">
        <v>500</v>
      </c>
      <c r="B442" s="110">
        <v>581</v>
      </c>
      <c r="C442" s="110" t="s">
        <v>1236</v>
      </c>
      <c r="D442" s="110" t="s">
        <v>114</v>
      </c>
      <c r="E442" s="110" t="s">
        <v>58</v>
      </c>
      <c r="F442" s="110" t="s">
        <v>5647</v>
      </c>
      <c r="G442" s="110" t="s">
        <v>114</v>
      </c>
      <c r="H442" s="110">
        <v>5.3</v>
      </c>
      <c r="I442" s="110">
        <v>5300</v>
      </c>
      <c r="J442" s="110">
        <v>1000</v>
      </c>
      <c r="K442" s="110" t="s">
        <v>38</v>
      </c>
      <c r="L442" s="110">
        <v>4730</v>
      </c>
      <c r="M442" s="111">
        <v>4.7300000000000004</v>
      </c>
      <c r="N442" s="110" t="s">
        <v>3277</v>
      </c>
      <c r="O442" s="110" t="s">
        <v>3277</v>
      </c>
      <c r="P442" s="110" t="s">
        <v>1236</v>
      </c>
      <c r="Q442" s="110" t="s">
        <v>3278</v>
      </c>
      <c r="R442" s="110">
        <v>1</v>
      </c>
      <c r="S442" s="110" t="s">
        <v>10</v>
      </c>
      <c r="T442" s="110">
        <v>5.3</v>
      </c>
      <c r="U442" s="110" t="s">
        <v>3279</v>
      </c>
      <c r="V442" s="110">
        <v>1</v>
      </c>
      <c r="W442" s="110" t="s">
        <v>1915</v>
      </c>
      <c r="X442" s="110">
        <v>0</v>
      </c>
      <c r="Y442" s="110" t="s">
        <v>10</v>
      </c>
      <c r="Z442" s="110">
        <v>5</v>
      </c>
      <c r="AA442" s="110" t="s">
        <v>10</v>
      </c>
      <c r="AB442" s="110" t="s">
        <v>1915</v>
      </c>
      <c r="AC442" s="110">
        <v>581</v>
      </c>
      <c r="AD442" s="110">
        <v>472</v>
      </c>
      <c r="AE442" s="111">
        <v>2501.6</v>
      </c>
      <c r="AF442" s="112">
        <v>2232.5600000000004</v>
      </c>
      <c r="AG442" s="111">
        <f>AE442-AF442</f>
        <v>269.03999999999951</v>
      </c>
    </row>
    <row r="443" spans="1:33">
      <c r="A443" s="109">
        <v>208</v>
      </c>
      <c r="B443" s="110">
        <v>811</v>
      </c>
      <c r="C443" s="110" t="s">
        <v>1183</v>
      </c>
      <c r="D443" s="110" t="s">
        <v>44</v>
      </c>
      <c r="E443" s="110" t="s">
        <v>10</v>
      </c>
      <c r="F443" s="110" t="s">
        <v>5828</v>
      </c>
      <c r="G443" s="110" t="s">
        <v>914</v>
      </c>
      <c r="H443" s="110">
        <v>73.7</v>
      </c>
      <c r="I443" s="110">
        <v>4422</v>
      </c>
      <c r="J443" s="110">
        <v>60</v>
      </c>
      <c r="K443" s="110" t="s">
        <v>169</v>
      </c>
      <c r="L443" s="110">
        <v>3936</v>
      </c>
      <c r="M443" s="111">
        <v>65.599999999999994</v>
      </c>
      <c r="N443" s="110" t="s">
        <v>2484</v>
      </c>
      <c r="O443" s="110" t="s">
        <v>2484</v>
      </c>
      <c r="P443" s="110" t="s">
        <v>1438</v>
      </c>
      <c r="Q443" s="110" t="s">
        <v>2485</v>
      </c>
      <c r="R443" s="110">
        <v>1</v>
      </c>
      <c r="S443" s="110" t="s">
        <v>10</v>
      </c>
      <c r="T443" s="110">
        <v>73.7</v>
      </c>
      <c r="U443" s="110" t="s">
        <v>2486</v>
      </c>
      <c r="V443" s="110">
        <v>12</v>
      </c>
      <c r="W443" s="110" t="s">
        <v>2247</v>
      </c>
      <c r="X443" s="110">
        <v>0</v>
      </c>
      <c r="Y443" s="110" t="s">
        <v>10</v>
      </c>
      <c r="Z443" s="110">
        <v>11</v>
      </c>
      <c r="AA443" s="110" t="s">
        <v>10</v>
      </c>
      <c r="AB443" s="110" t="s">
        <v>2056</v>
      </c>
      <c r="AC443" s="110">
        <v>811</v>
      </c>
      <c r="AD443" s="110">
        <v>34</v>
      </c>
      <c r="AE443" s="111">
        <v>2505.8000000000002</v>
      </c>
      <c r="AF443" s="112">
        <v>2230.3999999999996</v>
      </c>
      <c r="AG443" s="111">
        <f>AE443-AF443</f>
        <v>275.40000000000055</v>
      </c>
    </row>
    <row r="444" spans="1:33">
      <c r="A444" s="109">
        <v>386</v>
      </c>
      <c r="B444" s="110">
        <v>442</v>
      </c>
      <c r="C444" s="110" t="s">
        <v>3954</v>
      </c>
      <c r="D444" s="110" t="s">
        <v>9</v>
      </c>
      <c r="E444" s="110" t="s">
        <v>10</v>
      </c>
      <c r="F444" s="110" t="s">
        <v>5751</v>
      </c>
      <c r="G444" s="110" t="s">
        <v>92</v>
      </c>
      <c r="H444" s="110">
        <v>61</v>
      </c>
      <c r="I444" s="110">
        <v>3050</v>
      </c>
      <c r="J444" s="110">
        <v>50</v>
      </c>
      <c r="K444" s="110" t="s">
        <v>88</v>
      </c>
      <c r="L444" s="110">
        <v>2717</v>
      </c>
      <c r="M444" s="111">
        <v>54.34</v>
      </c>
      <c r="N444" s="110" t="s">
        <v>2965</v>
      </c>
      <c r="O444" s="110" t="s">
        <v>2965</v>
      </c>
      <c r="P444" s="110" t="s">
        <v>1594</v>
      </c>
      <c r="Q444" s="110" t="s">
        <v>2966</v>
      </c>
      <c r="R444" s="110">
        <v>1</v>
      </c>
      <c r="S444" s="110" t="s">
        <v>10</v>
      </c>
      <c r="T444" s="110">
        <v>61</v>
      </c>
      <c r="U444" s="110" t="s">
        <v>2967</v>
      </c>
      <c r="V444" s="110">
        <v>25</v>
      </c>
      <c r="W444" s="110" t="s">
        <v>1902</v>
      </c>
      <c r="X444" s="110">
        <v>0</v>
      </c>
      <c r="Y444" s="110" t="s">
        <v>10</v>
      </c>
      <c r="Z444" s="110">
        <v>8</v>
      </c>
      <c r="AA444" s="110" t="s">
        <v>10</v>
      </c>
      <c r="AB444" s="110" t="s">
        <v>5638</v>
      </c>
      <c r="AC444" s="110">
        <v>442</v>
      </c>
      <c r="AD444" s="110">
        <v>41</v>
      </c>
      <c r="AE444" s="111">
        <v>2501</v>
      </c>
      <c r="AF444" s="112">
        <v>2227.94</v>
      </c>
      <c r="AG444" s="111">
        <f>AE444-AF444</f>
        <v>273.05999999999995</v>
      </c>
    </row>
    <row r="445" spans="1:33">
      <c r="A445" s="109">
        <v>370</v>
      </c>
      <c r="B445" s="110">
        <v>428</v>
      </c>
      <c r="C445" s="110" t="s">
        <v>3951</v>
      </c>
      <c r="D445" s="110" t="s">
        <v>10</v>
      </c>
      <c r="E445" s="110" t="s">
        <v>67</v>
      </c>
      <c r="F445" s="110" t="s">
        <v>5647</v>
      </c>
      <c r="G445" s="110" t="s">
        <v>114</v>
      </c>
      <c r="H445" s="110">
        <v>6.1</v>
      </c>
      <c r="I445" s="110">
        <v>6100</v>
      </c>
      <c r="J445" s="110">
        <v>1000.0000000000001</v>
      </c>
      <c r="K445" s="110" t="s">
        <v>38</v>
      </c>
      <c r="L445" s="110">
        <v>5429</v>
      </c>
      <c r="M445" s="111">
        <v>5.4289999999999994</v>
      </c>
      <c r="N445" s="110" t="s">
        <v>2919</v>
      </c>
      <c r="O445" s="110" t="s">
        <v>2919</v>
      </c>
      <c r="P445" s="110" t="s">
        <v>1580</v>
      </c>
      <c r="Q445" s="110" t="s">
        <v>2920</v>
      </c>
      <c r="R445" s="110">
        <v>1</v>
      </c>
      <c r="S445" s="110" t="s">
        <v>10</v>
      </c>
      <c r="T445" s="110">
        <v>6.1</v>
      </c>
      <c r="U445" s="110" t="s">
        <v>2921</v>
      </c>
      <c r="V445" s="110">
        <v>1</v>
      </c>
      <c r="W445" s="110" t="s">
        <v>1915</v>
      </c>
      <c r="X445" s="110">
        <v>0</v>
      </c>
      <c r="Y445" s="110" t="s">
        <v>10</v>
      </c>
      <c r="Z445" s="110">
        <v>25</v>
      </c>
      <c r="AA445" s="110" t="s">
        <v>10</v>
      </c>
      <c r="AB445" s="110" t="s">
        <v>1915</v>
      </c>
      <c r="AC445" s="110">
        <v>428</v>
      </c>
      <c r="AD445" s="110">
        <v>410</v>
      </c>
      <c r="AE445" s="111">
        <v>2501</v>
      </c>
      <c r="AF445" s="112">
        <v>2225.89</v>
      </c>
      <c r="AG445" s="111">
        <f>AE445-AF445</f>
        <v>275.11000000000013</v>
      </c>
    </row>
    <row r="446" spans="1:33">
      <c r="A446" s="109">
        <v>279</v>
      </c>
      <c r="B446" s="110">
        <v>826</v>
      </c>
      <c r="C446" s="110" t="s">
        <v>1497</v>
      </c>
      <c r="D446" s="110" t="s">
        <v>44</v>
      </c>
      <c r="E446" s="110" t="s">
        <v>58</v>
      </c>
      <c r="F446" s="110" t="s">
        <v>5627</v>
      </c>
      <c r="G446" s="110" t="s">
        <v>807</v>
      </c>
      <c r="H446" s="110">
        <v>12.6</v>
      </c>
      <c r="I446" s="110">
        <v>1260</v>
      </c>
      <c r="J446" s="110">
        <v>100</v>
      </c>
      <c r="K446" s="110" t="s">
        <v>38</v>
      </c>
      <c r="L446" s="110">
        <v>1120</v>
      </c>
      <c r="M446" s="111">
        <v>11.2</v>
      </c>
      <c r="N446" s="110" t="s">
        <v>2675</v>
      </c>
      <c r="O446" s="110" t="s">
        <v>2675</v>
      </c>
      <c r="P446" s="110" t="s">
        <v>1497</v>
      </c>
      <c r="Q446" s="110" t="s">
        <v>10</v>
      </c>
      <c r="R446" s="110">
        <v>1</v>
      </c>
      <c r="S446" s="110" t="s">
        <v>10</v>
      </c>
      <c r="T446" s="110">
        <v>12.6</v>
      </c>
      <c r="U446" s="110" t="s">
        <v>2676</v>
      </c>
      <c r="V446" s="110">
        <v>1</v>
      </c>
      <c r="W446" s="110" t="s">
        <v>1915</v>
      </c>
      <c r="X446" s="110">
        <v>2</v>
      </c>
      <c r="Y446" s="110" t="s">
        <v>10</v>
      </c>
      <c r="Z446" s="110">
        <v>26</v>
      </c>
      <c r="AA446" s="110" t="s">
        <v>10</v>
      </c>
      <c r="AB446" s="110" t="s">
        <v>1915</v>
      </c>
      <c r="AC446" s="110">
        <v>200826</v>
      </c>
      <c r="AD446" s="110">
        <v>198</v>
      </c>
      <c r="AE446" s="111">
        <v>2494.7999999999997</v>
      </c>
      <c r="AF446" s="112">
        <v>2217.6</v>
      </c>
      <c r="AG446" s="111">
        <f>AE446-AF446</f>
        <v>277.19999999999982</v>
      </c>
    </row>
    <row r="447" spans="1:33">
      <c r="A447" s="109">
        <v>217</v>
      </c>
      <c r="B447" s="110">
        <v>278</v>
      </c>
      <c r="C447" s="110" t="s">
        <v>1447</v>
      </c>
      <c r="D447" s="110" t="s">
        <v>9</v>
      </c>
      <c r="E447" s="110" t="s">
        <v>58</v>
      </c>
      <c r="F447" s="110" t="s">
        <v>5627</v>
      </c>
      <c r="G447" s="110" t="s">
        <v>308</v>
      </c>
      <c r="H447" s="110">
        <v>6.6</v>
      </c>
      <c r="I447" s="110">
        <v>660</v>
      </c>
      <c r="J447" s="110">
        <v>100</v>
      </c>
      <c r="K447" s="110" t="s">
        <v>38</v>
      </c>
      <c r="L447" s="110">
        <v>561</v>
      </c>
      <c r="M447" s="111">
        <v>5.61</v>
      </c>
      <c r="N447" s="110" t="s">
        <v>2510</v>
      </c>
      <c r="O447" s="110" t="s">
        <v>2510</v>
      </c>
      <c r="P447" s="110" t="s">
        <v>1447</v>
      </c>
      <c r="Q447" s="110" t="s">
        <v>2511</v>
      </c>
      <c r="R447" s="110">
        <v>1</v>
      </c>
      <c r="S447" s="110" t="s">
        <v>10</v>
      </c>
      <c r="T447" s="110">
        <v>6.6</v>
      </c>
      <c r="U447" s="110" t="s">
        <v>2512</v>
      </c>
      <c r="V447" s="110">
        <v>1</v>
      </c>
      <c r="W447" s="110" t="s">
        <v>1915</v>
      </c>
      <c r="X447" s="110">
        <v>2</v>
      </c>
      <c r="Y447" s="110" t="s">
        <v>10</v>
      </c>
      <c r="Z447" s="110">
        <v>26</v>
      </c>
      <c r="AA447" s="110" t="s">
        <v>10</v>
      </c>
      <c r="AB447" s="110" t="s">
        <v>1915</v>
      </c>
      <c r="AC447" s="110">
        <v>200278</v>
      </c>
      <c r="AD447" s="110">
        <v>392</v>
      </c>
      <c r="AE447" s="111">
        <v>2587.1999999999998</v>
      </c>
      <c r="AF447" s="112">
        <v>2199.1200000000003</v>
      </c>
      <c r="AG447" s="111">
        <f>AE447-AF447</f>
        <v>388.07999999999947</v>
      </c>
    </row>
    <row r="448" spans="1:33">
      <c r="A448" s="109">
        <v>14</v>
      </c>
      <c r="B448" s="110">
        <v>45</v>
      </c>
      <c r="C448" s="110" t="s">
        <v>1255</v>
      </c>
      <c r="D448" s="110" t="s">
        <v>71</v>
      </c>
      <c r="E448" s="110" t="s">
        <v>14</v>
      </c>
      <c r="F448" s="110" t="s">
        <v>5646</v>
      </c>
      <c r="G448" s="110" t="s">
        <v>130</v>
      </c>
      <c r="H448" s="110">
        <v>6.7</v>
      </c>
      <c r="I448" s="110">
        <v>3350</v>
      </c>
      <c r="J448" s="110">
        <v>500</v>
      </c>
      <c r="K448" s="110" t="s">
        <v>13</v>
      </c>
      <c r="L448" s="110">
        <v>2985</v>
      </c>
      <c r="M448" s="111">
        <v>5.97</v>
      </c>
      <c r="N448" s="110" t="s">
        <v>1935</v>
      </c>
      <c r="O448" s="110" t="s">
        <v>1935</v>
      </c>
      <c r="P448" s="110" t="s">
        <v>1255</v>
      </c>
      <c r="Q448" s="110" t="s">
        <v>1936</v>
      </c>
      <c r="R448" s="110">
        <v>1</v>
      </c>
      <c r="S448" s="110" t="s">
        <v>10</v>
      </c>
      <c r="T448" s="110">
        <v>6.7</v>
      </c>
      <c r="U448" s="110" t="s">
        <v>1937</v>
      </c>
      <c r="V448" s="110">
        <v>3</v>
      </c>
      <c r="W448" s="110" t="s">
        <v>1938</v>
      </c>
      <c r="X448" s="110">
        <v>0</v>
      </c>
      <c r="Y448" s="110" t="s">
        <v>10</v>
      </c>
      <c r="Z448" s="110">
        <v>2</v>
      </c>
      <c r="AA448" s="110" t="s">
        <v>10</v>
      </c>
      <c r="AB448" s="110" t="s">
        <v>5620</v>
      </c>
      <c r="AC448" s="110">
        <v>45</v>
      </c>
      <c r="AD448" s="110">
        <v>367.1</v>
      </c>
      <c r="AE448" s="111">
        <v>2459.5700000000002</v>
      </c>
      <c r="AF448" s="112">
        <v>2191.587</v>
      </c>
      <c r="AG448" s="111">
        <f>AE448-AF448</f>
        <v>267.98300000000017</v>
      </c>
    </row>
    <row r="449" spans="1:33">
      <c r="A449" s="109">
        <v>615</v>
      </c>
      <c r="B449" s="110">
        <v>712</v>
      </c>
      <c r="C449" s="110" t="s">
        <v>1805</v>
      </c>
      <c r="D449" s="110" t="s">
        <v>44</v>
      </c>
      <c r="E449" s="110" t="s">
        <v>58</v>
      </c>
      <c r="F449" s="110" t="s">
        <v>5627</v>
      </c>
      <c r="G449" s="110" t="s">
        <v>308</v>
      </c>
      <c r="H449" s="110">
        <v>10.4</v>
      </c>
      <c r="I449" s="110">
        <v>1040</v>
      </c>
      <c r="J449" s="110">
        <v>100</v>
      </c>
      <c r="K449" s="110" t="s">
        <v>38</v>
      </c>
      <c r="L449" s="110">
        <v>676</v>
      </c>
      <c r="M449" s="111">
        <v>6.76</v>
      </c>
      <c r="N449" s="110" t="s">
        <v>3591</v>
      </c>
      <c r="O449" s="110" t="s">
        <v>3591</v>
      </c>
      <c r="P449" s="110" t="s">
        <v>1805</v>
      </c>
      <c r="Q449" s="110" t="s">
        <v>10</v>
      </c>
      <c r="R449" s="110">
        <v>1</v>
      </c>
      <c r="S449" s="110" t="s">
        <v>10</v>
      </c>
      <c r="T449" s="110">
        <v>10.4</v>
      </c>
      <c r="U449" s="110" t="s">
        <v>3592</v>
      </c>
      <c r="V449" s="110">
        <v>1</v>
      </c>
      <c r="W449" s="110" t="s">
        <v>1915</v>
      </c>
      <c r="X449" s="110">
        <v>2</v>
      </c>
      <c r="Y449" s="110" t="s">
        <v>10</v>
      </c>
      <c r="Z449" s="110">
        <v>26</v>
      </c>
      <c r="AA449" s="110" t="s">
        <v>10</v>
      </c>
      <c r="AB449" s="110" t="s">
        <v>1915</v>
      </c>
      <c r="AC449" s="110">
        <v>200712</v>
      </c>
      <c r="AD449" s="110">
        <v>324</v>
      </c>
      <c r="AE449" s="111">
        <v>3369.6</v>
      </c>
      <c r="AF449" s="112">
        <v>2190.2399999999998</v>
      </c>
      <c r="AG449" s="111">
        <f>AE449-AF449</f>
        <v>1179.3600000000001</v>
      </c>
    </row>
    <row r="450" spans="1:33">
      <c r="A450" s="109">
        <v>189</v>
      </c>
      <c r="B450" s="110">
        <v>252</v>
      </c>
      <c r="C450" s="110" t="s">
        <v>1420</v>
      </c>
      <c r="D450" s="110" t="s">
        <v>109</v>
      </c>
      <c r="E450" s="110" t="s">
        <v>10</v>
      </c>
      <c r="F450" s="110" t="s">
        <v>5649</v>
      </c>
      <c r="G450" s="110" t="s">
        <v>243</v>
      </c>
      <c r="H450" s="110">
        <v>343.5</v>
      </c>
      <c r="I450" s="110">
        <v>3435</v>
      </c>
      <c r="J450" s="110">
        <v>10</v>
      </c>
      <c r="K450" s="110" t="s">
        <v>244</v>
      </c>
      <c r="L450" s="110">
        <v>3050</v>
      </c>
      <c r="M450" s="111">
        <v>305</v>
      </c>
      <c r="N450" s="110" t="s">
        <v>2430</v>
      </c>
      <c r="O450" s="110" t="s">
        <v>2430</v>
      </c>
      <c r="P450" s="110" t="s">
        <v>1420</v>
      </c>
      <c r="Q450" s="110" t="s">
        <v>2431</v>
      </c>
      <c r="R450" s="110">
        <v>2</v>
      </c>
      <c r="S450" s="110" t="s">
        <v>10</v>
      </c>
      <c r="T450" s="110">
        <v>529.70000000000005</v>
      </c>
      <c r="U450" s="110" t="s">
        <v>2432</v>
      </c>
      <c r="V450" s="110">
        <v>21</v>
      </c>
      <c r="W450" s="110" t="s">
        <v>1945</v>
      </c>
      <c r="X450" s="110">
        <v>0</v>
      </c>
      <c r="Y450" s="110" t="s">
        <v>10</v>
      </c>
      <c r="Z450" s="110">
        <v>3</v>
      </c>
      <c r="AA450" s="110" t="s">
        <v>10</v>
      </c>
      <c r="AB450" s="110" t="s">
        <v>5618</v>
      </c>
      <c r="AC450" s="110">
        <v>252</v>
      </c>
      <c r="AD450" s="110">
        <v>7</v>
      </c>
      <c r="AE450" s="111">
        <v>2404.5</v>
      </c>
      <c r="AF450" s="112">
        <v>2135</v>
      </c>
      <c r="AG450" s="111">
        <f>AE450-AF450</f>
        <v>269.5</v>
      </c>
    </row>
    <row r="451" spans="1:33">
      <c r="A451" s="109">
        <v>26</v>
      </c>
      <c r="B451" s="110">
        <v>58</v>
      </c>
      <c r="C451" s="110" t="s">
        <v>1268</v>
      </c>
      <c r="D451" s="110" t="s">
        <v>44</v>
      </c>
      <c r="E451" s="110" t="s">
        <v>14</v>
      </c>
      <c r="F451" s="110" t="s">
        <v>450</v>
      </c>
      <c r="G451" s="110" t="s">
        <v>130</v>
      </c>
      <c r="H451" s="110">
        <v>32.5</v>
      </c>
      <c r="I451" s="110">
        <v>3250</v>
      </c>
      <c r="J451" s="110">
        <v>100</v>
      </c>
      <c r="K451" s="110" t="s">
        <v>13</v>
      </c>
      <c r="L451" s="110">
        <v>2860</v>
      </c>
      <c r="M451" s="111">
        <v>28.6</v>
      </c>
      <c r="N451" s="110" t="s">
        <v>1974</v>
      </c>
      <c r="O451" s="110" t="s">
        <v>1974</v>
      </c>
      <c r="P451" s="110" t="s">
        <v>1268</v>
      </c>
      <c r="Q451" s="110" t="s">
        <v>1975</v>
      </c>
      <c r="R451" s="110">
        <v>1</v>
      </c>
      <c r="S451" s="110" t="s">
        <v>10</v>
      </c>
      <c r="T451" s="110">
        <v>32.5</v>
      </c>
      <c r="U451" s="110" t="s">
        <v>1976</v>
      </c>
      <c r="V451" s="110">
        <v>3</v>
      </c>
      <c r="W451" s="110" t="s">
        <v>1938</v>
      </c>
      <c r="X451" s="110">
        <v>0</v>
      </c>
      <c r="Y451" s="110" t="s">
        <v>10</v>
      </c>
      <c r="Z451" s="110">
        <v>2</v>
      </c>
      <c r="AA451" s="110" t="s">
        <v>10</v>
      </c>
      <c r="AB451" s="110" t="s">
        <v>5620</v>
      </c>
      <c r="AC451" s="110">
        <v>58</v>
      </c>
      <c r="AD451" s="110">
        <v>74.400000000000006</v>
      </c>
      <c r="AE451" s="111">
        <v>2418</v>
      </c>
      <c r="AF451" s="112">
        <v>2127.84</v>
      </c>
      <c r="AG451" s="111">
        <f>AE451-AF451</f>
        <v>290.15999999999985</v>
      </c>
    </row>
    <row r="452" spans="1:33">
      <c r="A452" s="109">
        <v>4</v>
      </c>
      <c r="B452" s="110">
        <v>33</v>
      </c>
      <c r="C452" s="110" t="s">
        <v>94</v>
      </c>
      <c r="D452" s="110" t="s">
        <v>9</v>
      </c>
      <c r="E452" s="110" t="s">
        <v>10</v>
      </c>
      <c r="F452" s="110" t="s">
        <v>5639</v>
      </c>
      <c r="G452" s="110" t="s">
        <v>96</v>
      </c>
      <c r="H452" s="110">
        <v>341</v>
      </c>
      <c r="I452" s="110">
        <v>6820</v>
      </c>
      <c r="J452" s="110">
        <v>20</v>
      </c>
      <c r="K452" s="110" t="s">
        <v>97</v>
      </c>
      <c r="L452" s="110">
        <v>6075</v>
      </c>
      <c r="M452" s="111">
        <v>303.75</v>
      </c>
      <c r="N452" s="110" t="s">
        <v>1907</v>
      </c>
      <c r="O452" s="110" t="s">
        <v>1907</v>
      </c>
      <c r="P452" s="110" t="s">
        <v>1246</v>
      </c>
      <c r="Q452" s="110" t="s">
        <v>10</v>
      </c>
      <c r="R452" s="110">
        <v>1</v>
      </c>
      <c r="S452" s="110" t="s">
        <v>10</v>
      </c>
      <c r="T452" s="110">
        <v>341</v>
      </c>
      <c r="U452" s="110" t="s">
        <v>1908</v>
      </c>
      <c r="V452" s="110">
        <v>25</v>
      </c>
      <c r="W452" s="110" t="s">
        <v>1902</v>
      </c>
      <c r="X452" s="110">
        <v>0</v>
      </c>
      <c r="Y452" s="110" t="s">
        <v>10</v>
      </c>
      <c r="Z452" s="110">
        <v>10</v>
      </c>
      <c r="AA452" s="110" t="s">
        <v>10</v>
      </c>
      <c r="AB452" s="110" t="s">
        <v>5638</v>
      </c>
      <c r="AC452" s="110">
        <v>33</v>
      </c>
      <c r="AD452" s="110">
        <v>7</v>
      </c>
      <c r="AE452" s="111">
        <v>2387</v>
      </c>
      <c r="AF452" s="112">
        <v>2126.25</v>
      </c>
      <c r="AG452" s="111">
        <f>AE452-AF452</f>
        <v>260.75</v>
      </c>
    </row>
    <row r="453" spans="1:33">
      <c r="A453" s="109">
        <v>109</v>
      </c>
      <c r="B453" s="110">
        <v>162</v>
      </c>
      <c r="C453" s="110" t="s">
        <v>3909</v>
      </c>
      <c r="D453" s="110" t="s">
        <v>9</v>
      </c>
      <c r="E453" s="110" t="s">
        <v>58</v>
      </c>
      <c r="F453" s="110" t="s">
        <v>5627</v>
      </c>
      <c r="G453" s="110" t="s">
        <v>139</v>
      </c>
      <c r="H453" s="110">
        <v>8.1999999999999993</v>
      </c>
      <c r="I453" s="110">
        <v>820</v>
      </c>
      <c r="J453" s="110">
        <v>100.00000000000001</v>
      </c>
      <c r="K453" s="110" t="s">
        <v>38</v>
      </c>
      <c r="L453" s="110">
        <v>700</v>
      </c>
      <c r="M453" s="111">
        <v>6.9999999999999991</v>
      </c>
      <c r="N453" s="110" t="s">
        <v>2200</v>
      </c>
      <c r="O453" s="110" t="s">
        <v>2200</v>
      </c>
      <c r="P453" s="110" t="s">
        <v>1348</v>
      </c>
      <c r="Q453" s="110" t="s">
        <v>10</v>
      </c>
      <c r="R453" s="110">
        <v>1</v>
      </c>
      <c r="S453" s="110" t="s">
        <v>10</v>
      </c>
      <c r="T453" s="110">
        <v>8.1999999999999993</v>
      </c>
      <c r="U453" s="110" t="s">
        <v>2201</v>
      </c>
      <c r="V453" s="110">
        <v>1</v>
      </c>
      <c r="W453" s="110" t="s">
        <v>1915</v>
      </c>
      <c r="X453" s="110">
        <v>2</v>
      </c>
      <c r="Y453" s="110" t="s">
        <v>10</v>
      </c>
      <c r="Z453" s="110">
        <v>1</v>
      </c>
      <c r="AA453" s="110" t="s">
        <v>10</v>
      </c>
      <c r="AB453" s="110" t="s">
        <v>1915</v>
      </c>
      <c r="AC453" s="110">
        <v>200162</v>
      </c>
      <c r="AD453" s="110">
        <v>300</v>
      </c>
      <c r="AE453" s="111">
        <v>2460</v>
      </c>
      <c r="AF453" s="112">
        <v>2099.9999999999995</v>
      </c>
      <c r="AG453" s="111">
        <f>AE453-AF453</f>
        <v>360.00000000000045</v>
      </c>
    </row>
    <row r="454" spans="1:33">
      <c r="A454" s="109">
        <v>612</v>
      </c>
      <c r="B454" s="110">
        <v>721</v>
      </c>
      <c r="C454" s="110" t="s">
        <v>4010</v>
      </c>
      <c r="D454" s="110" t="s">
        <v>44</v>
      </c>
      <c r="E454" s="110" t="s">
        <v>10</v>
      </c>
      <c r="F454" s="110" t="s">
        <v>5812</v>
      </c>
      <c r="G454" s="110" t="s">
        <v>308</v>
      </c>
      <c r="H454" s="110">
        <v>15</v>
      </c>
      <c r="I454" s="110">
        <v>750</v>
      </c>
      <c r="J454" s="110">
        <v>50</v>
      </c>
      <c r="K454" s="110" t="s">
        <v>554</v>
      </c>
      <c r="L454" s="110">
        <v>641</v>
      </c>
      <c r="M454" s="111">
        <v>12.82</v>
      </c>
      <c r="N454" s="110" t="s">
        <v>3583</v>
      </c>
      <c r="O454" s="110" t="s">
        <v>3583</v>
      </c>
      <c r="P454" s="110" t="s">
        <v>1800</v>
      </c>
      <c r="Q454" s="110" t="s">
        <v>3584</v>
      </c>
      <c r="R454" s="110">
        <v>1</v>
      </c>
      <c r="S454" s="110" t="s">
        <v>10</v>
      </c>
      <c r="T454" s="110">
        <v>15</v>
      </c>
      <c r="U454" s="110" t="s">
        <v>3585</v>
      </c>
      <c r="V454" s="110">
        <v>7</v>
      </c>
      <c r="W454" s="110" t="s">
        <v>2142</v>
      </c>
      <c r="X454" s="110">
        <v>2</v>
      </c>
      <c r="Y454" s="110" t="s">
        <v>10</v>
      </c>
      <c r="Z454" s="110">
        <v>1</v>
      </c>
      <c r="AA454" s="110" t="s">
        <v>10</v>
      </c>
      <c r="AB454" s="110" t="s">
        <v>2056</v>
      </c>
      <c r="AC454" s="110">
        <v>200721</v>
      </c>
      <c r="AD454" s="110">
        <v>163</v>
      </c>
      <c r="AE454" s="111">
        <v>2445</v>
      </c>
      <c r="AF454" s="112">
        <v>2089.66</v>
      </c>
      <c r="AG454" s="111">
        <f>AE454-AF454</f>
        <v>355.34000000000015</v>
      </c>
    </row>
    <row r="455" spans="1:33">
      <c r="A455" s="109">
        <v>22</v>
      </c>
      <c r="B455" s="110">
        <v>27</v>
      </c>
      <c r="C455" s="110" t="s">
        <v>1264</v>
      </c>
      <c r="D455" s="110" t="s">
        <v>9</v>
      </c>
      <c r="E455" s="110" t="s">
        <v>58</v>
      </c>
      <c r="F455" s="110" t="s">
        <v>5627</v>
      </c>
      <c r="G455" s="110" t="s">
        <v>70</v>
      </c>
      <c r="H455" s="110">
        <v>10.4</v>
      </c>
      <c r="I455" s="110">
        <v>1040</v>
      </c>
      <c r="J455" s="110">
        <v>100</v>
      </c>
      <c r="K455" s="110" t="s">
        <v>38</v>
      </c>
      <c r="L455" s="110">
        <v>926</v>
      </c>
      <c r="M455" s="111">
        <v>9.26</v>
      </c>
      <c r="N455" s="110" t="s">
        <v>1961</v>
      </c>
      <c r="O455" s="110" t="s">
        <v>1961</v>
      </c>
      <c r="P455" s="110" t="s">
        <v>1264</v>
      </c>
      <c r="Q455" s="110" t="s">
        <v>1962</v>
      </c>
      <c r="R455" s="110">
        <v>1</v>
      </c>
      <c r="S455" s="110" t="s">
        <v>10</v>
      </c>
      <c r="T455" s="110">
        <v>10.4</v>
      </c>
      <c r="U455" s="110" t="s">
        <v>1963</v>
      </c>
      <c r="V455" s="110">
        <v>1</v>
      </c>
      <c r="W455" s="110" t="s">
        <v>1915</v>
      </c>
      <c r="X455" s="110">
        <v>0</v>
      </c>
      <c r="Y455" s="110" t="s">
        <v>10</v>
      </c>
      <c r="Z455" s="110">
        <v>5</v>
      </c>
      <c r="AA455" s="110" t="s">
        <v>10</v>
      </c>
      <c r="AB455" s="110" t="s">
        <v>1915</v>
      </c>
      <c r="AC455" s="110">
        <v>27</v>
      </c>
      <c r="AD455" s="110">
        <v>225</v>
      </c>
      <c r="AE455" s="111">
        <v>2340</v>
      </c>
      <c r="AF455" s="112">
        <v>2083.5</v>
      </c>
      <c r="AG455" s="111">
        <f>AE455-AF455</f>
        <v>256.5</v>
      </c>
    </row>
    <row r="456" spans="1:33">
      <c r="A456" s="109">
        <v>307</v>
      </c>
      <c r="B456" s="110">
        <v>14</v>
      </c>
      <c r="C456" s="110" t="s">
        <v>3869</v>
      </c>
      <c r="D456" s="110" t="s">
        <v>9</v>
      </c>
      <c r="E456" s="110" t="s">
        <v>14</v>
      </c>
      <c r="F456" s="110" t="s">
        <v>5626</v>
      </c>
      <c r="G456" s="110" t="s">
        <v>12</v>
      </c>
      <c r="H456" s="110">
        <v>20.100000000000001</v>
      </c>
      <c r="I456" s="110">
        <v>2532.6</v>
      </c>
      <c r="J456" s="110">
        <v>125.99999999999999</v>
      </c>
      <c r="K456" s="110" t="s">
        <v>13</v>
      </c>
      <c r="L456" s="110">
        <v>2301</v>
      </c>
      <c r="M456" s="111">
        <v>18.261904761904763</v>
      </c>
      <c r="N456" s="110" t="s">
        <v>2753</v>
      </c>
      <c r="O456" s="110" t="s">
        <v>2753</v>
      </c>
      <c r="P456" s="110" t="s">
        <v>1524</v>
      </c>
      <c r="Q456" s="110" t="s">
        <v>2754</v>
      </c>
      <c r="R456" s="110">
        <v>2</v>
      </c>
      <c r="S456" s="110" t="s">
        <v>10</v>
      </c>
      <c r="T456" s="110">
        <v>20.100000000000001</v>
      </c>
      <c r="U456" s="110" t="s">
        <v>2755</v>
      </c>
      <c r="V456" s="110">
        <v>3</v>
      </c>
      <c r="W456" s="110" t="s">
        <v>1938</v>
      </c>
      <c r="X456" s="110">
        <v>0</v>
      </c>
      <c r="Y456" s="110" t="s">
        <v>10</v>
      </c>
      <c r="Z456" s="110">
        <v>4</v>
      </c>
      <c r="AA456" s="110" t="s">
        <v>10</v>
      </c>
      <c r="AB456" s="110" t="s">
        <v>5618</v>
      </c>
      <c r="AC456" s="110">
        <v>14</v>
      </c>
      <c r="AD456" s="110">
        <v>114</v>
      </c>
      <c r="AE456" s="111">
        <v>2291.4</v>
      </c>
      <c r="AF456" s="112">
        <v>2081.8571428571431</v>
      </c>
      <c r="AG456" s="111">
        <f>AE456-AF456</f>
        <v>209.54285714285697</v>
      </c>
    </row>
    <row r="457" spans="1:33">
      <c r="A457" s="109">
        <v>21</v>
      </c>
      <c r="B457" s="110">
        <v>55</v>
      </c>
      <c r="C457" s="110" t="s">
        <v>1263</v>
      </c>
      <c r="D457" s="110" t="s">
        <v>9</v>
      </c>
      <c r="E457" s="110" t="s">
        <v>58</v>
      </c>
      <c r="F457" s="110" t="s">
        <v>5627</v>
      </c>
      <c r="G457" s="110" t="s">
        <v>162</v>
      </c>
      <c r="H457" s="110">
        <v>13.2</v>
      </c>
      <c r="I457" s="110">
        <v>1320</v>
      </c>
      <c r="J457" s="110">
        <v>100</v>
      </c>
      <c r="K457" s="110" t="s">
        <v>38</v>
      </c>
      <c r="L457" s="110">
        <v>1176</v>
      </c>
      <c r="M457" s="111">
        <v>11.76</v>
      </c>
      <c r="N457" s="110" t="s">
        <v>1958</v>
      </c>
      <c r="O457" s="110" t="s">
        <v>1958</v>
      </c>
      <c r="P457" s="110" t="s">
        <v>1263</v>
      </c>
      <c r="Q457" s="110" t="s">
        <v>1959</v>
      </c>
      <c r="R457" s="110">
        <v>1</v>
      </c>
      <c r="S457" s="110" t="s">
        <v>10</v>
      </c>
      <c r="T457" s="110">
        <v>13.2</v>
      </c>
      <c r="U457" s="110" t="s">
        <v>1960</v>
      </c>
      <c r="V457" s="110">
        <v>1</v>
      </c>
      <c r="W457" s="110" t="s">
        <v>1915</v>
      </c>
      <c r="X457" s="110">
        <v>2</v>
      </c>
      <c r="Y457" s="110" t="s">
        <v>10</v>
      </c>
      <c r="Z457" s="110">
        <v>6</v>
      </c>
      <c r="AA457" s="110" t="s">
        <v>10</v>
      </c>
      <c r="AB457" s="110" t="s">
        <v>1915</v>
      </c>
      <c r="AC457" s="110">
        <v>200055</v>
      </c>
      <c r="AD457" s="110">
        <v>176</v>
      </c>
      <c r="AE457" s="111">
        <v>2323.1999999999998</v>
      </c>
      <c r="AF457" s="112">
        <v>2069.7599999999998</v>
      </c>
      <c r="AG457" s="111">
        <f>AE457-AF457</f>
        <v>253.44000000000005</v>
      </c>
    </row>
    <row r="458" spans="1:33">
      <c r="A458" s="109">
        <v>526</v>
      </c>
      <c r="B458" s="110">
        <v>604</v>
      </c>
      <c r="C458" s="110" t="s">
        <v>1723</v>
      </c>
      <c r="D458" s="110" t="s">
        <v>44</v>
      </c>
      <c r="E458" s="110" t="s">
        <v>14</v>
      </c>
      <c r="F458" s="110" t="s">
        <v>450</v>
      </c>
      <c r="G458" s="110" t="s">
        <v>308</v>
      </c>
      <c r="H458" s="110">
        <v>16.2</v>
      </c>
      <c r="I458" s="110">
        <v>1620</v>
      </c>
      <c r="J458" s="110">
        <v>100</v>
      </c>
      <c r="K458" s="110" t="s">
        <v>13</v>
      </c>
      <c r="L458" s="110">
        <v>1443</v>
      </c>
      <c r="M458" s="111">
        <v>14.43</v>
      </c>
      <c r="N458" s="110" t="s">
        <v>3347</v>
      </c>
      <c r="O458" s="110" t="s">
        <v>3347</v>
      </c>
      <c r="P458" s="110" t="s">
        <v>1723</v>
      </c>
      <c r="Q458" s="110" t="s">
        <v>10</v>
      </c>
      <c r="R458" s="110">
        <v>1</v>
      </c>
      <c r="S458" s="110" t="s">
        <v>10</v>
      </c>
      <c r="T458" s="110">
        <v>16.2</v>
      </c>
      <c r="U458" s="110" t="s">
        <v>3348</v>
      </c>
      <c r="V458" s="110">
        <v>4</v>
      </c>
      <c r="W458" s="110" t="s">
        <v>2199</v>
      </c>
      <c r="X458" s="110">
        <v>0</v>
      </c>
      <c r="Y458" s="110" t="s">
        <v>10</v>
      </c>
      <c r="Z458" s="110">
        <v>2</v>
      </c>
      <c r="AA458" s="110" t="s">
        <v>10</v>
      </c>
      <c r="AB458" s="110" t="s">
        <v>5620</v>
      </c>
      <c r="AC458" s="110">
        <v>604</v>
      </c>
      <c r="AD458" s="110">
        <v>141.9</v>
      </c>
      <c r="AE458" s="111">
        <v>2298.7800000000002</v>
      </c>
      <c r="AF458" s="112">
        <v>2047.617</v>
      </c>
      <c r="AG458" s="111">
        <f>AE458-AF458</f>
        <v>251.16300000000024</v>
      </c>
    </row>
    <row r="459" spans="1:33">
      <c r="A459" s="109">
        <v>441</v>
      </c>
      <c r="B459" s="110">
        <v>516</v>
      </c>
      <c r="C459" s="110" t="s">
        <v>3968</v>
      </c>
      <c r="D459" s="110" t="s">
        <v>109</v>
      </c>
      <c r="E459" s="110" t="s">
        <v>10</v>
      </c>
      <c r="F459" s="110" t="s">
        <v>5764</v>
      </c>
      <c r="G459" s="110" t="s">
        <v>101</v>
      </c>
      <c r="H459" s="110">
        <v>18.2</v>
      </c>
      <c r="I459" s="110">
        <v>4550</v>
      </c>
      <c r="J459" s="110">
        <v>250</v>
      </c>
      <c r="K459" s="110" t="s">
        <v>13</v>
      </c>
      <c r="L459" s="110">
        <v>4053</v>
      </c>
      <c r="M459" s="111">
        <v>16.212</v>
      </c>
      <c r="N459" s="110" t="s">
        <v>3116</v>
      </c>
      <c r="O459" s="110" t="s">
        <v>3116</v>
      </c>
      <c r="P459" s="110" t="s">
        <v>1644</v>
      </c>
      <c r="Q459" s="110" t="s">
        <v>3117</v>
      </c>
      <c r="R459" s="110">
        <v>1</v>
      </c>
      <c r="S459" s="110" t="s">
        <v>10</v>
      </c>
      <c r="T459" s="110">
        <v>18.2</v>
      </c>
      <c r="U459" s="110" t="s">
        <v>3118</v>
      </c>
      <c r="V459" s="110">
        <v>14</v>
      </c>
      <c r="W459" s="110" t="s">
        <v>1898</v>
      </c>
      <c r="X459" s="110">
        <v>0</v>
      </c>
      <c r="Y459" s="110" t="s">
        <v>10</v>
      </c>
      <c r="Z459" s="110">
        <v>3</v>
      </c>
      <c r="AA459" s="110" t="s">
        <v>10</v>
      </c>
      <c r="AB459" s="110" t="s">
        <v>5633</v>
      </c>
      <c r="AC459" s="110">
        <v>516</v>
      </c>
      <c r="AD459" s="110">
        <v>125</v>
      </c>
      <c r="AE459" s="111">
        <v>2275</v>
      </c>
      <c r="AF459" s="112">
        <v>2026.5</v>
      </c>
      <c r="AG459" s="111">
        <f>AE459-AF459</f>
        <v>248.5</v>
      </c>
    </row>
    <row r="460" spans="1:33">
      <c r="A460" s="109">
        <v>179</v>
      </c>
      <c r="B460" s="110">
        <v>242</v>
      </c>
      <c r="C460" s="110" t="s">
        <v>479</v>
      </c>
      <c r="D460" s="110" t="s">
        <v>9</v>
      </c>
      <c r="E460" s="110" t="s">
        <v>58</v>
      </c>
      <c r="F460" s="110" t="s">
        <v>5627</v>
      </c>
      <c r="G460" s="110" t="s">
        <v>480</v>
      </c>
      <c r="H460" s="110">
        <v>15.3</v>
      </c>
      <c r="I460" s="110">
        <v>1530</v>
      </c>
      <c r="J460" s="110">
        <v>100</v>
      </c>
      <c r="K460" s="110" t="s">
        <v>38</v>
      </c>
      <c r="L460" s="110">
        <v>1363</v>
      </c>
      <c r="M460" s="111">
        <v>13.63</v>
      </c>
      <c r="N460" s="110" t="s">
        <v>2401</v>
      </c>
      <c r="O460" s="110" t="s">
        <v>2401</v>
      </c>
      <c r="P460" s="110" t="s">
        <v>479</v>
      </c>
      <c r="Q460" s="110" t="s">
        <v>2402</v>
      </c>
      <c r="R460" s="110">
        <v>1</v>
      </c>
      <c r="S460" s="110" t="s">
        <v>10</v>
      </c>
      <c r="T460" s="110">
        <v>15.3</v>
      </c>
      <c r="U460" s="110" t="s">
        <v>2403</v>
      </c>
      <c r="V460" s="110">
        <v>1</v>
      </c>
      <c r="W460" s="110" t="s">
        <v>1915</v>
      </c>
      <c r="X460" s="110">
        <v>0</v>
      </c>
      <c r="Y460" s="110" t="s">
        <v>10</v>
      </c>
      <c r="Z460" s="110">
        <v>2</v>
      </c>
      <c r="AA460" s="110" t="s">
        <v>10</v>
      </c>
      <c r="AB460" s="110" t="s">
        <v>1915</v>
      </c>
      <c r="AC460" s="110">
        <v>242</v>
      </c>
      <c r="AD460" s="110">
        <v>147</v>
      </c>
      <c r="AE460" s="111">
        <v>2249.1</v>
      </c>
      <c r="AF460" s="112">
        <v>2003.6100000000001</v>
      </c>
      <c r="AG460" s="111">
        <f>AE460-AF460</f>
        <v>245.48999999999978</v>
      </c>
    </row>
    <row r="461" spans="1:33">
      <c r="A461" s="109">
        <v>621</v>
      </c>
      <c r="B461" s="110">
        <v>728</v>
      </c>
      <c r="C461" s="110" t="s">
        <v>1810</v>
      </c>
      <c r="D461" s="110" t="s">
        <v>114</v>
      </c>
      <c r="E461" s="110" t="s">
        <v>10</v>
      </c>
      <c r="F461" s="110" t="s">
        <v>5813</v>
      </c>
      <c r="G461" s="110" t="s">
        <v>114</v>
      </c>
      <c r="H461" s="110">
        <v>71.2</v>
      </c>
      <c r="I461" s="110">
        <v>996.8</v>
      </c>
      <c r="J461" s="110">
        <v>13.999999999999998</v>
      </c>
      <c r="K461" s="110" t="s">
        <v>181</v>
      </c>
      <c r="L461" s="110">
        <v>797</v>
      </c>
      <c r="M461" s="111">
        <v>56.928571428571438</v>
      </c>
      <c r="N461" s="110" t="s">
        <v>3605</v>
      </c>
      <c r="O461" s="110" t="s">
        <v>3605</v>
      </c>
      <c r="P461" s="110" t="s">
        <v>1810</v>
      </c>
      <c r="Q461" s="110" t="s">
        <v>10</v>
      </c>
      <c r="R461" s="110">
        <v>1</v>
      </c>
      <c r="S461" s="110" t="s">
        <v>10</v>
      </c>
      <c r="T461" s="110">
        <v>71.2</v>
      </c>
      <c r="U461" s="110" t="s">
        <v>3606</v>
      </c>
      <c r="V461" s="110">
        <v>19</v>
      </c>
      <c r="W461" s="110" t="s">
        <v>1979</v>
      </c>
      <c r="X461" s="110">
        <v>2</v>
      </c>
      <c r="Y461" s="110" t="s">
        <v>10</v>
      </c>
      <c r="Z461" s="110">
        <v>3</v>
      </c>
      <c r="AA461" s="110" t="s">
        <v>10</v>
      </c>
      <c r="AB461" s="110" t="s">
        <v>5633</v>
      </c>
      <c r="AC461" s="110">
        <v>200728</v>
      </c>
      <c r="AD461" s="110">
        <v>35</v>
      </c>
      <c r="AE461" s="111">
        <v>2492</v>
      </c>
      <c r="AF461" s="112">
        <v>1992.5000000000002</v>
      </c>
      <c r="AG461" s="111">
        <f>AE461-AF461</f>
        <v>499.49999999999977</v>
      </c>
    </row>
    <row r="462" spans="1:33">
      <c r="A462" s="109" t="s">
        <v>5673</v>
      </c>
      <c r="B462" s="110">
        <v>513</v>
      </c>
      <c r="C462" s="110" t="s">
        <v>3967</v>
      </c>
      <c r="D462" s="110" t="s">
        <v>90</v>
      </c>
      <c r="E462" s="110" t="s">
        <v>10</v>
      </c>
      <c r="F462" s="110" t="s">
        <v>5763</v>
      </c>
      <c r="G462" s="110" t="s">
        <v>843</v>
      </c>
      <c r="H462" s="110">
        <v>0</v>
      </c>
      <c r="I462" s="110">
        <v>0</v>
      </c>
      <c r="J462" s="110" t="e">
        <v>#DIV/0!</v>
      </c>
      <c r="K462" s="110" t="s">
        <v>10</v>
      </c>
      <c r="L462" s="110">
        <v>394</v>
      </c>
      <c r="M462" s="111" t="e">
        <v>#DIV/0!</v>
      </c>
      <c r="N462" s="110" t="e">
        <v>#VALUE!</v>
      </c>
      <c r="O462" s="110" t="e">
        <v>#VALUE!</v>
      </c>
      <c r="P462" s="110" t="e">
        <v>#VALUE!</v>
      </c>
      <c r="Q462" s="110" t="e">
        <v>#VALUE!</v>
      </c>
      <c r="R462" s="110">
        <v>0</v>
      </c>
      <c r="S462" s="110" t="e">
        <v>#VALUE!</v>
      </c>
      <c r="T462" s="110" t="e">
        <v>#VALUE!</v>
      </c>
      <c r="U462" s="110" t="e">
        <v>#VALUE!</v>
      </c>
      <c r="V462" s="110" t="e">
        <v>#VALUE!</v>
      </c>
      <c r="W462" s="110" t="e">
        <v>#VALUE!</v>
      </c>
      <c r="X462" s="110" t="e">
        <v>#VALUE!</v>
      </c>
      <c r="Y462" s="110" t="e">
        <v>#VALUE!</v>
      </c>
      <c r="Z462" s="110" t="e">
        <v>#VALUE!</v>
      </c>
      <c r="AA462" s="110" t="s">
        <v>5673</v>
      </c>
      <c r="AB462" s="110" t="s">
        <v>5624</v>
      </c>
      <c r="AC462" s="110" t="e">
        <v>#VALUE!</v>
      </c>
      <c r="AD462" s="110">
        <v>5</v>
      </c>
      <c r="AE462" s="111">
        <v>0</v>
      </c>
      <c r="AF462" s="112">
        <v>1970</v>
      </c>
      <c r="AG462" s="111">
        <f>AE462-AF462</f>
        <v>-1970</v>
      </c>
    </row>
    <row r="463" spans="1:33">
      <c r="A463" s="109">
        <v>118</v>
      </c>
      <c r="B463" s="110">
        <v>173</v>
      </c>
      <c r="C463" s="110" t="s">
        <v>1357</v>
      </c>
      <c r="D463" s="110" t="s">
        <v>9</v>
      </c>
      <c r="E463" s="110" t="s">
        <v>67</v>
      </c>
      <c r="F463" s="110" t="s">
        <v>556</v>
      </c>
      <c r="G463" s="110" t="s">
        <v>308</v>
      </c>
      <c r="H463" s="110">
        <v>5.9</v>
      </c>
      <c r="I463" s="110">
        <v>2950</v>
      </c>
      <c r="J463" s="110">
        <v>499.99999999999994</v>
      </c>
      <c r="K463" s="110" t="s">
        <v>38</v>
      </c>
      <c r="L463" s="110">
        <v>2680</v>
      </c>
      <c r="M463" s="111">
        <v>5.36</v>
      </c>
      <c r="N463" s="110" t="s">
        <v>2224</v>
      </c>
      <c r="O463" s="110" t="s">
        <v>2224</v>
      </c>
      <c r="P463" s="110" t="s">
        <v>1357</v>
      </c>
      <c r="Q463" s="110" t="s">
        <v>2225</v>
      </c>
      <c r="R463" s="110">
        <v>1</v>
      </c>
      <c r="S463" s="110" t="s">
        <v>10</v>
      </c>
      <c r="T463" s="110">
        <v>5.9</v>
      </c>
      <c r="U463" s="110" t="s">
        <v>2226</v>
      </c>
      <c r="V463" s="110">
        <v>1</v>
      </c>
      <c r="W463" s="110" t="s">
        <v>1915</v>
      </c>
      <c r="X463" s="110">
        <v>0</v>
      </c>
      <c r="Y463" s="110" t="s">
        <v>10</v>
      </c>
      <c r="Z463" s="110">
        <v>25</v>
      </c>
      <c r="AA463" s="110" t="s">
        <v>10</v>
      </c>
      <c r="AB463" s="110" t="s">
        <v>1915</v>
      </c>
      <c r="AC463" s="110">
        <v>173</v>
      </c>
      <c r="AD463" s="110">
        <v>367</v>
      </c>
      <c r="AE463" s="111">
        <v>2165.3000000000002</v>
      </c>
      <c r="AF463" s="112">
        <v>1967.1200000000001</v>
      </c>
      <c r="AG463" s="111">
        <f>AE463-AF463</f>
        <v>198.18000000000006</v>
      </c>
    </row>
    <row r="464" spans="1:33">
      <c r="A464" s="109">
        <v>549</v>
      </c>
      <c r="B464" s="110">
        <v>635</v>
      </c>
      <c r="C464" s="110" t="s">
        <v>1742</v>
      </c>
      <c r="D464" s="110" t="s">
        <v>9</v>
      </c>
      <c r="E464" s="110" t="s">
        <v>58</v>
      </c>
      <c r="F464" s="110" t="s">
        <v>5627</v>
      </c>
      <c r="G464" s="110" t="s">
        <v>308</v>
      </c>
      <c r="H464" s="110">
        <v>6.1</v>
      </c>
      <c r="I464" s="110">
        <v>610</v>
      </c>
      <c r="J464" s="110">
        <v>100</v>
      </c>
      <c r="K464" s="110" t="s">
        <v>38</v>
      </c>
      <c r="L464" s="110">
        <v>543</v>
      </c>
      <c r="M464" s="111">
        <v>5.43</v>
      </c>
      <c r="N464" s="110" t="s">
        <v>3411</v>
      </c>
      <c r="O464" s="110" t="s">
        <v>3411</v>
      </c>
      <c r="P464" s="110" t="s">
        <v>1742</v>
      </c>
      <c r="Q464" s="110" t="s">
        <v>3412</v>
      </c>
      <c r="R464" s="110">
        <v>1</v>
      </c>
      <c r="S464" s="110" t="s">
        <v>10</v>
      </c>
      <c r="T464" s="110">
        <v>6.1</v>
      </c>
      <c r="U464" s="110" t="s">
        <v>3413</v>
      </c>
      <c r="V464" s="110">
        <v>1</v>
      </c>
      <c r="W464" s="110" t="s">
        <v>1915</v>
      </c>
      <c r="X464" s="110">
        <v>0</v>
      </c>
      <c r="Y464" s="110" t="s">
        <v>10</v>
      </c>
      <c r="Z464" s="110">
        <v>25</v>
      </c>
      <c r="AA464" s="110" t="s">
        <v>10</v>
      </c>
      <c r="AB464" s="110" t="s">
        <v>1915</v>
      </c>
      <c r="AC464" s="110">
        <v>635</v>
      </c>
      <c r="AD464" s="110">
        <v>358</v>
      </c>
      <c r="AE464" s="111">
        <v>2183.7999999999997</v>
      </c>
      <c r="AF464" s="112">
        <v>1943.9399999999998</v>
      </c>
      <c r="AG464" s="111">
        <f>AE464-AF464</f>
        <v>239.8599999999999</v>
      </c>
    </row>
    <row r="465" spans="1:33">
      <c r="A465" s="109">
        <v>176</v>
      </c>
      <c r="B465" s="110">
        <v>239</v>
      </c>
      <c r="C465" s="110" t="s">
        <v>475</v>
      </c>
      <c r="D465" s="110" t="s">
        <v>10</v>
      </c>
      <c r="E465" s="110" t="s">
        <v>58</v>
      </c>
      <c r="F465" s="110" t="s">
        <v>5627</v>
      </c>
      <c r="G465" s="110" t="s">
        <v>432</v>
      </c>
      <c r="H465" s="110">
        <v>9.6999999999999993</v>
      </c>
      <c r="I465" s="110">
        <v>970</v>
      </c>
      <c r="J465" s="110">
        <v>100.00000000000001</v>
      </c>
      <c r="K465" s="110" t="s">
        <v>38</v>
      </c>
      <c r="L465" s="110">
        <v>816</v>
      </c>
      <c r="M465" s="111">
        <v>8.1599999999999984</v>
      </c>
      <c r="N465" s="110" t="s">
        <v>2392</v>
      </c>
      <c r="O465" s="110" t="s">
        <v>2392</v>
      </c>
      <c r="P465" s="110" t="s">
        <v>475</v>
      </c>
      <c r="Q465" s="110" t="s">
        <v>2393</v>
      </c>
      <c r="R465" s="110">
        <v>1</v>
      </c>
      <c r="S465" s="110" t="s">
        <v>10</v>
      </c>
      <c r="T465" s="110">
        <v>9.6999999999999993</v>
      </c>
      <c r="U465" s="110" t="s">
        <v>2394</v>
      </c>
      <c r="V465" s="110">
        <v>1</v>
      </c>
      <c r="W465" s="110" t="s">
        <v>1915</v>
      </c>
      <c r="X465" s="110">
        <v>2</v>
      </c>
      <c r="Y465" s="110" t="s">
        <v>10</v>
      </c>
      <c r="Z465" s="110">
        <v>26</v>
      </c>
      <c r="AA465" s="110" t="s">
        <v>10</v>
      </c>
      <c r="AB465" s="110" t="s">
        <v>1915</v>
      </c>
      <c r="AC465" s="110">
        <v>200239</v>
      </c>
      <c r="AD465" s="110">
        <v>238</v>
      </c>
      <c r="AE465" s="111">
        <v>2308.6</v>
      </c>
      <c r="AF465" s="112">
        <v>1942.0799999999997</v>
      </c>
      <c r="AG465" s="111">
        <f>AE465-AF465</f>
        <v>366.52000000000021</v>
      </c>
    </row>
    <row r="466" spans="1:33">
      <c r="A466" s="109">
        <v>322</v>
      </c>
      <c r="B466" s="110">
        <v>371</v>
      </c>
      <c r="C466" s="110" t="s">
        <v>670</v>
      </c>
      <c r="D466" s="110" t="s">
        <v>44</v>
      </c>
      <c r="E466" s="110" t="s">
        <v>58</v>
      </c>
      <c r="F466" s="110" t="s">
        <v>5627</v>
      </c>
      <c r="G466" s="110" t="s">
        <v>257</v>
      </c>
      <c r="H466" s="110">
        <v>11.3</v>
      </c>
      <c r="I466" s="110">
        <v>1130</v>
      </c>
      <c r="J466" s="110">
        <v>100</v>
      </c>
      <c r="K466" s="110" t="s">
        <v>38</v>
      </c>
      <c r="L466" s="110">
        <v>961</v>
      </c>
      <c r="M466" s="111">
        <v>9.61</v>
      </c>
      <c r="N466" s="110" t="s">
        <v>2790</v>
      </c>
      <c r="O466" s="110" t="s">
        <v>2790</v>
      </c>
      <c r="P466" s="110" t="s">
        <v>670</v>
      </c>
      <c r="Q466" s="110" t="s">
        <v>2791</v>
      </c>
      <c r="R466" s="110">
        <v>1</v>
      </c>
      <c r="S466" s="110" t="s">
        <v>10</v>
      </c>
      <c r="T466" s="110">
        <v>11.3</v>
      </c>
      <c r="U466" s="110" t="s">
        <v>2792</v>
      </c>
      <c r="V466" s="110">
        <v>1</v>
      </c>
      <c r="W466" s="110" t="s">
        <v>1915</v>
      </c>
      <c r="X466" s="110">
        <v>0</v>
      </c>
      <c r="Y466" s="110" t="s">
        <v>10</v>
      </c>
      <c r="Z466" s="110">
        <v>25</v>
      </c>
      <c r="AA466" s="110" t="s">
        <v>10</v>
      </c>
      <c r="AB466" s="110" t="s">
        <v>1915</v>
      </c>
      <c r="AC466" s="110">
        <v>371</v>
      </c>
      <c r="AD466" s="110">
        <v>202</v>
      </c>
      <c r="AE466" s="111">
        <v>2282.6000000000004</v>
      </c>
      <c r="AF466" s="112">
        <v>1941.2199999999998</v>
      </c>
      <c r="AG466" s="111">
        <f>AE466-AF466</f>
        <v>341.38000000000056</v>
      </c>
    </row>
    <row r="467" spans="1:33">
      <c r="A467" s="109">
        <v>569</v>
      </c>
      <c r="B467" s="110">
        <v>657</v>
      </c>
      <c r="C467" s="110" t="s">
        <v>1759</v>
      </c>
      <c r="D467" s="110" t="s">
        <v>90</v>
      </c>
      <c r="E467" s="110" t="s">
        <v>58</v>
      </c>
      <c r="F467" s="110" t="s">
        <v>5627</v>
      </c>
      <c r="G467" s="110" t="s">
        <v>180</v>
      </c>
      <c r="H467" s="110">
        <v>9</v>
      </c>
      <c r="I467" s="110">
        <v>900</v>
      </c>
      <c r="J467" s="110">
        <v>100</v>
      </c>
      <c r="K467" s="110" t="s">
        <v>38</v>
      </c>
      <c r="L467" s="110">
        <v>802</v>
      </c>
      <c r="M467" s="111">
        <v>8.02</v>
      </c>
      <c r="N467" s="110" t="s">
        <v>3468</v>
      </c>
      <c r="O467" s="110" t="s">
        <v>3468</v>
      </c>
      <c r="P467" s="110" t="s">
        <v>1759</v>
      </c>
      <c r="Q467" s="110" t="s">
        <v>10</v>
      </c>
      <c r="R467" s="110">
        <v>2</v>
      </c>
      <c r="S467" s="110" t="s">
        <v>10</v>
      </c>
      <c r="T467" s="110">
        <v>9</v>
      </c>
      <c r="U467" s="110" t="s">
        <v>3469</v>
      </c>
      <c r="V467" s="110">
        <v>1</v>
      </c>
      <c r="W467" s="110" t="s">
        <v>1915</v>
      </c>
      <c r="X467" s="110">
        <v>0</v>
      </c>
      <c r="Y467" s="110" t="s">
        <v>10</v>
      </c>
      <c r="Z467" s="110">
        <v>3</v>
      </c>
      <c r="AA467" s="110" t="s">
        <v>10</v>
      </c>
      <c r="AB467" s="110" t="s">
        <v>5618</v>
      </c>
      <c r="AC467" s="110">
        <v>657</v>
      </c>
      <c r="AD467" s="110">
        <v>241</v>
      </c>
      <c r="AE467" s="111">
        <v>2169</v>
      </c>
      <c r="AF467" s="112">
        <v>1932.82</v>
      </c>
      <c r="AG467" s="111">
        <f>AE467-AF467</f>
        <v>236.18000000000006</v>
      </c>
    </row>
    <row r="468" spans="1:33">
      <c r="A468" s="109">
        <v>69</v>
      </c>
      <c r="B468" s="110">
        <v>118</v>
      </c>
      <c r="C468" s="110" t="s">
        <v>1307</v>
      </c>
      <c r="D468" s="110" t="s">
        <v>44</v>
      </c>
      <c r="E468" s="110" t="s">
        <v>58</v>
      </c>
      <c r="F468" s="110" t="s">
        <v>556</v>
      </c>
      <c r="G468" s="110" t="s">
        <v>288</v>
      </c>
      <c r="H468" s="110">
        <v>10.4</v>
      </c>
      <c r="I468" s="110">
        <v>5200</v>
      </c>
      <c r="J468" s="110">
        <v>500</v>
      </c>
      <c r="K468" s="110" t="s">
        <v>38</v>
      </c>
      <c r="L468" s="110">
        <v>4576</v>
      </c>
      <c r="M468" s="111">
        <v>9.1519999999999992</v>
      </c>
      <c r="N468" s="110" t="s">
        <v>2091</v>
      </c>
      <c r="O468" s="110" t="s">
        <v>2091</v>
      </c>
      <c r="P468" s="110" t="s">
        <v>1307</v>
      </c>
      <c r="Q468" s="110" t="s">
        <v>10</v>
      </c>
      <c r="R468" s="110">
        <v>1</v>
      </c>
      <c r="S468" s="110" t="s">
        <v>10</v>
      </c>
      <c r="T468" s="110">
        <v>10.4</v>
      </c>
      <c r="U468" s="110" t="s">
        <v>2092</v>
      </c>
      <c r="V468" s="110">
        <v>1</v>
      </c>
      <c r="W468" s="110" t="s">
        <v>1915</v>
      </c>
      <c r="X468" s="110">
        <v>2</v>
      </c>
      <c r="Y468" s="110" t="s">
        <v>10</v>
      </c>
      <c r="Z468" s="110">
        <v>3</v>
      </c>
      <c r="AA468" s="110" t="s">
        <v>10</v>
      </c>
      <c r="AB468" s="110" t="s">
        <v>1915</v>
      </c>
      <c r="AC468" s="110">
        <v>200118</v>
      </c>
      <c r="AD468" s="110">
        <v>209</v>
      </c>
      <c r="AE468" s="111">
        <v>2173.6</v>
      </c>
      <c r="AF468" s="112">
        <v>1912.7679999999998</v>
      </c>
      <c r="AG468" s="111">
        <f>AE468-AF468</f>
        <v>260.83200000000011</v>
      </c>
    </row>
    <row r="469" spans="1:33">
      <c r="A469" s="109">
        <v>87</v>
      </c>
      <c r="B469" s="110">
        <v>141</v>
      </c>
      <c r="C469" s="110" t="s">
        <v>3903</v>
      </c>
      <c r="D469" s="110" t="s">
        <v>44</v>
      </c>
      <c r="E469" s="110" t="s">
        <v>10</v>
      </c>
      <c r="F469" s="110" t="s">
        <v>5683</v>
      </c>
      <c r="G469" s="110" t="s">
        <v>92</v>
      </c>
      <c r="H469" s="110">
        <v>33</v>
      </c>
      <c r="I469" s="110">
        <v>2772</v>
      </c>
      <c r="J469" s="110">
        <v>84</v>
      </c>
      <c r="K469" s="110" t="s">
        <v>75</v>
      </c>
      <c r="L469" s="110">
        <v>2301</v>
      </c>
      <c r="M469" s="111">
        <v>27.392857142857142</v>
      </c>
      <c r="N469" s="110" t="s">
        <v>2140</v>
      </c>
      <c r="O469" s="110" t="s">
        <v>2140</v>
      </c>
      <c r="P469" s="110" t="s">
        <v>1325</v>
      </c>
      <c r="Q469" s="110" t="s">
        <v>10</v>
      </c>
      <c r="R469" s="110">
        <v>1</v>
      </c>
      <c r="S469" s="110" t="s">
        <v>10</v>
      </c>
      <c r="T469" s="110">
        <v>33</v>
      </c>
      <c r="U469" s="110" t="s">
        <v>2141</v>
      </c>
      <c r="V469" s="110">
        <v>7</v>
      </c>
      <c r="W469" s="110" t="s">
        <v>2142</v>
      </c>
      <c r="X469" s="110">
        <v>2</v>
      </c>
      <c r="Y469" s="110" t="s">
        <v>10</v>
      </c>
      <c r="Z469" s="110">
        <v>1</v>
      </c>
      <c r="AA469" s="110" t="s">
        <v>10</v>
      </c>
      <c r="AB469" s="110" t="s">
        <v>2056</v>
      </c>
      <c r="AC469" s="110">
        <v>200141</v>
      </c>
      <c r="AD469" s="110">
        <v>69</v>
      </c>
      <c r="AE469" s="111">
        <v>2277</v>
      </c>
      <c r="AF469" s="112">
        <v>1890.1071428571429</v>
      </c>
      <c r="AG469" s="111">
        <f>AE469-AF469</f>
        <v>386.89285714285711</v>
      </c>
    </row>
    <row r="470" spans="1:33">
      <c r="A470" s="109">
        <v>529</v>
      </c>
      <c r="B470" s="110">
        <v>609</v>
      </c>
      <c r="C470" s="110" t="s">
        <v>1726</v>
      </c>
      <c r="D470" s="110" t="s">
        <v>44</v>
      </c>
      <c r="E470" s="110" t="s">
        <v>10</v>
      </c>
      <c r="F470" s="110" t="s">
        <v>450</v>
      </c>
      <c r="G470" s="110" t="s">
        <v>101</v>
      </c>
      <c r="H470" s="110">
        <v>11.3</v>
      </c>
      <c r="I470" s="110">
        <v>1130</v>
      </c>
      <c r="J470" s="110">
        <v>100</v>
      </c>
      <c r="K470" s="110" t="s">
        <v>13</v>
      </c>
      <c r="L470" s="110">
        <v>942</v>
      </c>
      <c r="M470" s="111">
        <v>9.42</v>
      </c>
      <c r="N470" s="110" t="s">
        <v>3354</v>
      </c>
      <c r="O470" s="110" t="s">
        <v>3354</v>
      </c>
      <c r="P470" s="110" t="s">
        <v>1726</v>
      </c>
      <c r="Q470" s="110" t="s">
        <v>10</v>
      </c>
      <c r="R470" s="110">
        <v>1</v>
      </c>
      <c r="S470" s="110" t="s">
        <v>10</v>
      </c>
      <c r="T470" s="110">
        <v>11.3</v>
      </c>
      <c r="U470" s="110" t="s">
        <v>3355</v>
      </c>
      <c r="V470" s="110">
        <v>14</v>
      </c>
      <c r="W470" s="110" t="s">
        <v>1898</v>
      </c>
      <c r="X470" s="110">
        <v>0</v>
      </c>
      <c r="Y470" s="110" t="s">
        <v>10</v>
      </c>
      <c r="Z470" s="110">
        <v>3</v>
      </c>
      <c r="AA470" s="110" t="s">
        <v>10</v>
      </c>
      <c r="AB470" s="110" t="s">
        <v>5633</v>
      </c>
      <c r="AC470" s="110">
        <v>609</v>
      </c>
      <c r="AD470" s="110">
        <v>200</v>
      </c>
      <c r="AE470" s="111">
        <v>2260</v>
      </c>
      <c r="AF470" s="112">
        <v>1884</v>
      </c>
      <c r="AG470" s="111">
        <f>AE470-AF470</f>
        <v>376</v>
      </c>
    </row>
    <row r="471" spans="1:33">
      <c r="A471" s="109">
        <v>146</v>
      </c>
      <c r="B471" s="110">
        <v>203</v>
      </c>
      <c r="C471" s="110" t="s">
        <v>1386</v>
      </c>
      <c r="D471" s="110" t="s">
        <v>44</v>
      </c>
      <c r="E471" s="110" t="s">
        <v>58</v>
      </c>
      <c r="F471" s="110" t="s">
        <v>5627</v>
      </c>
      <c r="G471" s="110" t="s">
        <v>257</v>
      </c>
      <c r="H471" s="110">
        <v>16.100000000000001</v>
      </c>
      <c r="I471" s="110">
        <v>1610</v>
      </c>
      <c r="J471" s="110">
        <v>99.999999999999986</v>
      </c>
      <c r="K471" s="110" t="s">
        <v>38</v>
      </c>
      <c r="L471" s="110">
        <v>1385</v>
      </c>
      <c r="M471" s="111">
        <v>13.850000000000001</v>
      </c>
      <c r="N471" s="110" t="s">
        <v>2307</v>
      </c>
      <c r="O471" s="110" t="s">
        <v>2307</v>
      </c>
      <c r="P471" s="110" t="s">
        <v>1386</v>
      </c>
      <c r="Q471" s="110" t="s">
        <v>2308</v>
      </c>
      <c r="R471" s="110">
        <v>1</v>
      </c>
      <c r="S471" s="110" t="s">
        <v>10</v>
      </c>
      <c r="T471" s="110">
        <v>16.100000000000001</v>
      </c>
      <c r="U471" s="110" t="s">
        <v>2309</v>
      </c>
      <c r="V471" s="110">
        <v>1</v>
      </c>
      <c r="W471" s="110" t="s">
        <v>1915</v>
      </c>
      <c r="X471" s="110">
        <v>0</v>
      </c>
      <c r="Y471" s="110" t="s">
        <v>10</v>
      </c>
      <c r="Z471" s="110">
        <v>5</v>
      </c>
      <c r="AA471" s="110" t="s">
        <v>10</v>
      </c>
      <c r="AB471" s="110" t="s">
        <v>1915</v>
      </c>
      <c r="AC471" s="110">
        <v>203</v>
      </c>
      <c r="AD471" s="110">
        <v>136</v>
      </c>
      <c r="AE471" s="111">
        <v>2189.6000000000004</v>
      </c>
      <c r="AF471" s="112">
        <v>1883.6000000000001</v>
      </c>
      <c r="AG471" s="111">
        <f>AE471-AF471</f>
        <v>306.00000000000023</v>
      </c>
    </row>
    <row r="472" spans="1:33">
      <c r="A472" s="109">
        <v>53</v>
      </c>
      <c r="B472" s="110">
        <v>97</v>
      </c>
      <c r="C472" s="110" t="s">
        <v>248</v>
      </c>
      <c r="D472" s="110" t="s">
        <v>10</v>
      </c>
      <c r="E472" s="110" t="s">
        <v>10</v>
      </c>
      <c r="F472" s="110" t="s">
        <v>249</v>
      </c>
      <c r="G472" s="110" t="s">
        <v>84</v>
      </c>
      <c r="H472" s="110">
        <v>123</v>
      </c>
      <c r="I472" s="110">
        <v>1230</v>
      </c>
      <c r="J472" s="110">
        <v>10</v>
      </c>
      <c r="K472" s="110" t="s">
        <v>88</v>
      </c>
      <c r="L472" s="110">
        <v>1095</v>
      </c>
      <c r="M472" s="111">
        <v>109.5</v>
      </c>
      <c r="N472" s="110" t="s">
        <v>2042</v>
      </c>
      <c r="O472" s="110" t="s">
        <v>2042</v>
      </c>
      <c r="P472" s="110" t="s">
        <v>248</v>
      </c>
      <c r="Q472" s="110" t="s">
        <v>2043</v>
      </c>
      <c r="R472" s="110">
        <v>1</v>
      </c>
      <c r="S472" s="110" t="s">
        <v>10</v>
      </c>
      <c r="T472" s="110">
        <v>123</v>
      </c>
      <c r="U472" s="110" t="s">
        <v>2044</v>
      </c>
      <c r="V472" s="110">
        <v>25</v>
      </c>
      <c r="W472" s="110" t="s">
        <v>1902</v>
      </c>
      <c r="X472" s="110">
        <v>2</v>
      </c>
      <c r="Y472" s="110" t="s">
        <v>10</v>
      </c>
      <c r="Z472" s="110">
        <v>9</v>
      </c>
      <c r="AA472" s="110" t="s">
        <v>10</v>
      </c>
      <c r="AB472" s="110" t="s">
        <v>5638</v>
      </c>
      <c r="AC472" s="110">
        <v>200097</v>
      </c>
      <c r="AD472" s="110">
        <v>17</v>
      </c>
      <c r="AE472" s="111">
        <v>2091</v>
      </c>
      <c r="AF472" s="112">
        <v>1861.5</v>
      </c>
      <c r="AG472" s="111">
        <f>AE472-AF472</f>
        <v>229.5</v>
      </c>
    </row>
    <row r="473" spans="1:33">
      <c r="A473" s="109">
        <v>473</v>
      </c>
      <c r="B473" s="110">
        <v>550</v>
      </c>
      <c r="C473" s="110" t="s">
        <v>1674</v>
      </c>
      <c r="D473" s="110" t="s">
        <v>44</v>
      </c>
      <c r="E473" s="110" t="s">
        <v>10</v>
      </c>
      <c r="F473" s="110" t="s">
        <v>5772</v>
      </c>
      <c r="G473" s="110" t="s">
        <v>591</v>
      </c>
      <c r="H473" s="110">
        <v>38.4</v>
      </c>
      <c r="I473" s="110">
        <v>2688</v>
      </c>
      <c r="J473" s="110">
        <v>70</v>
      </c>
      <c r="K473" s="110" t="s">
        <v>181</v>
      </c>
      <c r="L473" s="110">
        <v>2394</v>
      </c>
      <c r="M473" s="111">
        <v>34.200000000000003</v>
      </c>
      <c r="N473" s="110" t="s">
        <v>3201</v>
      </c>
      <c r="O473" s="110" t="s">
        <v>3201</v>
      </c>
      <c r="P473" s="110" t="s">
        <v>1674</v>
      </c>
      <c r="Q473" s="110" t="s">
        <v>3202</v>
      </c>
      <c r="R473" s="110">
        <v>1</v>
      </c>
      <c r="S473" s="110" t="s">
        <v>10</v>
      </c>
      <c r="T473" s="110">
        <v>38.4</v>
      </c>
      <c r="U473" s="110" t="s">
        <v>3203</v>
      </c>
      <c r="V473" s="110">
        <v>19</v>
      </c>
      <c r="W473" s="110" t="s">
        <v>1979</v>
      </c>
      <c r="X473" s="110">
        <v>0</v>
      </c>
      <c r="Y473" s="110" t="s">
        <v>10</v>
      </c>
      <c r="Z473" s="110">
        <v>3</v>
      </c>
      <c r="AA473" s="110" t="s">
        <v>10</v>
      </c>
      <c r="AB473" s="110" t="s">
        <v>5633</v>
      </c>
      <c r="AC473" s="110">
        <v>550</v>
      </c>
      <c r="AD473" s="110">
        <v>53</v>
      </c>
      <c r="AE473" s="111">
        <v>2035.1999999999998</v>
      </c>
      <c r="AF473" s="112">
        <v>1812.6000000000001</v>
      </c>
      <c r="AG473" s="111">
        <f>AE473-AF473</f>
        <v>222.59999999999968</v>
      </c>
    </row>
    <row r="474" spans="1:33">
      <c r="A474" s="109" t="s">
        <v>5622</v>
      </c>
      <c r="B474" s="110">
        <v>542</v>
      </c>
      <c r="C474" s="110" t="s">
        <v>3971</v>
      </c>
      <c r="D474" s="110" t="s">
        <v>9</v>
      </c>
      <c r="E474" s="110" t="s">
        <v>10</v>
      </c>
      <c r="F474" s="110" t="s">
        <v>5767</v>
      </c>
      <c r="G474" s="110" t="s">
        <v>96</v>
      </c>
      <c r="H474" s="110">
        <v>100</v>
      </c>
      <c r="I474" s="110">
        <v>1000</v>
      </c>
      <c r="J474" s="110">
        <v>10</v>
      </c>
      <c r="K474" s="110" t="s">
        <v>873</v>
      </c>
      <c r="L474" s="110">
        <v>890</v>
      </c>
      <c r="M474" s="111">
        <v>89</v>
      </c>
      <c r="N474" s="110" t="e">
        <v>#VALUE!</v>
      </c>
      <c r="O474" s="110" t="e">
        <v>#VALUE!</v>
      </c>
      <c r="P474" s="110" t="e">
        <v>#VALUE!</v>
      </c>
      <c r="Q474" s="110" t="e">
        <v>#VALUE!</v>
      </c>
      <c r="R474" s="110">
        <v>0</v>
      </c>
      <c r="S474" s="110" t="e">
        <v>#VALUE!</v>
      </c>
      <c r="T474" s="110" t="e">
        <v>#VALUE!</v>
      </c>
      <c r="U474" s="110" t="e">
        <v>#VALUE!</v>
      </c>
      <c r="V474" s="110" t="e">
        <v>#VALUE!</v>
      </c>
      <c r="W474" s="110" t="e">
        <v>#VALUE!</v>
      </c>
      <c r="X474" s="110" t="e">
        <v>#VALUE!</v>
      </c>
      <c r="Y474" s="110" t="e">
        <v>#VALUE!</v>
      </c>
      <c r="Z474" s="110" t="e">
        <v>#VALUE!</v>
      </c>
      <c r="AA474" s="110" t="s">
        <v>5622</v>
      </c>
      <c r="AB474" s="110" t="s">
        <v>5624</v>
      </c>
      <c r="AC474" s="110" t="e">
        <v>#VALUE!</v>
      </c>
      <c r="AD474" s="110">
        <v>20</v>
      </c>
      <c r="AE474" s="111">
        <v>2000</v>
      </c>
      <c r="AF474" s="112">
        <v>1780</v>
      </c>
      <c r="AG474" s="111">
        <f>AE474-AF474</f>
        <v>220</v>
      </c>
    </row>
    <row r="475" spans="1:33">
      <c r="A475" s="109">
        <v>392</v>
      </c>
      <c r="B475" s="110">
        <v>452</v>
      </c>
      <c r="C475" s="110" t="s">
        <v>1600</v>
      </c>
      <c r="D475" s="110" t="s">
        <v>44</v>
      </c>
      <c r="E475" s="110" t="s">
        <v>58</v>
      </c>
      <c r="F475" s="110" t="s">
        <v>5627</v>
      </c>
      <c r="G475" s="110" t="s">
        <v>126</v>
      </c>
      <c r="H475" s="110">
        <v>12.3</v>
      </c>
      <c r="I475" s="110">
        <v>1230</v>
      </c>
      <c r="J475" s="110">
        <v>100</v>
      </c>
      <c r="K475" s="110" t="s">
        <v>38</v>
      </c>
      <c r="L475" s="110">
        <v>1041</v>
      </c>
      <c r="M475" s="111">
        <v>10.41</v>
      </c>
      <c r="N475" s="110" t="s">
        <v>2981</v>
      </c>
      <c r="O475" s="110" t="s">
        <v>2981</v>
      </c>
      <c r="P475" s="110" t="s">
        <v>1600</v>
      </c>
      <c r="Q475" s="110" t="s">
        <v>10</v>
      </c>
      <c r="R475" s="110">
        <v>1</v>
      </c>
      <c r="S475" s="110" t="s">
        <v>10</v>
      </c>
      <c r="T475" s="110">
        <v>12.3</v>
      </c>
      <c r="U475" s="110" t="s">
        <v>2982</v>
      </c>
      <c r="V475" s="110">
        <v>1</v>
      </c>
      <c r="W475" s="110" t="s">
        <v>1915</v>
      </c>
      <c r="X475" s="110">
        <v>2</v>
      </c>
      <c r="Y475" s="110" t="s">
        <v>10</v>
      </c>
      <c r="Z475" s="110">
        <v>26</v>
      </c>
      <c r="AA475" s="110" t="s">
        <v>10</v>
      </c>
      <c r="AB475" s="110" t="s">
        <v>1915</v>
      </c>
      <c r="AC475" s="110">
        <v>200452</v>
      </c>
      <c r="AD475" s="110">
        <v>169</v>
      </c>
      <c r="AE475" s="111">
        <v>2078.7000000000003</v>
      </c>
      <c r="AF475" s="112">
        <v>1759.29</v>
      </c>
      <c r="AG475" s="111">
        <f>AE475-AF475</f>
        <v>319.41000000000031</v>
      </c>
    </row>
    <row r="476" spans="1:33">
      <c r="B476" s="110"/>
      <c r="C476" s="110" t="s">
        <v>5611</v>
      </c>
      <c r="D476" s="110"/>
      <c r="E476" s="110"/>
      <c r="F476" s="110"/>
      <c r="G476" s="110"/>
      <c r="H476" s="110"/>
      <c r="I476" s="110"/>
      <c r="J476" s="110"/>
      <c r="K476" s="110"/>
      <c r="L476" s="110"/>
      <c r="M476" s="111">
        <v>39.700000000000003</v>
      </c>
      <c r="N476" s="110"/>
      <c r="O476" s="110"/>
      <c r="P476" s="110"/>
      <c r="Q476" s="110"/>
      <c r="R476" s="110"/>
      <c r="S476" s="110"/>
      <c r="T476" s="110">
        <v>44.1</v>
      </c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>
        <v>44</v>
      </c>
      <c r="AE476" s="111">
        <v>1940.4</v>
      </c>
      <c r="AF476" s="112">
        <v>1746.8000000000002</v>
      </c>
      <c r="AG476" s="111">
        <f>AE476-AF476</f>
        <v>193.59999999999991</v>
      </c>
    </row>
    <row r="477" spans="1:33">
      <c r="A477" s="109">
        <v>477</v>
      </c>
      <c r="B477" s="110">
        <v>553</v>
      </c>
      <c r="C477" s="110" t="s">
        <v>1677</v>
      </c>
      <c r="D477" s="110" t="s">
        <v>10</v>
      </c>
      <c r="E477" s="110" t="s">
        <v>10</v>
      </c>
      <c r="F477" s="110" t="s">
        <v>5649</v>
      </c>
      <c r="G477" s="110" t="s">
        <v>146</v>
      </c>
      <c r="H477" s="110">
        <v>18.5</v>
      </c>
      <c r="I477" s="110">
        <v>925</v>
      </c>
      <c r="J477" s="110">
        <v>50</v>
      </c>
      <c r="K477" s="110" t="s">
        <v>75</v>
      </c>
      <c r="L477" s="110">
        <v>824</v>
      </c>
      <c r="M477" s="111">
        <v>16.48</v>
      </c>
      <c r="N477" s="110" t="s">
        <v>3212</v>
      </c>
      <c r="O477" s="110" t="s">
        <v>3212</v>
      </c>
      <c r="P477" s="110" t="s">
        <v>1677</v>
      </c>
      <c r="Q477" s="110" t="s">
        <v>10</v>
      </c>
      <c r="R477" s="110">
        <v>2</v>
      </c>
      <c r="S477" s="110" t="s">
        <v>10</v>
      </c>
      <c r="T477" s="110">
        <v>17.899999999999999</v>
      </c>
      <c r="U477" s="110" t="s">
        <v>3213</v>
      </c>
      <c r="V477" s="110">
        <v>21</v>
      </c>
      <c r="W477" s="110" t="s">
        <v>1945</v>
      </c>
      <c r="X477" s="110">
        <v>0</v>
      </c>
      <c r="Y477" s="110" t="s">
        <v>10</v>
      </c>
      <c r="Z477" s="110">
        <v>3</v>
      </c>
      <c r="AA477" s="110" t="s">
        <v>10</v>
      </c>
      <c r="AB477" s="110" t="s">
        <v>5618</v>
      </c>
      <c r="AC477" s="110">
        <v>553</v>
      </c>
      <c r="AD477" s="110">
        <v>105</v>
      </c>
      <c r="AE477" s="111">
        <v>1942.5</v>
      </c>
      <c r="AF477" s="112">
        <v>1730.4</v>
      </c>
      <c r="AG477" s="111">
        <f>AE477-AF477</f>
        <v>212.09999999999991</v>
      </c>
    </row>
    <row r="478" spans="1:33">
      <c r="A478" s="109">
        <v>570</v>
      </c>
      <c r="B478" s="110">
        <v>658</v>
      </c>
      <c r="C478" s="110" t="s">
        <v>1020</v>
      </c>
      <c r="D478" s="110" t="s">
        <v>9</v>
      </c>
      <c r="E478" s="110" t="s">
        <v>58</v>
      </c>
      <c r="F478" s="110" t="s">
        <v>5627</v>
      </c>
      <c r="G478" s="110" t="s">
        <v>961</v>
      </c>
      <c r="H478" s="110">
        <v>10.1</v>
      </c>
      <c r="I478" s="110">
        <v>1010</v>
      </c>
      <c r="J478" s="110">
        <v>100</v>
      </c>
      <c r="K478" s="110" t="s">
        <v>38</v>
      </c>
      <c r="L478" s="110">
        <v>918</v>
      </c>
      <c r="M478" s="111">
        <v>9.18</v>
      </c>
      <c r="N478" s="110" t="s">
        <v>3470</v>
      </c>
      <c r="O478" s="110" t="s">
        <v>3470</v>
      </c>
      <c r="P478" s="110" t="s">
        <v>1020</v>
      </c>
      <c r="Q478" s="110" t="s">
        <v>3471</v>
      </c>
      <c r="R478" s="110">
        <v>2</v>
      </c>
      <c r="S478" s="110" t="s">
        <v>10</v>
      </c>
      <c r="T478" s="110">
        <v>10.1</v>
      </c>
      <c r="U478" s="110" t="s">
        <v>3472</v>
      </c>
      <c r="V478" s="110">
        <v>1</v>
      </c>
      <c r="W478" s="110" t="s">
        <v>1915</v>
      </c>
      <c r="X478" s="110">
        <v>0</v>
      </c>
      <c r="Y478" s="110" t="s">
        <v>10</v>
      </c>
      <c r="Z478" s="110">
        <v>3</v>
      </c>
      <c r="AA478" s="110" t="s">
        <v>10</v>
      </c>
      <c r="AB478" s="110" t="s">
        <v>5618</v>
      </c>
      <c r="AC478" s="110">
        <v>658</v>
      </c>
      <c r="AD478" s="110">
        <v>188</v>
      </c>
      <c r="AE478" s="111">
        <v>1898.8</v>
      </c>
      <c r="AF478" s="112">
        <v>1725.84</v>
      </c>
      <c r="AG478" s="111">
        <f>AE478-AF478</f>
        <v>172.96000000000004</v>
      </c>
    </row>
    <row r="479" spans="1:33">
      <c r="A479" s="109">
        <v>557</v>
      </c>
      <c r="B479" s="110">
        <v>641</v>
      </c>
      <c r="C479" s="110" t="s">
        <v>1748</v>
      </c>
      <c r="D479" s="110" t="s">
        <v>9</v>
      </c>
      <c r="E479" s="110" t="s">
        <v>58</v>
      </c>
      <c r="F479" s="110" t="s">
        <v>5792</v>
      </c>
      <c r="G479" s="110" t="s">
        <v>360</v>
      </c>
      <c r="H479" s="110">
        <v>513.1</v>
      </c>
      <c r="I479" s="110">
        <v>1026.2</v>
      </c>
      <c r="J479" s="110">
        <v>2</v>
      </c>
      <c r="K479" s="110" t="s">
        <v>38</v>
      </c>
      <c r="L479" s="110">
        <v>850</v>
      </c>
      <c r="M479" s="111">
        <v>425</v>
      </c>
      <c r="N479" s="110" t="s">
        <v>3433</v>
      </c>
      <c r="O479" s="110" t="s">
        <v>3433</v>
      </c>
      <c r="P479" s="110" t="s">
        <v>1748</v>
      </c>
      <c r="Q479" s="110" t="s">
        <v>3434</v>
      </c>
      <c r="R479" s="110">
        <v>1</v>
      </c>
      <c r="S479" s="110" t="s">
        <v>10</v>
      </c>
      <c r="T479" s="110">
        <v>513.1</v>
      </c>
      <c r="U479" s="110" t="s">
        <v>3435</v>
      </c>
      <c r="V479" s="110">
        <v>1</v>
      </c>
      <c r="W479" s="110" t="s">
        <v>1915</v>
      </c>
      <c r="X479" s="110">
        <v>2</v>
      </c>
      <c r="Y479" s="110" t="s">
        <v>10</v>
      </c>
      <c r="Z479" s="110">
        <v>1</v>
      </c>
      <c r="AA479" s="110" t="s">
        <v>10</v>
      </c>
      <c r="AB479" s="110" t="s">
        <v>1915</v>
      </c>
      <c r="AC479" s="110">
        <v>200641</v>
      </c>
      <c r="AD479" s="110">
        <v>4</v>
      </c>
      <c r="AE479" s="111">
        <v>2052.4</v>
      </c>
      <c r="AF479" s="112">
        <v>1700</v>
      </c>
      <c r="AG479" s="111">
        <f>AE479-AF479</f>
        <v>352.40000000000009</v>
      </c>
    </row>
    <row r="480" spans="1:33">
      <c r="A480" s="109">
        <v>464</v>
      </c>
      <c r="B480" s="110">
        <v>544</v>
      </c>
      <c r="C480" s="110" t="s">
        <v>3972</v>
      </c>
      <c r="D480" s="110" t="s">
        <v>9</v>
      </c>
      <c r="E480" s="110" t="s">
        <v>10</v>
      </c>
      <c r="F480" s="110" t="s">
        <v>5769</v>
      </c>
      <c r="G480" s="110" t="s">
        <v>96</v>
      </c>
      <c r="H480" s="110">
        <v>100</v>
      </c>
      <c r="I480" s="110">
        <v>1000</v>
      </c>
      <c r="J480" s="110">
        <v>10</v>
      </c>
      <c r="K480" s="110" t="s">
        <v>873</v>
      </c>
      <c r="L480" s="110">
        <v>890</v>
      </c>
      <c r="M480" s="111">
        <v>89</v>
      </c>
      <c r="N480" s="110" t="s">
        <v>3176</v>
      </c>
      <c r="O480" s="110" t="s">
        <v>3176</v>
      </c>
      <c r="P480" s="110" t="s">
        <v>1666</v>
      </c>
      <c r="Q480" s="110" t="s">
        <v>3177</v>
      </c>
      <c r="R480" s="110">
        <v>1</v>
      </c>
      <c r="S480" s="110" t="s">
        <v>10</v>
      </c>
      <c r="T480" s="110">
        <v>100</v>
      </c>
      <c r="U480" s="110" t="s">
        <v>3178</v>
      </c>
      <c r="V480" s="110">
        <v>25</v>
      </c>
      <c r="W480" s="110" t="s">
        <v>1902</v>
      </c>
      <c r="X480" s="110">
        <v>0</v>
      </c>
      <c r="Y480" s="110" t="s">
        <v>10</v>
      </c>
      <c r="Z480" s="110">
        <v>8</v>
      </c>
      <c r="AA480" s="110" t="s">
        <v>10</v>
      </c>
      <c r="AB480" s="110" t="s">
        <v>5638</v>
      </c>
      <c r="AC480" s="110">
        <v>544</v>
      </c>
      <c r="AD480" s="110">
        <v>19</v>
      </c>
      <c r="AE480" s="111">
        <v>1900</v>
      </c>
      <c r="AF480" s="112">
        <v>1691</v>
      </c>
      <c r="AG480" s="111">
        <f>AE480-AF480</f>
        <v>209</v>
      </c>
    </row>
    <row r="481" spans="1:33">
      <c r="A481" s="109">
        <v>256</v>
      </c>
      <c r="B481" s="110">
        <v>322</v>
      </c>
      <c r="C481" s="110" t="s">
        <v>1478</v>
      </c>
      <c r="D481" s="110" t="s">
        <v>10</v>
      </c>
      <c r="E481" s="110" t="s">
        <v>10</v>
      </c>
      <c r="F481" s="110" t="s">
        <v>5722</v>
      </c>
      <c r="G481" s="110" t="s">
        <v>104</v>
      </c>
      <c r="H481" s="110">
        <v>216</v>
      </c>
      <c r="I481" s="110">
        <v>2160</v>
      </c>
      <c r="J481" s="110">
        <v>10</v>
      </c>
      <c r="K481" s="110" t="s">
        <v>486</v>
      </c>
      <c r="L481" s="110">
        <v>1876</v>
      </c>
      <c r="M481" s="111">
        <v>187.6</v>
      </c>
      <c r="N481" s="110" t="s">
        <v>2617</v>
      </c>
      <c r="O481" s="110" t="s">
        <v>2617</v>
      </c>
      <c r="P481" s="110" t="s">
        <v>1478</v>
      </c>
      <c r="Q481" s="110" t="s">
        <v>10</v>
      </c>
      <c r="R481" s="110">
        <v>2</v>
      </c>
      <c r="S481" s="110" t="s">
        <v>10</v>
      </c>
      <c r="T481" s="110">
        <v>216</v>
      </c>
      <c r="U481" s="110" t="s">
        <v>2618</v>
      </c>
      <c r="V481" s="110">
        <v>25</v>
      </c>
      <c r="W481" s="110" t="s">
        <v>1902</v>
      </c>
      <c r="X481" s="110">
        <v>2</v>
      </c>
      <c r="Y481" s="110" t="s">
        <v>10</v>
      </c>
      <c r="Z481" s="110">
        <v>9</v>
      </c>
      <c r="AA481" s="110" t="s">
        <v>10</v>
      </c>
      <c r="AB481" s="110" t="s">
        <v>5618</v>
      </c>
      <c r="AC481" s="110">
        <v>200322</v>
      </c>
      <c r="AD481" s="110">
        <v>9</v>
      </c>
      <c r="AE481" s="111">
        <v>1944</v>
      </c>
      <c r="AF481" s="112">
        <v>1688.3999999999999</v>
      </c>
      <c r="AG481" s="111">
        <f>AE481-AF481</f>
        <v>255.60000000000014</v>
      </c>
    </row>
    <row r="482" spans="1:33">
      <c r="A482" s="109">
        <v>12</v>
      </c>
      <c r="B482" s="110">
        <v>43</v>
      </c>
      <c r="C482" s="110" t="s">
        <v>1253</v>
      </c>
      <c r="D482" s="110" t="s">
        <v>71</v>
      </c>
      <c r="E482" s="110" t="s">
        <v>58</v>
      </c>
      <c r="F482" s="110" t="s">
        <v>5627</v>
      </c>
      <c r="G482" s="110" t="s">
        <v>130</v>
      </c>
      <c r="H482" s="110">
        <v>5.9</v>
      </c>
      <c r="I482" s="110">
        <v>590</v>
      </c>
      <c r="J482" s="110">
        <v>100</v>
      </c>
      <c r="K482" s="110" t="s">
        <v>38</v>
      </c>
      <c r="L482" s="110">
        <v>525</v>
      </c>
      <c r="M482" s="111">
        <v>5.25</v>
      </c>
      <c r="N482" s="110" t="s">
        <v>1929</v>
      </c>
      <c r="O482" s="110" t="s">
        <v>1929</v>
      </c>
      <c r="P482" s="110" t="s">
        <v>1253</v>
      </c>
      <c r="Q482" s="110" t="s">
        <v>1930</v>
      </c>
      <c r="R482" s="110">
        <v>1</v>
      </c>
      <c r="S482" s="110" t="s">
        <v>10</v>
      </c>
      <c r="T482" s="110">
        <v>5.9</v>
      </c>
      <c r="U482" s="110" t="s">
        <v>1931</v>
      </c>
      <c r="V482" s="110">
        <v>1</v>
      </c>
      <c r="W482" s="110" t="s">
        <v>1915</v>
      </c>
      <c r="X482" s="110">
        <v>0</v>
      </c>
      <c r="Y482" s="110" t="s">
        <v>10</v>
      </c>
      <c r="Z482" s="110">
        <v>25</v>
      </c>
      <c r="AA482" s="110" t="s">
        <v>10</v>
      </c>
      <c r="AB482" s="110" t="s">
        <v>1915</v>
      </c>
      <c r="AC482" s="110">
        <v>43</v>
      </c>
      <c r="AD482" s="110">
        <v>321</v>
      </c>
      <c r="AE482" s="111">
        <v>1893.9</v>
      </c>
      <c r="AF482" s="112">
        <v>1685.25</v>
      </c>
      <c r="AG482" s="111">
        <f>AE482-AF482</f>
        <v>208.65000000000009</v>
      </c>
    </row>
    <row r="483" spans="1:33">
      <c r="A483" s="109">
        <v>629</v>
      </c>
      <c r="B483" s="110">
        <v>736</v>
      </c>
      <c r="C483" s="110" t="s">
        <v>4015</v>
      </c>
      <c r="D483" s="110" t="s">
        <v>9</v>
      </c>
      <c r="E483" s="110" t="s">
        <v>67</v>
      </c>
      <c r="F483" s="110" t="s">
        <v>5642</v>
      </c>
      <c r="G483" s="110" t="s">
        <v>108</v>
      </c>
      <c r="H483" s="110">
        <v>9.9</v>
      </c>
      <c r="I483" s="110">
        <v>1980</v>
      </c>
      <c r="J483" s="110">
        <v>200</v>
      </c>
      <c r="K483" s="110" t="s">
        <v>38</v>
      </c>
      <c r="L483" s="110">
        <v>1680</v>
      </c>
      <c r="M483" s="111">
        <v>8.4</v>
      </c>
      <c r="N483" s="110" t="s">
        <v>3623</v>
      </c>
      <c r="O483" s="110" t="s">
        <v>3623</v>
      </c>
      <c r="P483" s="110" t="s">
        <v>1819</v>
      </c>
      <c r="Q483" s="110" t="s">
        <v>3624</v>
      </c>
      <c r="R483" s="110">
        <v>1</v>
      </c>
      <c r="S483" s="110" t="s">
        <v>10</v>
      </c>
      <c r="T483" s="110">
        <v>9.9</v>
      </c>
      <c r="U483" s="110" t="s">
        <v>3625</v>
      </c>
      <c r="V483" s="110">
        <v>1</v>
      </c>
      <c r="W483" s="110" t="s">
        <v>1915</v>
      </c>
      <c r="X483" s="110">
        <v>0</v>
      </c>
      <c r="Y483" s="110" t="s">
        <v>10</v>
      </c>
      <c r="Z483" s="110">
        <v>25</v>
      </c>
      <c r="AA483" s="110" t="s">
        <v>10</v>
      </c>
      <c r="AB483" s="110" t="s">
        <v>1915</v>
      </c>
      <c r="AC483" s="110">
        <v>736</v>
      </c>
      <c r="AD483" s="110">
        <v>200</v>
      </c>
      <c r="AE483" s="111">
        <v>1980</v>
      </c>
      <c r="AF483" s="112">
        <v>1680</v>
      </c>
      <c r="AG483" s="111">
        <f>AE483-AF483</f>
        <v>300</v>
      </c>
    </row>
    <row r="484" spans="1:33">
      <c r="A484" s="109">
        <v>429</v>
      </c>
      <c r="B484" s="110">
        <v>495</v>
      </c>
      <c r="C484" s="110" t="s">
        <v>1631</v>
      </c>
      <c r="D484" s="110" t="s">
        <v>109</v>
      </c>
      <c r="E484" s="110" t="s">
        <v>10</v>
      </c>
      <c r="F484" s="110" t="s">
        <v>5760</v>
      </c>
      <c r="G484" s="110" t="s">
        <v>108</v>
      </c>
      <c r="H484" s="110">
        <v>74.099999999999994</v>
      </c>
      <c r="I484" s="110">
        <v>1852.5</v>
      </c>
      <c r="J484" s="110">
        <v>25.000000000000004</v>
      </c>
      <c r="K484" s="110" t="s">
        <v>13</v>
      </c>
      <c r="L484" s="110">
        <v>1671</v>
      </c>
      <c r="M484" s="111">
        <v>66.839999999999989</v>
      </c>
      <c r="N484" s="110" t="s">
        <v>3083</v>
      </c>
      <c r="O484" s="110" t="s">
        <v>3083</v>
      </c>
      <c r="P484" s="110" t="s">
        <v>1631</v>
      </c>
      <c r="Q484" s="110" t="s">
        <v>3084</v>
      </c>
      <c r="R484" s="110">
        <v>1</v>
      </c>
      <c r="S484" s="110" t="s">
        <v>10</v>
      </c>
      <c r="T484" s="110">
        <v>74.099999999999994</v>
      </c>
      <c r="U484" s="110" t="s">
        <v>3085</v>
      </c>
      <c r="V484" s="110">
        <v>14</v>
      </c>
      <c r="W484" s="110" t="s">
        <v>1898</v>
      </c>
      <c r="X484" s="110">
        <v>0</v>
      </c>
      <c r="Y484" s="110" t="s">
        <v>10</v>
      </c>
      <c r="Z484" s="110">
        <v>3</v>
      </c>
      <c r="AA484" s="110" t="s">
        <v>10</v>
      </c>
      <c r="AB484" s="110" t="s">
        <v>5633</v>
      </c>
      <c r="AC484" s="110">
        <v>495</v>
      </c>
      <c r="AD484" s="110">
        <v>25</v>
      </c>
      <c r="AE484" s="111">
        <v>1852.4999999999998</v>
      </c>
      <c r="AF484" s="112">
        <v>1670.9999999999998</v>
      </c>
      <c r="AG484" s="111">
        <f>AE484-AF484</f>
        <v>181.5</v>
      </c>
    </row>
    <row r="485" spans="1:33">
      <c r="A485" s="109">
        <v>96</v>
      </c>
      <c r="B485" s="110">
        <v>805</v>
      </c>
      <c r="C485" s="110" t="s">
        <v>1175</v>
      </c>
      <c r="D485" s="110" t="s">
        <v>9</v>
      </c>
      <c r="E485" s="110" t="s">
        <v>14</v>
      </c>
      <c r="F485" s="110" t="s">
        <v>5646</v>
      </c>
      <c r="G485" s="110" t="s">
        <v>366</v>
      </c>
      <c r="H485" s="110">
        <v>7.8</v>
      </c>
      <c r="I485" s="110">
        <v>390</v>
      </c>
      <c r="J485" s="110">
        <v>50</v>
      </c>
      <c r="K485" s="110" t="s">
        <v>127</v>
      </c>
      <c r="L485" s="110">
        <v>1300</v>
      </c>
      <c r="M485" s="111">
        <v>26</v>
      </c>
      <c r="N485" s="110" t="s">
        <v>2163</v>
      </c>
      <c r="O485" s="110" t="s">
        <v>2163</v>
      </c>
      <c r="P485" s="110" t="s">
        <v>1175</v>
      </c>
      <c r="Q485" s="110" t="s">
        <v>2164</v>
      </c>
      <c r="R485" s="110">
        <v>1</v>
      </c>
      <c r="S485" s="110" t="s">
        <v>10</v>
      </c>
      <c r="T485" s="110">
        <v>0.78</v>
      </c>
      <c r="U485" s="110" t="s">
        <v>2165</v>
      </c>
      <c r="V485" s="110">
        <v>3</v>
      </c>
      <c r="W485" s="110" t="s">
        <v>1938</v>
      </c>
      <c r="X485" s="110">
        <v>0</v>
      </c>
      <c r="Y485" s="110" t="s">
        <v>10</v>
      </c>
      <c r="Z485" s="110">
        <v>2</v>
      </c>
      <c r="AA485" s="110" t="s">
        <v>10</v>
      </c>
      <c r="AB485" s="110" t="s">
        <v>5620</v>
      </c>
      <c r="AC485" s="110">
        <v>805</v>
      </c>
      <c r="AD485" s="110">
        <v>63.73</v>
      </c>
      <c r="AE485" s="111">
        <v>497.09399999999994</v>
      </c>
      <c r="AF485" s="112">
        <v>1656.98</v>
      </c>
      <c r="AG485" s="111">
        <f>AE485-AF485</f>
        <v>-1159.886</v>
      </c>
    </row>
    <row r="486" spans="1:33">
      <c r="A486" s="109">
        <v>327</v>
      </c>
      <c r="B486" s="110">
        <v>378</v>
      </c>
      <c r="C486" s="110" t="s">
        <v>1540</v>
      </c>
      <c r="D486" s="110" t="s">
        <v>9</v>
      </c>
      <c r="E486" s="110" t="s">
        <v>58</v>
      </c>
      <c r="F486" s="110" t="s">
        <v>5736</v>
      </c>
      <c r="G486" s="110" t="s">
        <v>108</v>
      </c>
      <c r="H486" s="110">
        <v>26.8</v>
      </c>
      <c r="I486" s="110">
        <v>804</v>
      </c>
      <c r="J486" s="110">
        <v>30</v>
      </c>
      <c r="K486" s="110" t="s">
        <v>57</v>
      </c>
      <c r="L486" s="110">
        <v>710</v>
      </c>
      <c r="M486" s="111">
        <v>23.666666666666668</v>
      </c>
      <c r="N486" s="110" t="s">
        <v>2803</v>
      </c>
      <c r="O486" s="110" t="s">
        <v>2803</v>
      </c>
      <c r="P486" s="110" t="s">
        <v>1540</v>
      </c>
      <c r="Q486" s="110" t="s">
        <v>2804</v>
      </c>
      <c r="R486" s="110">
        <v>2</v>
      </c>
      <c r="S486" s="110" t="s">
        <v>10</v>
      </c>
      <c r="T486" s="110">
        <v>26.8</v>
      </c>
      <c r="U486" s="110" t="s">
        <v>2805</v>
      </c>
      <c r="V486" s="110">
        <v>2</v>
      </c>
      <c r="W486" s="110" t="s">
        <v>835</v>
      </c>
      <c r="X486" s="110">
        <v>2</v>
      </c>
      <c r="Y486" s="110" t="s">
        <v>10</v>
      </c>
      <c r="Z486" s="110">
        <v>3</v>
      </c>
      <c r="AA486" s="110" t="s">
        <v>10</v>
      </c>
      <c r="AB486" s="110" t="s">
        <v>5618</v>
      </c>
      <c r="AC486" s="110">
        <v>200378</v>
      </c>
      <c r="AD486" s="110">
        <v>70</v>
      </c>
      <c r="AE486" s="111">
        <v>1876</v>
      </c>
      <c r="AF486" s="112">
        <v>1656.6666666666667</v>
      </c>
      <c r="AG486" s="111">
        <f>AE486-AF486</f>
        <v>219.33333333333326</v>
      </c>
    </row>
    <row r="487" spans="1:33">
      <c r="A487" s="109">
        <v>110</v>
      </c>
      <c r="B487" s="110">
        <v>165</v>
      </c>
      <c r="C487" s="110" t="s">
        <v>1349</v>
      </c>
      <c r="D487" s="110" t="s">
        <v>44</v>
      </c>
      <c r="E487" s="110" t="s">
        <v>58</v>
      </c>
      <c r="F487" s="110" t="s">
        <v>5627</v>
      </c>
      <c r="G487" s="110" t="s">
        <v>70</v>
      </c>
      <c r="H487" s="110">
        <v>17.5</v>
      </c>
      <c r="I487" s="110">
        <v>1750</v>
      </c>
      <c r="J487" s="110">
        <v>100</v>
      </c>
      <c r="K487" s="110" t="s">
        <v>38</v>
      </c>
      <c r="L487" s="110">
        <v>1505</v>
      </c>
      <c r="M487" s="111">
        <v>15.05</v>
      </c>
      <c r="N487" s="110" t="s">
        <v>2202</v>
      </c>
      <c r="O487" s="110" t="s">
        <v>2202</v>
      </c>
      <c r="P487" s="110" t="s">
        <v>1349</v>
      </c>
      <c r="Q487" s="110" t="s">
        <v>2203</v>
      </c>
      <c r="R487" s="110">
        <v>2</v>
      </c>
      <c r="S487" s="110" t="s">
        <v>10</v>
      </c>
      <c r="T487" s="110">
        <v>17.5</v>
      </c>
      <c r="U487" s="110" t="s">
        <v>2204</v>
      </c>
      <c r="V487" s="110">
        <v>1</v>
      </c>
      <c r="W487" s="110" t="s">
        <v>1915</v>
      </c>
      <c r="X487" s="110">
        <v>0</v>
      </c>
      <c r="Y487" s="110" t="s">
        <v>10</v>
      </c>
      <c r="Z487" s="110">
        <v>3</v>
      </c>
      <c r="AA487" s="110" t="s">
        <v>10</v>
      </c>
      <c r="AB487" s="110" t="s">
        <v>5618</v>
      </c>
      <c r="AC487" s="110">
        <v>165</v>
      </c>
      <c r="AD487" s="110">
        <v>108</v>
      </c>
      <c r="AE487" s="111">
        <v>1890</v>
      </c>
      <c r="AF487" s="112">
        <v>1625.4</v>
      </c>
      <c r="AG487" s="111">
        <f>AE487-AF487</f>
        <v>264.59999999999991</v>
      </c>
    </row>
    <row r="488" spans="1:33">
      <c r="A488" s="109">
        <v>368</v>
      </c>
      <c r="B488" s="110">
        <v>427</v>
      </c>
      <c r="C488" s="110" t="s">
        <v>739</v>
      </c>
      <c r="D488" s="110" t="s">
        <v>90</v>
      </c>
      <c r="E488" s="110" t="s">
        <v>58</v>
      </c>
      <c r="F488" s="110" t="s">
        <v>5627</v>
      </c>
      <c r="G488" s="110" t="s">
        <v>84</v>
      </c>
      <c r="H488" s="110">
        <v>10.4</v>
      </c>
      <c r="I488" s="110">
        <v>1040</v>
      </c>
      <c r="J488" s="110">
        <v>100</v>
      </c>
      <c r="K488" s="110" t="s">
        <v>38</v>
      </c>
      <c r="L488" s="110">
        <v>920</v>
      </c>
      <c r="M488" s="111">
        <v>9.1999999999999993</v>
      </c>
      <c r="N488" s="110" t="s">
        <v>2913</v>
      </c>
      <c r="O488" s="110" t="s">
        <v>2913</v>
      </c>
      <c r="P488" s="110" t="s">
        <v>739</v>
      </c>
      <c r="Q488" s="110" t="s">
        <v>2914</v>
      </c>
      <c r="R488" s="110">
        <v>1</v>
      </c>
      <c r="S488" s="110" t="s">
        <v>10</v>
      </c>
      <c r="T488" s="110">
        <v>10.4</v>
      </c>
      <c r="U488" s="110" t="s">
        <v>2915</v>
      </c>
      <c r="V488" s="110">
        <v>1</v>
      </c>
      <c r="W488" s="110" t="s">
        <v>1915</v>
      </c>
      <c r="X488" s="110">
        <v>0</v>
      </c>
      <c r="Y488" s="110" t="s">
        <v>10</v>
      </c>
      <c r="Z488" s="110">
        <v>5</v>
      </c>
      <c r="AA488" s="110" t="s">
        <v>10</v>
      </c>
      <c r="AB488" s="110" t="s">
        <v>1915</v>
      </c>
      <c r="AC488" s="110">
        <v>427</v>
      </c>
      <c r="AD488" s="110">
        <v>176</v>
      </c>
      <c r="AE488" s="111">
        <v>1830.4</v>
      </c>
      <c r="AF488" s="112">
        <v>1619.1999999999998</v>
      </c>
      <c r="AG488" s="111">
        <f>AE488-AF488</f>
        <v>211.20000000000027</v>
      </c>
    </row>
    <row r="489" spans="1:33">
      <c r="A489" s="109">
        <v>17</v>
      </c>
      <c r="B489" s="110">
        <v>51</v>
      </c>
      <c r="C489" s="110" t="s">
        <v>1258</v>
      </c>
      <c r="D489" s="110" t="s">
        <v>44</v>
      </c>
      <c r="E489" s="110" t="s">
        <v>10</v>
      </c>
      <c r="F489" s="110" t="s">
        <v>5651</v>
      </c>
      <c r="G489" s="110" t="s">
        <v>142</v>
      </c>
      <c r="H489" s="110">
        <v>298</v>
      </c>
      <c r="I489" s="110">
        <v>5960</v>
      </c>
      <c r="J489" s="110">
        <v>20</v>
      </c>
      <c r="K489" s="110" t="s">
        <v>97</v>
      </c>
      <c r="L489" s="110">
        <v>5360</v>
      </c>
      <c r="M489" s="111">
        <v>268</v>
      </c>
      <c r="N489" s="110" t="s">
        <v>1946</v>
      </c>
      <c r="O489" s="110" t="s">
        <v>1946</v>
      </c>
      <c r="P489" s="110" t="s">
        <v>1258</v>
      </c>
      <c r="Q489" s="110" t="s">
        <v>1947</v>
      </c>
      <c r="R489" s="110">
        <v>2</v>
      </c>
      <c r="S489" s="110" t="s">
        <v>10</v>
      </c>
      <c r="T489" s="110">
        <v>298</v>
      </c>
      <c r="U489" s="110" t="s">
        <v>1948</v>
      </c>
      <c r="V489" s="110">
        <v>25</v>
      </c>
      <c r="W489" s="110" t="s">
        <v>1902</v>
      </c>
      <c r="X489" s="110">
        <v>2</v>
      </c>
      <c r="Y489" s="110" t="s">
        <v>10</v>
      </c>
      <c r="Z489" s="110">
        <v>8</v>
      </c>
      <c r="AA489" s="110" t="s">
        <v>10</v>
      </c>
      <c r="AB489" s="110" t="s">
        <v>5618</v>
      </c>
      <c r="AC489" s="110">
        <v>200051</v>
      </c>
      <c r="AD489" s="110">
        <v>6</v>
      </c>
      <c r="AE489" s="111">
        <v>1788</v>
      </c>
      <c r="AF489" s="112">
        <v>1608</v>
      </c>
      <c r="AG489" s="111">
        <f>AE489-AF489</f>
        <v>180</v>
      </c>
    </row>
    <row r="490" spans="1:33">
      <c r="A490" s="109">
        <v>483</v>
      </c>
      <c r="B490" s="110">
        <v>560</v>
      </c>
      <c r="C490" s="110" t="s">
        <v>1682</v>
      </c>
      <c r="D490" s="110" t="s">
        <v>44</v>
      </c>
      <c r="E490" s="110" t="s">
        <v>58</v>
      </c>
      <c r="F490" s="110" t="s">
        <v>5627</v>
      </c>
      <c r="G490" s="110" t="s">
        <v>108</v>
      </c>
      <c r="H490" s="110">
        <v>18.3</v>
      </c>
      <c r="I490" s="110">
        <v>1830</v>
      </c>
      <c r="J490" s="110">
        <v>100</v>
      </c>
      <c r="K490" s="110" t="s">
        <v>38</v>
      </c>
      <c r="L490" s="110">
        <v>1473</v>
      </c>
      <c r="M490" s="111">
        <v>14.73</v>
      </c>
      <c r="N490" s="110" t="s">
        <v>3228</v>
      </c>
      <c r="O490" s="110" t="s">
        <v>3228</v>
      </c>
      <c r="P490" s="110" t="s">
        <v>1682</v>
      </c>
      <c r="Q490" s="110" t="s">
        <v>3229</v>
      </c>
      <c r="R490" s="110">
        <v>2</v>
      </c>
      <c r="S490" s="110" t="s">
        <v>10</v>
      </c>
      <c r="T490" s="110">
        <v>18.3</v>
      </c>
      <c r="U490" s="110" t="s">
        <v>3230</v>
      </c>
      <c r="V490" s="110">
        <v>1</v>
      </c>
      <c r="W490" s="110" t="s">
        <v>1915</v>
      </c>
      <c r="X490" s="110">
        <v>0</v>
      </c>
      <c r="Y490" s="110" t="s">
        <v>10</v>
      </c>
      <c r="Z490" s="110">
        <v>1</v>
      </c>
      <c r="AA490" s="110" t="s">
        <v>10</v>
      </c>
      <c r="AB490" s="110" t="s">
        <v>5618</v>
      </c>
      <c r="AC490" s="110">
        <v>560</v>
      </c>
      <c r="AD490" s="110">
        <v>107</v>
      </c>
      <c r="AE490" s="111">
        <v>1958.1000000000001</v>
      </c>
      <c r="AF490" s="112">
        <v>1576.1100000000001</v>
      </c>
      <c r="AG490" s="111">
        <f>AE490-AF490</f>
        <v>381.99</v>
      </c>
    </row>
    <row r="491" spans="1:33">
      <c r="A491" s="109">
        <v>314</v>
      </c>
      <c r="B491" s="110">
        <v>363</v>
      </c>
      <c r="C491" s="110" t="s">
        <v>1530</v>
      </c>
      <c r="D491" s="110" t="s">
        <v>10</v>
      </c>
      <c r="E491" s="110" t="s">
        <v>10</v>
      </c>
      <c r="F491" s="110" t="s">
        <v>5660</v>
      </c>
      <c r="G491" s="110" t="s">
        <v>387</v>
      </c>
      <c r="H491" s="110">
        <v>173</v>
      </c>
      <c r="I491" s="110">
        <v>1730</v>
      </c>
      <c r="J491" s="110">
        <v>10</v>
      </c>
      <c r="K491" s="110" t="s">
        <v>486</v>
      </c>
      <c r="L491" s="110">
        <v>1572</v>
      </c>
      <c r="M491" s="111">
        <v>157.19999999999999</v>
      </c>
      <c r="N491" s="110" t="s">
        <v>2773</v>
      </c>
      <c r="O491" s="110" t="s">
        <v>2773</v>
      </c>
      <c r="P491" s="110" t="s">
        <v>1530</v>
      </c>
      <c r="Q491" s="110" t="s">
        <v>10</v>
      </c>
      <c r="R491" s="110">
        <v>1</v>
      </c>
      <c r="S491" s="110" t="s">
        <v>10</v>
      </c>
      <c r="T491" s="110">
        <v>173</v>
      </c>
      <c r="U491" s="110" t="s">
        <v>2774</v>
      </c>
      <c r="V491" s="110">
        <v>25</v>
      </c>
      <c r="W491" s="110" t="s">
        <v>1902</v>
      </c>
      <c r="X491" s="110">
        <v>0</v>
      </c>
      <c r="Y491" s="110" t="s">
        <v>10</v>
      </c>
      <c r="Z491" s="110">
        <v>11</v>
      </c>
      <c r="AA491" s="110" t="s">
        <v>10</v>
      </c>
      <c r="AB491" s="110" t="s">
        <v>5638</v>
      </c>
      <c r="AC491" s="110">
        <v>363</v>
      </c>
      <c r="AD491" s="110">
        <v>10</v>
      </c>
      <c r="AE491" s="111">
        <v>1730</v>
      </c>
      <c r="AF491" s="112">
        <v>1572</v>
      </c>
      <c r="AG491" s="111">
        <f>AE491-AF491</f>
        <v>158</v>
      </c>
    </row>
    <row r="492" spans="1:33">
      <c r="A492" s="109">
        <v>604</v>
      </c>
      <c r="B492" s="110">
        <v>707</v>
      </c>
      <c r="C492" s="110" t="s">
        <v>4007</v>
      </c>
      <c r="D492" s="110" t="s">
        <v>44</v>
      </c>
      <c r="E492" s="110" t="s">
        <v>10</v>
      </c>
      <c r="F492" s="110" t="s">
        <v>5809</v>
      </c>
      <c r="G492" s="110" t="s">
        <v>279</v>
      </c>
      <c r="H492" s="110">
        <v>31.5</v>
      </c>
      <c r="I492" s="110">
        <v>945</v>
      </c>
      <c r="J492" s="110">
        <v>30</v>
      </c>
      <c r="K492" s="110" t="s">
        <v>75</v>
      </c>
      <c r="L492" s="110">
        <v>775</v>
      </c>
      <c r="M492" s="111">
        <v>25.833333333333332</v>
      </c>
      <c r="N492" s="110" t="s">
        <v>3561</v>
      </c>
      <c r="O492" s="110" t="s">
        <v>3561</v>
      </c>
      <c r="P492" s="110" t="s">
        <v>1793</v>
      </c>
      <c r="Q492" s="110" t="s">
        <v>3562</v>
      </c>
      <c r="R492" s="110">
        <v>1</v>
      </c>
      <c r="S492" s="110" t="s">
        <v>10</v>
      </c>
      <c r="T492" s="110">
        <v>31.5</v>
      </c>
      <c r="U492" s="110" t="s">
        <v>3560</v>
      </c>
      <c r="V492" s="110">
        <v>7</v>
      </c>
      <c r="W492" s="110" t="s">
        <v>2142</v>
      </c>
      <c r="X492" s="110">
        <v>2</v>
      </c>
      <c r="Y492" s="110" t="s">
        <v>10</v>
      </c>
      <c r="Z492" s="110">
        <v>13</v>
      </c>
      <c r="AA492" s="110" t="s">
        <v>10</v>
      </c>
      <c r="AB492" s="110" t="s">
        <v>2056</v>
      </c>
      <c r="AC492" s="110">
        <v>200707</v>
      </c>
      <c r="AD492" s="110">
        <v>60</v>
      </c>
      <c r="AE492" s="111">
        <v>1890</v>
      </c>
      <c r="AF492" s="112">
        <v>1550</v>
      </c>
      <c r="AG492" s="111">
        <f>AE492-AF492</f>
        <v>340</v>
      </c>
    </row>
    <row r="493" spans="1:33">
      <c r="A493" s="109">
        <v>458</v>
      </c>
      <c r="B493" s="110">
        <v>534</v>
      </c>
      <c r="C493" s="110" t="s">
        <v>1661</v>
      </c>
      <c r="D493" s="110" t="s">
        <v>44</v>
      </c>
      <c r="E493" s="110" t="s">
        <v>58</v>
      </c>
      <c r="F493" s="110" t="s">
        <v>5627</v>
      </c>
      <c r="G493" s="110" t="s">
        <v>37</v>
      </c>
      <c r="H493" s="110">
        <v>11.3</v>
      </c>
      <c r="I493" s="110">
        <v>1130</v>
      </c>
      <c r="J493" s="110">
        <v>100</v>
      </c>
      <c r="K493" s="110" t="s">
        <v>38</v>
      </c>
      <c r="L493" s="110">
        <v>1006</v>
      </c>
      <c r="M493" s="111">
        <v>10.06</v>
      </c>
      <c r="N493" s="110" t="s">
        <v>3160</v>
      </c>
      <c r="O493" s="110" t="s">
        <v>3160</v>
      </c>
      <c r="P493" s="110" t="s">
        <v>1661</v>
      </c>
      <c r="Q493" s="110" t="s">
        <v>10</v>
      </c>
      <c r="R493" s="110">
        <v>1</v>
      </c>
      <c r="S493" s="110" t="s">
        <v>10</v>
      </c>
      <c r="T493" s="110">
        <v>11.3</v>
      </c>
      <c r="U493" s="110" t="s">
        <v>3161</v>
      </c>
      <c r="V493" s="110">
        <v>1</v>
      </c>
      <c r="W493" s="110" t="s">
        <v>1915</v>
      </c>
      <c r="X493" s="110">
        <v>2</v>
      </c>
      <c r="Y493" s="110" t="s">
        <v>10</v>
      </c>
      <c r="Z493" s="110">
        <v>6</v>
      </c>
      <c r="AA493" s="110" t="s">
        <v>10</v>
      </c>
      <c r="AB493" s="110" t="s">
        <v>1915</v>
      </c>
      <c r="AC493" s="110">
        <v>200534</v>
      </c>
      <c r="AD493" s="110">
        <v>154</v>
      </c>
      <c r="AE493" s="111">
        <v>1740.2</v>
      </c>
      <c r="AF493" s="112">
        <v>1549.24</v>
      </c>
      <c r="AG493" s="111">
        <f>AE493-AF493</f>
        <v>190.96000000000004</v>
      </c>
    </row>
    <row r="494" spans="1:33">
      <c r="A494" s="109">
        <v>128</v>
      </c>
      <c r="B494" s="110">
        <v>183</v>
      </c>
      <c r="C494" s="110" t="s">
        <v>3912</v>
      </c>
      <c r="D494" s="110" t="s">
        <v>44</v>
      </c>
      <c r="E494" s="110" t="s">
        <v>10</v>
      </c>
      <c r="F494" s="110" t="s">
        <v>5694</v>
      </c>
      <c r="G494" s="110" t="s">
        <v>84</v>
      </c>
      <c r="H494" s="110">
        <v>1732.2</v>
      </c>
      <c r="I494" s="110">
        <v>1732.2</v>
      </c>
      <c r="J494" s="110">
        <v>1</v>
      </c>
      <c r="K494" s="110" t="s">
        <v>244</v>
      </c>
      <c r="L494" s="110">
        <v>1543</v>
      </c>
      <c r="M494" s="111">
        <v>1543</v>
      </c>
      <c r="N494" s="110" t="s">
        <v>2255</v>
      </c>
      <c r="O494" s="110" t="s">
        <v>2255</v>
      </c>
      <c r="P494" s="110" t="s">
        <v>1367</v>
      </c>
      <c r="Q494" s="110" t="s">
        <v>2256</v>
      </c>
      <c r="R494" s="110">
        <v>1</v>
      </c>
      <c r="S494" s="110" t="s">
        <v>10</v>
      </c>
      <c r="T494" s="110">
        <v>1732.2</v>
      </c>
      <c r="U494" s="110" t="s">
        <v>2257</v>
      </c>
      <c r="V494" s="110">
        <v>10</v>
      </c>
      <c r="W494" s="110" t="s">
        <v>1967</v>
      </c>
      <c r="X494" s="110">
        <v>0</v>
      </c>
      <c r="Y494" s="110" t="s">
        <v>10</v>
      </c>
      <c r="Z494" s="110">
        <v>3</v>
      </c>
      <c r="AA494" s="110" t="s">
        <v>10</v>
      </c>
      <c r="AB494" s="110" t="s">
        <v>5633</v>
      </c>
      <c r="AC494" s="110">
        <v>183</v>
      </c>
      <c r="AD494" s="110">
        <v>1</v>
      </c>
      <c r="AE494" s="111">
        <v>1732.2</v>
      </c>
      <c r="AF494" s="112">
        <v>1543</v>
      </c>
      <c r="AG494" s="111">
        <f>AE494-AF494</f>
        <v>189.20000000000005</v>
      </c>
    </row>
    <row r="495" spans="1:33">
      <c r="A495" s="109">
        <v>424</v>
      </c>
      <c r="B495" s="110">
        <v>480</v>
      </c>
      <c r="C495" s="110" t="s">
        <v>804</v>
      </c>
      <c r="D495" s="110" t="s">
        <v>9</v>
      </c>
      <c r="E495" s="110" t="s">
        <v>58</v>
      </c>
      <c r="F495" s="110" t="s">
        <v>5627</v>
      </c>
      <c r="G495" s="110" t="s">
        <v>432</v>
      </c>
      <c r="H495" s="110">
        <v>9.6999999999999993</v>
      </c>
      <c r="I495" s="110">
        <v>970</v>
      </c>
      <c r="J495" s="110">
        <v>100.00000000000001</v>
      </c>
      <c r="K495" s="110" t="s">
        <v>38</v>
      </c>
      <c r="L495" s="110">
        <v>864</v>
      </c>
      <c r="M495" s="111">
        <v>8.6399999999999988</v>
      </c>
      <c r="N495" s="110" t="s">
        <v>3071</v>
      </c>
      <c r="O495" s="110" t="s">
        <v>3071</v>
      </c>
      <c r="P495" s="110" t="s">
        <v>804</v>
      </c>
      <c r="Q495" s="110" t="s">
        <v>3072</v>
      </c>
      <c r="R495" s="110">
        <v>2</v>
      </c>
      <c r="S495" s="110" t="s">
        <v>10</v>
      </c>
      <c r="T495" s="110">
        <v>9.6999999999999993</v>
      </c>
      <c r="U495" s="110" t="s">
        <v>3073</v>
      </c>
      <c r="V495" s="110">
        <v>1</v>
      </c>
      <c r="W495" s="110" t="s">
        <v>1915</v>
      </c>
      <c r="X495" s="110">
        <v>0</v>
      </c>
      <c r="Y495" s="110" t="s">
        <v>10</v>
      </c>
      <c r="Z495" s="110">
        <v>3</v>
      </c>
      <c r="AA495" s="110" t="s">
        <v>10</v>
      </c>
      <c r="AB495" s="110" t="s">
        <v>5618</v>
      </c>
      <c r="AC495" s="110">
        <v>480</v>
      </c>
      <c r="AD495" s="110">
        <v>178</v>
      </c>
      <c r="AE495" s="111">
        <v>1726.6</v>
      </c>
      <c r="AF495" s="112">
        <v>1537.9199999999998</v>
      </c>
      <c r="AG495" s="111">
        <f>AE495-AF495</f>
        <v>188.68000000000006</v>
      </c>
    </row>
    <row r="496" spans="1:33">
      <c r="A496" s="109">
        <v>147</v>
      </c>
      <c r="B496" s="110">
        <v>201</v>
      </c>
      <c r="C496" s="110" t="s">
        <v>1387</v>
      </c>
      <c r="D496" s="110" t="s">
        <v>9</v>
      </c>
      <c r="E496" s="110" t="s">
        <v>14</v>
      </c>
      <c r="F496" s="110" t="s">
        <v>450</v>
      </c>
      <c r="G496" s="110" t="s">
        <v>257</v>
      </c>
      <c r="H496" s="110">
        <v>19.8</v>
      </c>
      <c r="I496" s="110">
        <v>1980</v>
      </c>
      <c r="J496" s="110">
        <v>100</v>
      </c>
      <c r="K496" s="110" t="s">
        <v>13</v>
      </c>
      <c r="L496" s="110">
        <v>1800</v>
      </c>
      <c r="M496" s="111">
        <v>18</v>
      </c>
      <c r="N496" s="110" t="s">
        <v>2310</v>
      </c>
      <c r="O496" s="110" t="s">
        <v>2310</v>
      </c>
      <c r="P496" s="110" t="s">
        <v>1387</v>
      </c>
      <c r="Q496" s="110" t="s">
        <v>2311</v>
      </c>
      <c r="R496" s="110">
        <v>1</v>
      </c>
      <c r="S496" s="110" t="s">
        <v>10</v>
      </c>
      <c r="T496" s="110">
        <v>19.8</v>
      </c>
      <c r="U496" s="110" t="s">
        <v>2312</v>
      </c>
      <c r="V496" s="110">
        <v>3</v>
      </c>
      <c r="W496" s="110" t="s">
        <v>1938</v>
      </c>
      <c r="X496" s="110">
        <v>0</v>
      </c>
      <c r="Y496" s="110" t="s">
        <v>10</v>
      </c>
      <c r="Z496" s="110">
        <v>2</v>
      </c>
      <c r="AA496" s="110" t="s">
        <v>10</v>
      </c>
      <c r="AB496" s="110" t="s">
        <v>5620</v>
      </c>
      <c r="AC496" s="110">
        <v>201</v>
      </c>
      <c r="AD496" s="110">
        <v>83.9</v>
      </c>
      <c r="AE496" s="111">
        <v>1661.2200000000003</v>
      </c>
      <c r="AF496" s="112">
        <v>1510.2</v>
      </c>
      <c r="AG496" s="111">
        <f>AE496-AF496</f>
        <v>151.02000000000021</v>
      </c>
    </row>
    <row r="497" spans="1:33">
      <c r="A497" s="109">
        <v>162</v>
      </c>
      <c r="B497" s="110">
        <v>219</v>
      </c>
      <c r="C497" s="110" t="s">
        <v>3915</v>
      </c>
      <c r="D497" s="110" t="s">
        <v>10</v>
      </c>
      <c r="E497" s="110" t="s">
        <v>10</v>
      </c>
      <c r="F497" s="110" t="s">
        <v>5699</v>
      </c>
      <c r="G497" s="110" t="s">
        <v>146</v>
      </c>
      <c r="H497" s="110">
        <v>187.8</v>
      </c>
      <c r="I497" s="110">
        <v>939</v>
      </c>
      <c r="J497" s="110">
        <v>5</v>
      </c>
      <c r="K497" s="110" t="s">
        <v>147</v>
      </c>
      <c r="L497" s="110">
        <v>836</v>
      </c>
      <c r="M497" s="111">
        <v>167.2</v>
      </c>
      <c r="N497" s="110" t="s">
        <v>2352</v>
      </c>
      <c r="O497" s="110" t="s">
        <v>2352</v>
      </c>
      <c r="P497" s="110" t="s">
        <v>1400</v>
      </c>
      <c r="Q497" s="110" t="s">
        <v>10</v>
      </c>
      <c r="R497" s="110">
        <v>1</v>
      </c>
      <c r="S497" s="110" t="s">
        <v>10</v>
      </c>
      <c r="T497" s="110">
        <v>187.8</v>
      </c>
      <c r="U497" s="110" t="s">
        <v>2353</v>
      </c>
      <c r="V497" s="110">
        <v>21</v>
      </c>
      <c r="W497" s="110" t="s">
        <v>1945</v>
      </c>
      <c r="X497" s="110">
        <v>0</v>
      </c>
      <c r="Y497" s="110" t="s">
        <v>10</v>
      </c>
      <c r="Z497" s="110">
        <v>3</v>
      </c>
      <c r="AA497" s="110" t="s">
        <v>10</v>
      </c>
      <c r="AB497" s="110" t="s">
        <v>5633</v>
      </c>
      <c r="AC497" s="110">
        <v>219</v>
      </c>
      <c r="AD497" s="110">
        <v>9</v>
      </c>
      <c r="AE497" s="111">
        <v>1690.2</v>
      </c>
      <c r="AF497" s="112">
        <v>1504.8</v>
      </c>
      <c r="AG497" s="111">
        <f>AE497-AF497</f>
        <v>185.40000000000009</v>
      </c>
    </row>
    <row r="498" spans="1:33">
      <c r="A498" s="109">
        <v>77</v>
      </c>
      <c r="B498" s="110">
        <v>127</v>
      </c>
      <c r="C498" s="110" t="s">
        <v>1315</v>
      </c>
      <c r="D498" s="110" t="s">
        <v>114</v>
      </c>
      <c r="E498" s="110" t="s">
        <v>58</v>
      </c>
      <c r="F498" s="110" t="s">
        <v>5627</v>
      </c>
      <c r="G498" s="110" t="s">
        <v>114</v>
      </c>
      <c r="H498" s="110">
        <v>30.7</v>
      </c>
      <c r="I498" s="110">
        <v>3070</v>
      </c>
      <c r="J498" s="110">
        <v>100</v>
      </c>
      <c r="K498" s="110" t="s">
        <v>38</v>
      </c>
      <c r="L498" s="110">
        <v>2490</v>
      </c>
      <c r="M498" s="111">
        <v>24.9</v>
      </c>
      <c r="N498" s="110" t="s">
        <v>2114</v>
      </c>
      <c r="O498" s="110" t="s">
        <v>2114</v>
      </c>
      <c r="P498" s="110" t="s">
        <v>1315</v>
      </c>
      <c r="Q498" s="110" t="s">
        <v>10</v>
      </c>
      <c r="R498" s="110">
        <v>2</v>
      </c>
      <c r="S498" s="110" t="s">
        <v>10</v>
      </c>
      <c r="T498" s="110">
        <v>30.7</v>
      </c>
      <c r="U498" s="110" t="s">
        <v>2115</v>
      </c>
      <c r="V498" s="110">
        <v>1</v>
      </c>
      <c r="W498" s="110" t="s">
        <v>1915</v>
      </c>
      <c r="X498" s="110">
        <v>0</v>
      </c>
      <c r="Y498" s="110" t="s">
        <v>10</v>
      </c>
      <c r="Z498" s="110">
        <v>3</v>
      </c>
      <c r="AA498" s="110" t="s">
        <v>10</v>
      </c>
      <c r="AB498" s="110" t="s">
        <v>5618</v>
      </c>
      <c r="AC498" s="110">
        <v>127</v>
      </c>
      <c r="AD498" s="110">
        <v>60</v>
      </c>
      <c r="AE498" s="111">
        <v>1842</v>
      </c>
      <c r="AF498" s="112">
        <v>1494</v>
      </c>
      <c r="AG498" s="111">
        <f>AE498-AF498</f>
        <v>348</v>
      </c>
    </row>
    <row r="499" spans="1:33">
      <c r="A499" s="109">
        <v>636</v>
      </c>
      <c r="B499" s="110">
        <v>741</v>
      </c>
      <c r="C499" s="110" t="s">
        <v>4017</v>
      </c>
      <c r="D499" s="110" t="s">
        <v>10</v>
      </c>
      <c r="E499" s="110" t="s">
        <v>10</v>
      </c>
      <c r="F499" s="110" t="s">
        <v>5816</v>
      </c>
      <c r="G499" s="110" t="s">
        <v>241</v>
      </c>
      <c r="H499" s="110">
        <v>208</v>
      </c>
      <c r="I499" s="110">
        <v>2080</v>
      </c>
      <c r="J499" s="110">
        <v>10</v>
      </c>
      <c r="K499" s="110" t="s">
        <v>88</v>
      </c>
      <c r="L499" s="110">
        <v>1852</v>
      </c>
      <c r="M499" s="111">
        <v>185.2</v>
      </c>
      <c r="N499" s="110" t="s">
        <v>3643</v>
      </c>
      <c r="O499" s="110" t="s">
        <v>3643</v>
      </c>
      <c r="P499" s="110" t="s">
        <v>1826</v>
      </c>
      <c r="Q499" s="110" t="s">
        <v>10</v>
      </c>
      <c r="R499" s="110">
        <v>2</v>
      </c>
      <c r="S499" s="110" t="s">
        <v>10</v>
      </c>
      <c r="T499" s="110">
        <v>208</v>
      </c>
      <c r="U499" s="110" t="s">
        <v>3644</v>
      </c>
      <c r="V499" s="110">
        <v>25</v>
      </c>
      <c r="W499" s="110" t="s">
        <v>1902</v>
      </c>
      <c r="X499" s="110">
        <v>0</v>
      </c>
      <c r="Y499" s="110" t="s">
        <v>10</v>
      </c>
      <c r="Z499" s="110">
        <v>11</v>
      </c>
      <c r="AA499" s="110" t="s">
        <v>10</v>
      </c>
      <c r="AB499" s="110" t="s">
        <v>5618</v>
      </c>
      <c r="AC499" s="110">
        <v>741</v>
      </c>
      <c r="AD499" s="110">
        <v>8</v>
      </c>
      <c r="AE499" s="111">
        <v>1664</v>
      </c>
      <c r="AF499" s="112">
        <v>1481.6</v>
      </c>
      <c r="AG499" s="111">
        <f>AE499-AF499</f>
        <v>182.40000000000009</v>
      </c>
    </row>
    <row r="500" spans="1:33">
      <c r="A500" s="109">
        <v>503</v>
      </c>
      <c r="B500" s="110">
        <v>582</v>
      </c>
      <c r="C500" s="110" t="s">
        <v>1701</v>
      </c>
      <c r="D500" s="110" t="s">
        <v>9</v>
      </c>
      <c r="E500" s="110" t="s">
        <v>10</v>
      </c>
      <c r="F500" s="110" t="s">
        <v>5643</v>
      </c>
      <c r="G500" s="110" t="s">
        <v>37</v>
      </c>
      <c r="H500" s="110">
        <v>59</v>
      </c>
      <c r="I500" s="110">
        <v>2950</v>
      </c>
      <c r="J500" s="110">
        <v>50</v>
      </c>
      <c r="K500" s="110" t="s">
        <v>88</v>
      </c>
      <c r="L500" s="110">
        <v>2681</v>
      </c>
      <c r="M500" s="111">
        <v>53.62</v>
      </c>
      <c r="N500" s="110" t="s">
        <v>3284</v>
      </c>
      <c r="O500" s="110" t="s">
        <v>3284</v>
      </c>
      <c r="P500" s="110" t="s">
        <v>1701</v>
      </c>
      <c r="Q500" s="110" t="s">
        <v>10</v>
      </c>
      <c r="R500" s="110">
        <v>1</v>
      </c>
      <c r="S500" s="110" t="s">
        <v>10</v>
      </c>
      <c r="T500" s="110">
        <v>59</v>
      </c>
      <c r="U500" s="110" t="s">
        <v>3285</v>
      </c>
      <c r="V500" s="110">
        <v>25</v>
      </c>
      <c r="W500" s="110" t="s">
        <v>1902</v>
      </c>
      <c r="X500" s="110">
        <v>0</v>
      </c>
      <c r="Y500" s="110" t="s">
        <v>10</v>
      </c>
      <c r="Z500" s="110">
        <v>9</v>
      </c>
      <c r="AA500" s="110" t="s">
        <v>10</v>
      </c>
      <c r="AB500" s="110" t="s">
        <v>5638</v>
      </c>
      <c r="AC500" s="110">
        <v>582</v>
      </c>
      <c r="AD500" s="110">
        <v>27</v>
      </c>
      <c r="AE500" s="111">
        <v>1593</v>
      </c>
      <c r="AF500" s="112">
        <v>1447.74</v>
      </c>
      <c r="AG500" s="111">
        <f>AE500-AF500</f>
        <v>145.26</v>
      </c>
    </row>
    <row r="501" spans="1:33">
      <c r="A501" s="109">
        <v>194</v>
      </c>
      <c r="B501" s="110">
        <v>257</v>
      </c>
      <c r="C501" s="110" t="s">
        <v>1425</v>
      </c>
      <c r="D501" s="110" t="s">
        <v>9</v>
      </c>
      <c r="E501" s="110" t="s">
        <v>58</v>
      </c>
      <c r="F501" s="110" t="s">
        <v>5627</v>
      </c>
      <c r="G501" s="110" t="s">
        <v>37</v>
      </c>
      <c r="H501" s="110">
        <v>10.4</v>
      </c>
      <c r="I501" s="110">
        <v>1040</v>
      </c>
      <c r="J501" s="110">
        <v>100</v>
      </c>
      <c r="K501" s="110" t="s">
        <v>38</v>
      </c>
      <c r="L501" s="110">
        <v>945</v>
      </c>
      <c r="M501" s="111">
        <v>9.4499999999999993</v>
      </c>
      <c r="N501" s="110" t="s">
        <v>2445</v>
      </c>
      <c r="O501" s="110" t="s">
        <v>2445</v>
      </c>
      <c r="P501" s="110" t="s">
        <v>1425</v>
      </c>
      <c r="Q501" s="110" t="s">
        <v>2446</v>
      </c>
      <c r="R501" s="110">
        <v>1</v>
      </c>
      <c r="S501" s="110" t="s">
        <v>10</v>
      </c>
      <c r="T501" s="110">
        <v>10.4</v>
      </c>
      <c r="U501" s="110" t="s">
        <v>2447</v>
      </c>
      <c r="V501" s="110">
        <v>1</v>
      </c>
      <c r="W501" s="110" t="s">
        <v>1915</v>
      </c>
      <c r="X501" s="110">
        <v>1</v>
      </c>
      <c r="Y501" s="110" t="s">
        <v>10</v>
      </c>
      <c r="Z501" s="110">
        <v>3</v>
      </c>
      <c r="AA501" s="110" t="s">
        <v>10</v>
      </c>
      <c r="AB501" s="110" t="s">
        <v>1915</v>
      </c>
      <c r="AC501" s="110">
        <v>100257</v>
      </c>
      <c r="AD501" s="110">
        <v>152</v>
      </c>
      <c r="AE501" s="111">
        <v>1580.8</v>
      </c>
      <c r="AF501" s="112">
        <v>1436.3999999999999</v>
      </c>
      <c r="AG501" s="111">
        <f>AE501-AF501</f>
        <v>144.40000000000009</v>
      </c>
    </row>
    <row r="502" spans="1:33">
      <c r="A502" s="109">
        <v>35</v>
      </c>
      <c r="B502" s="110">
        <v>74</v>
      </c>
      <c r="C502" s="110" t="s">
        <v>1278</v>
      </c>
      <c r="D502" s="110" t="s">
        <v>9</v>
      </c>
      <c r="E502" s="110" t="s">
        <v>58</v>
      </c>
      <c r="F502" s="110" t="s">
        <v>5627</v>
      </c>
      <c r="G502" s="110" t="s">
        <v>209</v>
      </c>
      <c r="H502" s="110">
        <v>6.1</v>
      </c>
      <c r="I502" s="110">
        <v>610</v>
      </c>
      <c r="J502" s="110">
        <v>100</v>
      </c>
      <c r="K502" s="110" t="s">
        <v>38</v>
      </c>
      <c r="L502" s="110">
        <v>510</v>
      </c>
      <c r="M502" s="111">
        <v>5.0999999999999996</v>
      </c>
      <c r="N502" s="110" t="s">
        <v>1998</v>
      </c>
      <c r="O502" s="110" t="s">
        <v>1998</v>
      </c>
      <c r="P502" s="110" t="s">
        <v>1278</v>
      </c>
      <c r="Q502" s="110" t="s">
        <v>1999</v>
      </c>
      <c r="R502" s="110">
        <v>1</v>
      </c>
      <c r="S502" s="110" t="s">
        <v>10</v>
      </c>
      <c r="T502" s="110">
        <v>6.1</v>
      </c>
      <c r="U502" s="110" t="s">
        <v>2000</v>
      </c>
      <c r="V502" s="110">
        <v>1</v>
      </c>
      <c r="W502" s="110" t="s">
        <v>1915</v>
      </c>
      <c r="X502" s="110">
        <v>0</v>
      </c>
      <c r="Y502" s="110" t="s">
        <v>10</v>
      </c>
      <c r="Z502" s="110">
        <v>25</v>
      </c>
      <c r="AA502" s="110" t="s">
        <v>10</v>
      </c>
      <c r="AB502" s="110" t="s">
        <v>1915</v>
      </c>
      <c r="AC502" s="110">
        <v>74</v>
      </c>
      <c r="AD502" s="110">
        <v>280</v>
      </c>
      <c r="AE502" s="111">
        <v>1708</v>
      </c>
      <c r="AF502" s="112">
        <v>1428</v>
      </c>
      <c r="AG502" s="111">
        <f>AE502-AF502</f>
        <v>280</v>
      </c>
    </row>
    <row r="503" spans="1:33">
      <c r="A503" s="109">
        <v>365</v>
      </c>
      <c r="B503" s="110">
        <v>390</v>
      </c>
      <c r="C503" s="110" t="s">
        <v>692</v>
      </c>
      <c r="D503" s="110" t="s">
        <v>114</v>
      </c>
      <c r="E503" s="110" t="s">
        <v>14</v>
      </c>
      <c r="F503" s="110" t="s">
        <v>5740</v>
      </c>
      <c r="G503" s="110" t="s">
        <v>114</v>
      </c>
      <c r="H503" s="110">
        <v>6.5</v>
      </c>
      <c r="I503" s="110">
        <v>5200</v>
      </c>
      <c r="J503" s="110">
        <v>800</v>
      </c>
      <c r="K503" s="110" t="s">
        <v>13</v>
      </c>
      <c r="L503" s="110">
        <v>4630</v>
      </c>
      <c r="M503" s="111">
        <v>5.7874999999999996</v>
      </c>
      <c r="N503" s="110" t="s">
        <v>2906</v>
      </c>
      <c r="O503" s="110" t="s">
        <v>2906</v>
      </c>
      <c r="P503" s="110" t="s">
        <v>692</v>
      </c>
      <c r="Q503" s="110" t="s">
        <v>2907</v>
      </c>
      <c r="R503" s="110">
        <v>1</v>
      </c>
      <c r="S503" s="110" t="s">
        <v>10</v>
      </c>
      <c r="T503" s="110">
        <v>6.5</v>
      </c>
      <c r="U503" s="110" t="s">
        <v>2908</v>
      </c>
      <c r="V503" s="110">
        <v>3</v>
      </c>
      <c r="W503" s="110" t="s">
        <v>1938</v>
      </c>
      <c r="X503" s="110">
        <v>2</v>
      </c>
      <c r="Y503" s="110" t="s">
        <v>10</v>
      </c>
      <c r="Z503" s="110">
        <v>3</v>
      </c>
      <c r="AA503" s="110" t="s">
        <v>10</v>
      </c>
      <c r="AB503" s="110" t="s">
        <v>5620</v>
      </c>
      <c r="AC503" s="110">
        <v>200390</v>
      </c>
      <c r="AD503" s="110">
        <v>245</v>
      </c>
      <c r="AE503" s="111">
        <v>1592.5</v>
      </c>
      <c r="AF503" s="112">
        <v>1417.9375</v>
      </c>
      <c r="AG503" s="111">
        <f>AE503-AF503</f>
        <v>174.5625</v>
      </c>
    </row>
    <row r="504" spans="1:33">
      <c r="A504" s="109">
        <v>482</v>
      </c>
      <c r="B504" s="110">
        <v>559</v>
      </c>
      <c r="C504" s="110" t="s">
        <v>1681</v>
      </c>
      <c r="D504" s="110" t="s">
        <v>44</v>
      </c>
      <c r="E504" s="110" t="s">
        <v>58</v>
      </c>
      <c r="F504" s="110" t="s">
        <v>5627</v>
      </c>
      <c r="G504" s="110" t="s">
        <v>108</v>
      </c>
      <c r="H504" s="110">
        <v>11.4</v>
      </c>
      <c r="I504" s="110">
        <v>1140</v>
      </c>
      <c r="J504" s="110">
        <v>100</v>
      </c>
      <c r="K504" s="110" t="s">
        <v>38</v>
      </c>
      <c r="L504" s="110">
        <v>918</v>
      </c>
      <c r="M504" s="111">
        <v>9.18</v>
      </c>
      <c r="N504" s="110" t="s">
        <v>3225</v>
      </c>
      <c r="O504" s="110" t="s">
        <v>3225</v>
      </c>
      <c r="P504" s="110" t="s">
        <v>1681</v>
      </c>
      <c r="Q504" s="110" t="s">
        <v>3226</v>
      </c>
      <c r="R504" s="110">
        <v>2</v>
      </c>
      <c r="S504" s="110" t="s">
        <v>10</v>
      </c>
      <c r="T504" s="110">
        <v>11.4</v>
      </c>
      <c r="U504" s="110" t="s">
        <v>3227</v>
      </c>
      <c r="V504" s="110">
        <v>1</v>
      </c>
      <c r="W504" s="110" t="s">
        <v>1915</v>
      </c>
      <c r="X504" s="110">
        <v>0</v>
      </c>
      <c r="Y504" s="110" t="s">
        <v>10</v>
      </c>
      <c r="Z504" s="110">
        <v>1</v>
      </c>
      <c r="AA504" s="110" t="s">
        <v>10</v>
      </c>
      <c r="AB504" s="110" t="s">
        <v>5618</v>
      </c>
      <c r="AC504" s="110">
        <v>559</v>
      </c>
      <c r="AD504" s="110">
        <v>153</v>
      </c>
      <c r="AE504" s="111">
        <v>1744.2</v>
      </c>
      <c r="AF504" s="112">
        <v>1404.54</v>
      </c>
      <c r="AG504" s="111">
        <f>AE504-AF504</f>
        <v>339.66000000000008</v>
      </c>
    </row>
    <row r="505" spans="1:33">
      <c r="A505" s="109">
        <v>351</v>
      </c>
      <c r="B505" s="110">
        <v>411</v>
      </c>
      <c r="C505" s="110" t="s">
        <v>3947</v>
      </c>
      <c r="D505" s="110" t="s">
        <v>9</v>
      </c>
      <c r="E505" s="110" t="s">
        <v>58</v>
      </c>
      <c r="F505" s="110" t="s">
        <v>5627</v>
      </c>
      <c r="G505" s="110" t="s">
        <v>257</v>
      </c>
      <c r="H505" s="110">
        <v>6.1</v>
      </c>
      <c r="I505" s="110">
        <v>610</v>
      </c>
      <c r="J505" s="110">
        <v>100</v>
      </c>
      <c r="K505" s="110" t="s">
        <v>38</v>
      </c>
      <c r="L505" s="110">
        <v>543</v>
      </c>
      <c r="M505" s="111">
        <v>5.43</v>
      </c>
      <c r="N505" s="110" t="s">
        <v>2865</v>
      </c>
      <c r="O505" s="110" t="s">
        <v>2865</v>
      </c>
      <c r="P505" s="110" t="s">
        <v>1563</v>
      </c>
      <c r="Q505" s="110" t="s">
        <v>2866</v>
      </c>
      <c r="R505" s="110">
        <v>1</v>
      </c>
      <c r="S505" s="110" t="s">
        <v>10</v>
      </c>
      <c r="T505" s="110">
        <v>6.1</v>
      </c>
      <c r="U505" s="110" t="s">
        <v>2867</v>
      </c>
      <c r="V505" s="110">
        <v>1</v>
      </c>
      <c r="W505" s="110" t="s">
        <v>1915</v>
      </c>
      <c r="X505" s="110">
        <v>0</v>
      </c>
      <c r="Y505" s="110" t="s">
        <v>10</v>
      </c>
      <c r="Z505" s="110">
        <v>25</v>
      </c>
      <c r="AA505" s="110" t="s">
        <v>10</v>
      </c>
      <c r="AB505" s="110" t="s">
        <v>1915</v>
      </c>
      <c r="AC505" s="110">
        <v>411</v>
      </c>
      <c r="AD505" s="110">
        <v>249</v>
      </c>
      <c r="AE505" s="111">
        <v>1518.8999999999999</v>
      </c>
      <c r="AF505" s="112">
        <v>1352.07</v>
      </c>
      <c r="AG505" s="111">
        <f>AE505-AF505</f>
        <v>166.82999999999993</v>
      </c>
    </row>
    <row r="506" spans="1:33">
      <c r="A506" s="109">
        <v>484</v>
      </c>
      <c r="B506" s="110">
        <v>561</v>
      </c>
      <c r="C506" s="110" t="s">
        <v>1683</v>
      </c>
      <c r="D506" s="110" t="s">
        <v>9</v>
      </c>
      <c r="E506" s="110" t="s">
        <v>58</v>
      </c>
      <c r="F506" s="110" t="s">
        <v>5627</v>
      </c>
      <c r="G506" s="110" t="s">
        <v>212</v>
      </c>
      <c r="H506" s="110">
        <v>8.6</v>
      </c>
      <c r="I506" s="110">
        <v>860</v>
      </c>
      <c r="J506" s="110">
        <v>100</v>
      </c>
      <c r="K506" s="110" t="s">
        <v>38</v>
      </c>
      <c r="L506" s="110">
        <v>766</v>
      </c>
      <c r="M506" s="111">
        <v>7.66</v>
      </c>
      <c r="N506" s="110" t="s">
        <v>3231</v>
      </c>
      <c r="O506" s="110" t="s">
        <v>3231</v>
      </c>
      <c r="P506" s="110" t="s">
        <v>1683</v>
      </c>
      <c r="Q506" s="110" t="s">
        <v>3232</v>
      </c>
      <c r="R506" s="110">
        <v>2</v>
      </c>
      <c r="S506" s="110" t="s">
        <v>10</v>
      </c>
      <c r="T506" s="110">
        <v>8.6</v>
      </c>
      <c r="U506" s="110" t="s">
        <v>3233</v>
      </c>
      <c r="V506" s="110">
        <v>1</v>
      </c>
      <c r="W506" s="110" t="s">
        <v>1915</v>
      </c>
      <c r="X506" s="110">
        <v>0</v>
      </c>
      <c r="Y506" s="110" t="s">
        <v>10</v>
      </c>
      <c r="Z506" s="110">
        <v>1</v>
      </c>
      <c r="AA506" s="110" t="s">
        <v>10</v>
      </c>
      <c r="AB506" s="110" t="s">
        <v>5618</v>
      </c>
      <c r="AC506" s="110">
        <v>561</v>
      </c>
      <c r="AD506" s="110">
        <v>176</v>
      </c>
      <c r="AE506" s="111">
        <v>1513.6</v>
      </c>
      <c r="AF506" s="112">
        <v>1348.16</v>
      </c>
      <c r="AG506" s="111">
        <f>AE506-AF506</f>
        <v>165.43999999999983</v>
      </c>
    </row>
    <row r="507" spans="1:33">
      <c r="A507" s="109">
        <v>516</v>
      </c>
      <c r="B507" s="110">
        <v>595</v>
      </c>
      <c r="C507" s="110" t="s">
        <v>3983</v>
      </c>
      <c r="D507" s="110" t="s">
        <v>9</v>
      </c>
      <c r="E507" s="110" t="s">
        <v>10</v>
      </c>
      <c r="F507" s="110" t="s">
        <v>450</v>
      </c>
      <c r="G507" s="110" t="s">
        <v>257</v>
      </c>
      <c r="H507" s="110">
        <v>3.7</v>
      </c>
      <c r="I507" s="110">
        <v>370</v>
      </c>
      <c r="J507" s="110">
        <v>100</v>
      </c>
      <c r="K507" s="110" t="s">
        <v>13</v>
      </c>
      <c r="L507" s="110">
        <v>336</v>
      </c>
      <c r="M507" s="111">
        <v>3.36</v>
      </c>
      <c r="N507" s="110" t="s">
        <v>3320</v>
      </c>
      <c r="O507" s="110" t="s">
        <v>3320</v>
      </c>
      <c r="P507" s="110" t="s">
        <v>1714</v>
      </c>
      <c r="Q507" s="110" t="s">
        <v>10</v>
      </c>
      <c r="R507" s="110">
        <v>1</v>
      </c>
      <c r="S507" s="110" t="s">
        <v>10</v>
      </c>
      <c r="T507" s="110">
        <v>3.7</v>
      </c>
      <c r="U507" s="110" t="s">
        <v>3321</v>
      </c>
      <c r="V507" s="110">
        <v>14</v>
      </c>
      <c r="W507" s="110" t="s">
        <v>1898</v>
      </c>
      <c r="X507" s="110">
        <v>0</v>
      </c>
      <c r="Y507" s="110" t="s">
        <v>10</v>
      </c>
      <c r="Z507" s="110">
        <v>5</v>
      </c>
      <c r="AA507" s="110" t="s">
        <v>10</v>
      </c>
      <c r="AB507" s="110" t="s">
        <v>5633</v>
      </c>
      <c r="AC507" s="110">
        <v>595</v>
      </c>
      <c r="AD507" s="110">
        <v>400</v>
      </c>
      <c r="AE507" s="111">
        <v>1480</v>
      </c>
      <c r="AF507" s="112">
        <v>1344</v>
      </c>
      <c r="AG507" s="111">
        <f>AE507-AF507</f>
        <v>136</v>
      </c>
    </row>
    <row r="508" spans="1:33">
      <c r="A508" s="109">
        <v>352</v>
      </c>
      <c r="B508" s="110">
        <v>412</v>
      </c>
      <c r="C508" s="110" t="s">
        <v>719</v>
      </c>
      <c r="D508" s="110" t="s">
        <v>9</v>
      </c>
      <c r="E508" s="110" t="s">
        <v>58</v>
      </c>
      <c r="F508" s="110" t="s">
        <v>5627</v>
      </c>
      <c r="G508" s="110" t="s">
        <v>257</v>
      </c>
      <c r="H508" s="110">
        <v>10.1</v>
      </c>
      <c r="I508" s="110">
        <v>1010</v>
      </c>
      <c r="J508" s="110">
        <v>100</v>
      </c>
      <c r="K508" s="110" t="s">
        <v>38</v>
      </c>
      <c r="L508" s="110">
        <v>900</v>
      </c>
      <c r="M508" s="111">
        <v>9</v>
      </c>
      <c r="N508" s="110" t="s">
        <v>2868</v>
      </c>
      <c r="O508" s="110" t="s">
        <v>2868</v>
      </c>
      <c r="P508" s="110" t="s">
        <v>719</v>
      </c>
      <c r="Q508" s="110" t="s">
        <v>2869</v>
      </c>
      <c r="R508" s="110">
        <v>1</v>
      </c>
      <c r="S508" s="110" t="s">
        <v>10</v>
      </c>
      <c r="T508" s="110">
        <v>10.1</v>
      </c>
      <c r="U508" s="110" t="s">
        <v>2870</v>
      </c>
      <c r="V508" s="110">
        <v>1</v>
      </c>
      <c r="W508" s="110" t="s">
        <v>1915</v>
      </c>
      <c r="X508" s="110">
        <v>0</v>
      </c>
      <c r="Y508" s="110" t="s">
        <v>10</v>
      </c>
      <c r="Z508" s="110">
        <v>5</v>
      </c>
      <c r="AA508" s="110" t="s">
        <v>10</v>
      </c>
      <c r="AB508" s="110" t="s">
        <v>1915</v>
      </c>
      <c r="AC508" s="110">
        <v>412</v>
      </c>
      <c r="AD508" s="110">
        <v>148</v>
      </c>
      <c r="AE508" s="111">
        <v>1494.8</v>
      </c>
      <c r="AF508" s="112">
        <v>1332</v>
      </c>
      <c r="AG508" s="111">
        <f>AE508-AF508</f>
        <v>162.79999999999995</v>
      </c>
    </row>
    <row r="509" spans="1:33">
      <c r="A509" s="109">
        <v>229</v>
      </c>
      <c r="B509" s="110">
        <v>289</v>
      </c>
      <c r="C509" s="110" t="s">
        <v>1455</v>
      </c>
      <c r="D509" s="110" t="s">
        <v>44</v>
      </c>
      <c r="E509" s="110" t="s">
        <v>14</v>
      </c>
      <c r="F509" s="110" t="s">
        <v>5719</v>
      </c>
      <c r="G509" s="110" t="s">
        <v>360</v>
      </c>
      <c r="H509" s="110">
        <v>13.4</v>
      </c>
      <c r="I509" s="110">
        <v>4020</v>
      </c>
      <c r="J509" s="110">
        <v>300</v>
      </c>
      <c r="K509" s="110" t="s">
        <v>13</v>
      </c>
      <c r="L509" s="110">
        <v>3654</v>
      </c>
      <c r="M509" s="111">
        <v>12.18</v>
      </c>
      <c r="N509" s="110" t="s">
        <v>2543</v>
      </c>
      <c r="O509" s="110" t="s">
        <v>2543</v>
      </c>
      <c r="P509" s="110" t="s">
        <v>1455</v>
      </c>
      <c r="Q509" s="110" t="s">
        <v>10</v>
      </c>
      <c r="R509" s="110">
        <v>2</v>
      </c>
      <c r="S509" s="110" t="s">
        <v>10</v>
      </c>
      <c r="T509" s="110">
        <v>13.4</v>
      </c>
      <c r="U509" s="110" t="s">
        <v>2544</v>
      </c>
      <c r="V509" s="110">
        <v>4</v>
      </c>
      <c r="W509" s="110" t="s">
        <v>2199</v>
      </c>
      <c r="X509" s="110">
        <v>2</v>
      </c>
      <c r="Y509" s="110" t="s">
        <v>10</v>
      </c>
      <c r="Z509" s="110">
        <v>3</v>
      </c>
      <c r="AA509" s="110" t="s">
        <v>10</v>
      </c>
      <c r="AB509" s="110" t="s">
        <v>5618</v>
      </c>
      <c r="AC509" s="110">
        <v>200289</v>
      </c>
      <c r="AD509" s="110">
        <v>109</v>
      </c>
      <c r="AE509" s="111">
        <v>1460.6000000000001</v>
      </c>
      <c r="AF509" s="112">
        <v>1327.62</v>
      </c>
      <c r="AG509" s="111">
        <f>AE509-AF509</f>
        <v>132.98000000000025</v>
      </c>
    </row>
    <row r="510" spans="1:33">
      <c r="A510" s="109">
        <v>512</v>
      </c>
      <c r="B510" s="110">
        <v>592</v>
      </c>
      <c r="C510" s="110" t="s">
        <v>3981</v>
      </c>
      <c r="D510" s="110" t="s">
        <v>10</v>
      </c>
      <c r="E510" s="110" t="s">
        <v>10</v>
      </c>
      <c r="F510" s="110" t="s">
        <v>5778</v>
      </c>
      <c r="G510" s="110" t="s">
        <v>398</v>
      </c>
      <c r="H510" s="110">
        <v>165</v>
      </c>
      <c r="I510" s="110">
        <v>825</v>
      </c>
      <c r="J510" s="110">
        <v>5</v>
      </c>
      <c r="K510" s="110" t="s">
        <v>110</v>
      </c>
      <c r="L510" s="110">
        <v>735</v>
      </c>
      <c r="M510" s="111">
        <v>147</v>
      </c>
      <c r="N510" s="110" t="s">
        <v>3308</v>
      </c>
      <c r="O510" s="110" t="s">
        <v>3308</v>
      </c>
      <c r="P510" s="110" t="s">
        <v>1710</v>
      </c>
      <c r="Q510" s="110" t="s">
        <v>3309</v>
      </c>
      <c r="R510" s="110">
        <v>1</v>
      </c>
      <c r="S510" s="110" t="s">
        <v>10</v>
      </c>
      <c r="T510" s="110">
        <v>165</v>
      </c>
      <c r="U510" s="110" t="s">
        <v>3310</v>
      </c>
      <c r="V510" s="110">
        <v>25</v>
      </c>
      <c r="W510" s="110" t="s">
        <v>1902</v>
      </c>
      <c r="X510" s="110">
        <v>0</v>
      </c>
      <c r="Y510" s="110" t="s">
        <v>10</v>
      </c>
      <c r="Z510" s="110">
        <v>9</v>
      </c>
      <c r="AA510" s="110" t="s">
        <v>10</v>
      </c>
      <c r="AB510" s="110" t="s">
        <v>5638</v>
      </c>
      <c r="AC510" s="110">
        <v>592</v>
      </c>
      <c r="AD510" s="110">
        <v>9</v>
      </c>
      <c r="AE510" s="111">
        <v>1485</v>
      </c>
      <c r="AF510" s="112">
        <v>1323</v>
      </c>
      <c r="AG510" s="111">
        <f>AE510-AF510</f>
        <v>162</v>
      </c>
    </row>
    <row r="511" spans="1:33">
      <c r="A511" s="109">
        <v>126</v>
      </c>
      <c r="B511" s="110">
        <v>181</v>
      </c>
      <c r="C511" s="110" t="s">
        <v>3910</v>
      </c>
      <c r="D511" s="110" t="s">
        <v>44</v>
      </c>
      <c r="E511" s="110" t="s">
        <v>10</v>
      </c>
      <c r="F511" s="110" t="s">
        <v>5648</v>
      </c>
      <c r="G511" s="110" t="s">
        <v>387</v>
      </c>
      <c r="H511" s="110">
        <v>210</v>
      </c>
      <c r="I511" s="110">
        <v>2100</v>
      </c>
      <c r="J511" s="110">
        <v>10</v>
      </c>
      <c r="K511" s="110" t="s">
        <v>143</v>
      </c>
      <c r="L511" s="110">
        <v>1890</v>
      </c>
      <c r="M511" s="111">
        <v>189</v>
      </c>
      <c r="N511" s="110" t="s">
        <v>2248</v>
      </c>
      <c r="O511" s="110" t="s">
        <v>2248</v>
      </c>
      <c r="P511" s="110" t="s">
        <v>1365</v>
      </c>
      <c r="Q511" s="110" t="s">
        <v>2249</v>
      </c>
      <c r="R511" s="110">
        <v>1</v>
      </c>
      <c r="S511" s="110" t="s">
        <v>10</v>
      </c>
      <c r="T511" s="110">
        <v>210</v>
      </c>
      <c r="U511" s="110" t="s">
        <v>2250</v>
      </c>
      <c r="V511" s="110">
        <v>25</v>
      </c>
      <c r="W511" s="110" t="s">
        <v>1902</v>
      </c>
      <c r="X511" s="110">
        <v>2</v>
      </c>
      <c r="Y511" s="110" t="s">
        <v>10</v>
      </c>
      <c r="Z511" s="110">
        <v>9</v>
      </c>
      <c r="AA511" s="110" t="s">
        <v>10</v>
      </c>
      <c r="AB511" s="110" t="s">
        <v>5638</v>
      </c>
      <c r="AC511" s="110">
        <v>200181</v>
      </c>
      <c r="AD511" s="110">
        <v>7</v>
      </c>
      <c r="AE511" s="111">
        <v>1470</v>
      </c>
      <c r="AF511" s="112">
        <v>1323</v>
      </c>
      <c r="AG511" s="111">
        <f>AE511-AF511</f>
        <v>147</v>
      </c>
    </row>
    <row r="512" spans="1:33">
      <c r="A512" s="109">
        <v>564</v>
      </c>
      <c r="B512" s="110">
        <v>650</v>
      </c>
      <c r="C512" s="110" t="s">
        <v>1754</v>
      </c>
      <c r="D512" s="110" t="s">
        <v>90</v>
      </c>
      <c r="E512" s="110" t="s">
        <v>58</v>
      </c>
      <c r="F512" s="110" t="s">
        <v>5795</v>
      </c>
      <c r="G512" s="110" t="s">
        <v>385</v>
      </c>
      <c r="H512" s="110">
        <v>77.400000000000006</v>
      </c>
      <c r="I512" s="110">
        <v>3715.2</v>
      </c>
      <c r="J512" s="110">
        <v>47.999999999999993</v>
      </c>
      <c r="K512" s="110" t="s">
        <v>38</v>
      </c>
      <c r="L512" s="110">
        <v>3307</v>
      </c>
      <c r="M512" s="111">
        <v>68.895833333333343</v>
      </c>
      <c r="N512" s="110" t="s">
        <v>3453</v>
      </c>
      <c r="O512" s="110" t="s">
        <v>3453</v>
      </c>
      <c r="P512" s="110" t="s">
        <v>1754</v>
      </c>
      <c r="Q512" s="110" t="s">
        <v>3454</v>
      </c>
      <c r="R512" s="110">
        <v>2</v>
      </c>
      <c r="S512" s="110" t="s">
        <v>10</v>
      </c>
      <c r="T512" s="110">
        <v>77.400000000000006</v>
      </c>
      <c r="U512" s="110" t="s">
        <v>3455</v>
      </c>
      <c r="V512" s="110">
        <v>1</v>
      </c>
      <c r="W512" s="110" t="s">
        <v>1915</v>
      </c>
      <c r="X512" s="110">
        <v>2</v>
      </c>
      <c r="Y512" s="110" t="s">
        <v>10</v>
      </c>
      <c r="Z512" s="110">
        <v>3</v>
      </c>
      <c r="AA512" s="110" t="s">
        <v>10</v>
      </c>
      <c r="AB512" s="110" t="s">
        <v>5618</v>
      </c>
      <c r="AC512" s="110">
        <v>200650</v>
      </c>
      <c r="AD512" s="110">
        <v>19</v>
      </c>
      <c r="AE512" s="111">
        <v>1470.6000000000001</v>
      </c>
      <c r="AF512" s="112">
        <v>1309.0208333333335</v>
      </c>
      <c r="AG512" s="111">
        <f>AE512-AF512</f>
        <v>161.57916666666665</v>
      </c>
    </row>
    <row r="513" spans="1:33">
      <c r="A513" s="109" t="s">
        <v>5622</v>
      </c>
      <c r="B513" s="110">
        <v>829</v>
      </c>
      <c r="C513" s="110" t="s">
        <v>4030</v>
      </c>
      <c r="D513" s="110" t="s">
        <v>10</v>
      </c>
      <c r="E513" s="110" t="s">
        <v>10</v>
      </c>
      <c r="F513" s="110" t="s">
        <v>5837</v>
      </c>
      <c r="G513" s="110" t="s">
        <v>96</v>
      </c>
      <c r="H513" s="110">
        <v>147</v>
      </c>
      <c r="I513" s="110">
        <v>1470</v>
      </c>
      <c r="J513" s="110">
        <v>10</v>
      </c>
      <c r="K513" s="110" t="s">
        <v>873</v>
      </c>
      <c r="L513" s="110">
        <v>1308</v>
      </c>
      <c r="M513" s="111">
        <v>130.80000000000001</v>
      </c>
      <c r="N513" s="110" t="e">
        <v>#VALUE!</v>
      </c>
      <c r="O513" s="110" t="e">
        <v>#VALUE!</v>
      </c>
      <c r="P513" s="110" t="e">
        <v>#VALUE!</v>
      </c>
      <c r="Q513" s="110" t="e">
        <v>#VALUE!</v>
      </c>
      <c r="R513" s="110">
        <v>0</v>
      </c>
      <c r="S513" s="110" t="e">
        <v>#VALUE!</v>
      </c>
      <c r="T513" s="110" t="e">
        <v>#VALUE!</v>
      </c>
      <c r="U513" s="110" t="e">
        <v>#VALUE!</v>
      </c>
      <c r="V513" s="110" t="e">
        <v>#VALUE!</v>
      </c>
      <c r="W513" s="110" t="e">
        <v>#VALUE!</v>
      </c>
      <c r="X513" s="110" t="e">
        <v>#VALUE!</v>
      </c>
      <c r="Y513" s="110" t="e">
        <v>#VALUE!</v>
      </c>
      <c r="Z513" s="110" t="e">
        <v>#VALUE!</v>
      </c>
      <c r="AA513" s="110" t="s">
        <v>5622</v>
      </c>
      <c r="AB513" s="110" t="s">
        <v>5624</v>
      </c>
      <c r="AC513" s="110" t="e">
        <v>#VALUE!</v>
      </c>
      <c r="AD513" s="110">
        <v>10</v>
      </c>
      <c r="AE513" s="111">
        <v>1470</v>
      </c>
      <c r="AF513" s="112">
        <v>1308</v>
      </c>
      <c r="AG513" s="111">
        <f>AE513-AF513</f>
        <v>162</v>
      </c>
    </row>
    <row r="514" spans="1:33">
      <c r="A514" s="109">
        <v>523</v>
      </c>
      <c r="B514" s="110">
        <v>602</v>
      </c>
      <c r="C514" s="110" t="s">
        <v>3984</v>
      </c>
      <c r="D514" s="110" t="s">
        <v>44</v>
      </c>
      <c r="E514" s="110" t="s">
        <v>58</v>
      </c>
      <c r="F514" s="110" t="s">
        <v>5627</v>
      </c>
      <c r="G514" s="110" t="s">
        <v>432</v>
      </c>
      <c r="H514" s="110">
        <v>7.3</v>
      </c>
      <c r="I514" s="110">
        <v>730</v>
      </c>
      <c r="J514" s="110">
        <v>100</v>
      </c>
      <c r="K514" s="110" t="s">
        <v>38</v>
      </c>
      <c r="L514" s="110">
        <v>650</v>
      </c>
      <c r="M514" s="111">
        <v>6.5</v>
      </c>
      <c r="N514" s="110" t="s">
        <v>3339</v>
      </c>
      <c r="O514" s="110" t="s">
        <v>3339</v>
      </c>
      <c r="P514" s="110" t="s">
        <v>1720</v>
      </c>
      <c r="Q514" s="110" t="s">
        <v>3340</v>
      </c>
      <c r="R514" s="110">
        <v>1</v>
      </c>
      <c r="S514" s="110" t="s">
        <v>10</v>
      </c>
      <c r="T514" s="110">
        <v>7.3</v>
      </c>
      <c r="U514" s="110" t="s">
        <v>3341</v>
      </c>
      <c r="V514" s="110">
        <v>1</v>
      </c>
      <c r="W514" s="110" t="s">
        <v>1915</v>
      </c>
      <c r="X514" s="110">
        <v>0</v>
      </c>
      <c r="Y514" s="110" t="s">
        <v>10</v>
      </c>
      <c r="Z514" s="110">
        <v>5</v>
      </c>
      <c r="AA514" s="110" t="s">
        <v>10</v>
      </c>
      <c r="AB514" s="110" t="s">
        <v>1915</v>
      </c>
      <c r="AC514" s="110">
        <v>602</v>
      </c>
      <c r="AD514" s="110">
        <v>200</v>
      </c>
      <c r="AE514" s="111">
        <v>1460</v>
      </c>
      <c r="AF514" s="112">
        <v>1300</v>
      </c>
      <c r="AG514" s="111">
        <f>AE514-AF514</f>
        <v>160</v>
      </c>
    </row>
    <row r="515" spans="1:33">
      <c r="A515" s="109">
        <v>606</v>
      </c>
      <c r="B515" s="110">
        <v>703</v>
      </c>
      <c r="C515" s="110" t="s">
        <v>1073</v>
      </c>
      <c r="D515" s="110" t="s">
        <v>44</v>
      </c>
      <c r="E515" s="110" t="s">
        <v>58</v>
      </c>
      <c r="F515" s="110" t="s">
        <v>5627</v>
      </c>
      <c r="G515" s="110" t="s">
        <v>279</v>
      </c>
      <c r="H515" s="110">
        <v>19.3</v>
      </c>
      <c r="I515" s="110">
        <v>1930</v>
      </c>
      <c r="J515" s="110">
        <v>100</v>
      </c>
      <c r="K515" s="110" t="s">
        <v>38</v>
      </c>
      <c r="L515" s="110">
        <v>1583</v>
      </c>
      <c r="M515" s="111">
        <v>15.83</v>
      </c>
      <c r="N515" s="110" t="s">
        <v>3565</v>
      </c>
      <c r="O515" s="110" t="s">
        <v>3565</v>
      </c>
      <c r="P515" s="110" t="s">
        <v>1795</v>
      </c>
      <c r="Q515" s="110" t="s">
        <v>3566</v>
      </c>
      <c r="R515" s="110">
        <v>1</v>
      </c>
      <c r="S515" s="110" t="s">
        <v>10</v>
      </c>
      <c r="T515" s="110">
        <v>19.3</v>
      </c>
      <c r="U515" s="110" t="s">
        <v>3567</v>
      </c>
      <c r="V515" s="110">
        <v>1</v>
      </c>
      <c r="W515" s="110" t="s">
        <v>1915</v>
      </c>
      <c r="X515" s="110">
        <v>2</v>
      </c>
      <c r="Y515" s="110" t="s">
        <v>10</v>
      </c>
      <c r="Z515" s="110">
        <v>26</v>
      </c>
      <c r="AA515" s="110" t="s">
        <v>10</v>
      </c>
      <c r="AB515" s="110" t="s">
        <v>1915</v>
      </c>
      <c r="AC515" s="110">
        <v>200703</v>
      </c>
      <c r="AD515" s="110">
        <v>82</v>
      </c>
      <c r="AE515" s="111">
        <v>1582.6000000000001</v>
      </c>
      <c r="AF515" s="112">
        <v>1298.06</v>
      </c>
      <c r="AG515" s="111">
        <f>AE515-AF515</f>
        <v>284.54000000000019</v>
      </c>
    </row>
    <row r="516" spans="1:33">
      <c r="A516" s="109">
        <v>3</v>
      </c>
      <c r="B516" s="110">
        <v>32</v>
      </c>
      <c r="C516" s="110" t="s">
        <v>1245</v>
      </c>
      <c r="D516" s="110" t="s">
        <v>90</v>
      </c>
      <c r="E516" s="110" t="s">
        <v>10</v>
      </c>
      <c r="F516" s="110" t="s">
        <v>350</v>
      </c>
      <c r="G516" s="110" t="s">
        <v>92</v>
      </c>
      <c r="H516" s="110">
        <v>20.7</v>
      </c>
      <c r="I516" s="110">
        <v>2070</v>
      </c>
      <c r="J516" s="110">
        <v>100</v>
      </c>
      <c r="K516" s="110" t="s">
        <v>13</v>
      </c>
      <c r="L516" s="110">
        <v>1841</v>
      </c>
      <c r="M516" s="111">
        <v>18.41</v>
      </c>
      <c r="N516" s="110" t="s">
        <v>1903</v>
      </c>
      <c r="O516" s="110" t="s">
        <v>1903</v>
      </c>
      <c r="P516" s="110" t="s">
        <v>1245</v>
      </c>
      <c r="Q516" s="110" t="s">
        <v>1904</v>
      </c>
      <c r="R516" s="110">
        <v>1</v>
      </c>
      <c r="S516" s="110" t="s">
        <v>10</v>
      </c>
      <c r="T516" s="110">
        <v>20.7</v>
      </c>
      <c r="U516" s="110" t="s">
        <v>1905</v>
      </c>
      <c r="V516" s="110">
        <v>15</v>
      </c>
      <c r="W516" s="110" t="s">
        <v>1906</v>
      </c>
      <c r="X516" s="110">
        <v>0</v>
      </c>
      <c r="Y516" s="110" t="s">
        <v>10</v>
      </c>
      <c r="Z516" s="110">
        <v>3</v>
      </c>
      <c r="AA516" s="110" t="s">
        <v>10</v>
      </c>
      <c r="AB516" s="110" t="s">
        <v>5633</v>
      </c>
      <c r="AC516" s="110">
        <v>32</v>
      </c>
      <c r="AD516" s="110">
        <v>70</v>
      </c>
      <c r="AE516" s="111">
        <v>1449</v>
      </c>
      <c r="AF516" s="112">
        <v>1288.7</v>
      </c>
      <c r="AG516" s="111">
        <f>AE516-AF516</f>
        <v>160.29999999999995</v>
      </c>
    </row>
    <row r="517" spans="1:33">
      <c r="A517" s="109">
        <v>456</v>
      </c>
      <c r="B517" s="110">
        <v>533</v>
      </c>
      <c r="C517" s="110" t="s">
        <v>862</v>
      </c>
      <c r="D517" s="110" t="s">
        <v>9</v>
      </c>
      <c r="E517" s="110" t="s">
        <v>58</v>
      </c>
      <c r="F517" s="110" t="s">
        <v>5627</v>
      </c>
      <c r="G517" s="110" t="s">
        <v>108</v>
      </c>
      <c r="H517" s="110">
        <v>6.1</v>
      </c>
      <c r="I517" s="110">
        <v>610</v>
      </c>
      <c r="J517" s="110">
        <v>100</v>
      </c>
      <c r="K517" s="110" t="s">
        <v>38</v>
      </c>
      <c r="L517" s="110">
        <v>530</v>
      </c>
      <c r="M517" s="111">
        <v>5.3</v>
      </c>
      <c r="N517" s="110" t="s">
        <v>3156</v>
      </c>
      <c r="O517" s="110" t="s">
        <v>3156</v>
      </c>
      <c r="P517" s="110" t="s">
        <v>1659</v>
      </c>
      <c r="Q517" s="110" t="s">
        <v>10</v>
      </c>
      <c r="R517" s="110">
        <v>1</v>
      </c>
      <c r="S517" s="110" t="s">
        <v>10</v>
      </c>
      <c r="T517" s="110">
        <v>6.1</v>
      </c>
      <c r="U517" s="110" t="s">
        <v>3157</v>
      </c>
      <c r="V517" s="110">
        <v>1</v>
      </c>
      <c r="W517" s="110" t="s">
        <v>1915</v>
      </c>
      <c r="X517" s="110">
        <v>0</v>
      </c>
      <c r="Y517" s="110" t="s">
        <v>10</v>
      </c>
      <c r="Z517" s="110">
        <v>25</v>
      </c>
      <c r="AA517" s="110" t="s">
        <v>10</v>
      </c>
      <c r="AB517" s="110" t="s">
        <v>1915</v>
      </c>
      <c r="AC517" s="110">
        <v>533</v>
      </c>
      <c r="AD517" s="110">
        <v>243</v>
      </c>
      <c r="AE517" s="111">
        <v>1482.3</v>
      </c>
      <c r="AF517" s="112">
        <v>1287.8999999999999</v>
      </c>
      <c r="AG517" s="111">
        <f>AE517-AF517</f>
        <v>194.40000000000009</v>
      </c>
    </row>
    <row r="518" spans="1:33">
      <c r="A518" s="109">
        <v>269</v>
      </c>
      <c r="B518" s="110">
        <v>335</v>
      </c>
      <c r="C518" s="110" t="s">
        <v>1487</v>
      </c>
      <c r="D518" s="110" t="s">
        <v>10</v>
      </c>
      <c r="E518" s="110" t="s">
        <v>58</v>
      </c>
      <c r="F518" s="110" t="s">
        <v>5691</v>
      </c>
      <c r="G518" s="110" t="s">
        <v>108</v>
      </c>
      <c r="H518" s="110">
        <v>18.5</v>
      </c>
      <c r="I518" s="110">
        <v>2590</v>
      </c>
      <c r="J518" s="110">
        <v>140</v>
      </c>
      <c r="K518" s="110" t="s">
        <v>38</v>
      </c>
      <c r="L518" s="110">
        <v>2059</v>
      </c>
      <c r="M518" s="111">
        <v>14.707142857142857</v>
      </c>
      <c r="N518" s="110" t="s">
        <v>2649</v>
      </c>
      <c r="O518" s="110" t="s">
        <v>2649</v>
      </c>
      <c r="P518" s="110" t="s">
        <v>1487</v>
      </c>
      <c r="Q518" s="110" t="s">
        <v>2650</v>
      </c>
      <c r="R518" s="110">
        <v>1</v>
      </c>
      <c r="S518" s="110" t="s">
        <v>10</v>
      </c>
      <c r="T518" s="110">
        <v>18.5</v>
      </c>
      <c r="U518" s="110" t="s">
        <v>2651</v>
      </c>
      <c r="V518" s="110">
        <v>1</v>
      </c>
      <c r="W518" s="110" t="s">
        <v>1915</v>
      </c>
      <c r="X518" s="110">
        <v>0</v>
      </c>
      <c r="Y518" s="110" t="s">
        <v>10</v>
      </c>
      <c r="Z518" s="110">
        <v>25</v>
      </c>
      <c r="AA518" s="110" t="s">
        <v>10</v>
      </c>
      <c r="AB518" s="110" t="s">
        <v>1915</v>
      </c>
      <c r="AC518" s="110">
        <v>335</v>
      </c>
      <c r="AD518" s="110">
        <v>87</v>
      </c>
      <c r="AE518" s="111">
        <v>1609.5</v>
      </c>
      <c r="AF518" s="112">
        <v>1279.5214285714285</v>
      </c>
      <c r="AG518" s="111">
        <f>AE518-AF518</f>
        <v>329.97857142857151</v>
      </c>
    </row>
    <row r="519" spans="1:33">
      <c r="A519" s="109">
        <v>387</v>
      </c>
      <c r="B519" s="110">
        <v>444</v>
      </c>
      <c r="C519" s="110" t="s">
        <v>1595</v>
      </c>
      <c r="D519" s="110" t="s">
        <v>44</v>
      </c>
      <c r="E519" s="110" t="s">
        <v>10</v>
      </c>
      <c r="F519" s="110" t="s">
        <v>5752</v>
      </c>
      <c r="G519" s="110" t="s">
        <v>104</v>
      </c>
      <c r="H519" s="110">
        <v>41</v>
      </c>
      <c r="I519" s="110">
        <v>1230</v>
      </c>
      <c r="J519" s="110">
        <v>30</v>
      </c>
      <c r="K519" s="110" t="s">
        <v>13</v>
      </c>
      <c r="L519" s="110">
        <v>1066</v>
      </c>
      <c r="M519" s="111">
        <v>35.533333333333331</v>
      </c>
      <c r="N519" s="110" t="s">
        <v>2968</v>
      </c>
      <c r="O519" s="110" t="s">
        <v>2968</v>
      </c>
      <c r="P519" s="110" t="s">
        <v>1595</v>
      </c>
      <c r="Q519" s="110" t="s">
        <v>10</v>
      </c>
      <c r="R519" s="110">
        <v>1</v>
      </c>
      <c r="S519" s="110" t="s">
        <v>10</v>
      </c>
      <c r="T519" s="110">
        <v>45.5</v>
      </c>
      <c r="U519" s="110" t="s">
        <v>2969</v>
      </c>
      <c r="V519" s="110">
        <v>14</v>
      </c>
      <c r="W519" s="110" t="s">
        <v>1898</v>
      </c>
      <c r="X519" s="110">
        <v>0</v>
      </c>
      <c r="Y519" s="110" t="s">
        <v>10</v>
      </c>
      <c r="Z519" s="110">
        <v>3</v>
      </c>
      <c r="AA519" s="110" t="s">
        <v>10</v>
      </c>
      <c r="AB519" s="110" t="s">
        <v>5633</v>
      </c>
      <c r="AC519" s="110">
        <v>444</v>
      </c>
      <c r="AD519" s="110">
        <v>36</v>
      </c>
      <c r="AE519" s="111">
        <v>1476</v>
      </c>
      <c r="AF519" s="112">
        <v>1279.1999999999998</v>
      </c>
      <c r="AG519" s="111">
        <f>AE519-AF519</f>
        <v>196.80000000000018</v>
      </c>
    </row>
    <row r="520" spans="1:33">
      <c r="A520" s="109">
        <v>574</v>
      </c>
      <c r="B520" s="110">
        <v>660</v>
      </c>
      <c r="C520" s="110" t="s">
        <v>1023</v>
      </c>
      <c r="D520" s="110" t="s">
        <v>9</v>
      </c>
      <c r="E520" s="110" t="s">
        <v>14</v>
      </c>
      <c r="F520" s="110" t="s">
        <v>450</v>
      </c>
      <c r="G520" s="110" t="s">
        <v>257</v>
      </c>
      <c r="H520" s="110">
        <v>9.6</v>
      </c>
      <c r="I520" s="110">
        <v>960</v>
      </c>
      <c r="J520" s="110">
        <v>100</v>
      </c>
      <c r="K520" s="110" t="s">
        <v>13</v>
      </c>
      <c r="L520" s="110">
        <v>870</v>
      </c>
      <c r="M520" s="111">
        <v>8.6999999999999993</v>
      </c>
      <c r="N520" s="110" t="s">
        <v>3480</v>
      </c>
      <c r="O520" s="110" t="s">
        <v>3480</v>
      </c>
      <c r="P520" s="110" t="s">
        <v>1023</v>
      </c>
      <c r="Q520" s="110" t="s">
        <v>3481</v>
      </c>
      <c r="R520" s="110">
        <v>1</v>
      </c>
      <c r="S520" s="110" t="s">
        <v>10</v>
      </c>
      <c r="T520" s="110">
        <v>9.6</v>
      </c>
      <c r="U520" s="110" t="s">
        <v>3482</v>
      </c>
      <c r="V520" s="110">
        <v>3</v>
      </c>
      <c r="W520" s="110" t="s">
        <v>1938</v>
      </c>
      <c r="X520" s="110">
        <v>0</v>
      </c>
      <c r="Y520" s="110" t="s">
        <v>10</v>
      </c>
      <c r="Z520" s="110">
        <v>2</v>
      </c>
      <c r="AA520" s="110" t="s">
        <v>10</v>
      </c>
      <c r="AB520" s="110" t="s">
        <v>5620</v>
      </c>
      <c r="AC520" s="110">
        <v>660</v>
      </c>
      <c r="AD520" s="110">
        <v>146.80000000000001</v>
      </c>
      <c r="AE520" s="111">
        <v>1409.28</v>
      </c>
      <c r="AF520" s="112">
        <v>1277.1600000000001</v>
      </c>
      <c r="AG520" s="111">
        <f>AE520-AF520</f>
        <v>132.11999999999989</v>
      </c>
    </row>
    <row r="521" spans="1:33">
      <c r="A521" s="109">
        <v>24</v>
      </c>
      <c r="B521" s="110">
        <v>59</v>
      </c>
      <c r="C521" s="110" t="s">
        <v>1266</v>
      </c>
      <c r="D521" s="110" t="s">
        <v>44</v>
      </c>
      <c r="E521" s="110" t="s">
        <v>67</v>
      </c>
      <c r="F521" s="110" t="s">
        <v>556</v>
      </c>
      <c r="G521" s="110" t="s">
        <v>130</v>
      </c>
      <c r="H521" s="110">
        <v>7.7</v>
      </c>
      <c r="I521" s="110">
        <v>3850</v>
      </c>
      <c r="J521" s="110">
        <v>500</v>
      </c>
      <c r="K521" s="110" t="s">
        <v>38</v>
      </c>
      <c r="L521" s="110">
        <v>3388</v>
      </c>
      <c r="M521" s="111">
        <v>6.7759999999999998</v>
      </c>
      <c r="N521" s="110" t="s">
        <v>1968</v>
      </c>
      <c r="O521" s="110" t="s">
        <v>1968</v>
      </c>
      <c r="P521" s="110" t="s">
        <v>1266</v>
      </c>
      <c r="Q521" s="110" t="s">
        <v>1969</v>
      </c>
      <c r="R521" s="110">
        <v>1</v>
      </c>
      <c r="S521" s="110" t="s">
        <v>10</v>
      </c>
      <c r="T521" s="110">
        <v>7.7</v>
      </c>
      <c r="U521" s="110" t="s">
        <v>1970</v>
      </c>
      <c r="V521" s="110">
        <v>1</v>
      </c>
      <c r="W521" s="110" t="s">
        <v>1915</v>
      </c>
      <c r="X521" s="110">
        <v>0</v>
      </c>
      <c r="Y521" s="110" t="s">
        <v>10</v>
      </c>
      <c r="Z521" s="110">
        <v>25</v>
      </c>
      <c r="AA521" s="110" t="s">
        <v>10</v>
      </c>
      <c r="AB521" s="110" t="s">
        <v>1915</v>
      </c>
      <c r="AC521" s="110">
        <v>59</v>
      </c>
      <c r="AD521" s="110">
        <v>188</v>
      </c>
      <c r="AE521" s="111">
        <v>1447.6000000000001</v>
      </c>
      <c r="AF521" s="112">
        <v>1273.8879999999999</v>
      </c>
      <c r="AG521" s="111">
        <f>AE521-AF521</f>
        <v>173.71200000000022</v>
      </c>
    </row>
    <row r="522" spans="1:33">
      <c r="A522" s="109">
        <v>410</v>
      </c>
      <c r="B522" s="110">
        <v>465</v>
      </c>
      <c r="C522" s="110" t="s">
        <v>3958</v>
      </c>
      <c r="D522" s="110" t="s">
        <v>9</v>
      </c>
      <c r="E522" s="110" t="s">
        <v>14</v>
      </c>
      <c r="F522" s="110" t="s">
        <v>450</v>
      </c>
      <c r="G522" s="110" t="s">
        <v>432</v>
      </c>
      <c r="H522" s="110">
        <v>10.1</v>
      </c>
      <c r="I522" s="110">
        <v>1010</v>
      </c>
      <c r="J522" s="110">
        <v>100</v>
      </c>
      <c r="K522" s="110" t="s">
        <v>13</v>
      </c>
      <c r="L522" s="110">
        <v>899</v>
      </c>
      <c r="M522" s="111">
        <v>8.99</v>
      </c>
      <c r="N522" s="110" t="s">
        <v>3030</v>
      </c>
      <c r="O522" s="110" t="s">
        <v>3030</v>
      </c>
      <c r="P522" s="110" t="s">
        <v>1616</v>
      </c>
      <c r="Q522" s="110" t="s">
        <v>3031</v>
      </c>
      <c r="R522" s="110">
        <v>1</v>
      </c>
      <c r="S522" s="110" t="s">
        <v>10</v>
      </c>
      <c r="T522" s="110">
        <v>10.1</v>
      </c>
      <c r="U522" s="110" t="s">
        <v>3032</v>
      </c>
      <c r="V522" s="110">
        <v>3</v>
      </c>
      <c r="W522" s="110" t="s">
        <v>1938</v>
      </c>
      <c r="X522" s="110">
        <v>2</v>
      </c>
      <c r="Y522" s="110" t="s">
        <v>10</v>
      </c>
      <c r="Z522" s="110">
        <v>2</v>
      </c>
      <c r="AA522" s="110" t="s">
        <v>10</v>
      </c>
      <c r="AB522" s="110" t="s">
        <v>5620</v>
      </c>
      <c r="AC522" s="110">
        <v>200465</v>
      </c>
      <c r="AD522" s="110">
        <v>141.69999999999999</v>
      </c>
      <c r="AE522" s="111">
        <v>1431.1699999999998</v>
      </c>
      <c r="AF522" s="112">
        <v>1273.883</v>
      </c>
      <c r="AG522" s="111">
        <f>AE522-AF522</f>
        <v>157.28699999999981</v>
      </c>
    </row>
    <row r="523" spans="1:33">
      <c r="A523" s="109">
        <v>220</v>
      </c>
      <c r="B523" s="110">
        <v>821</v>
      </c>
      <c r="C523" s="110" t="s">
        <v>1240</v>
      </c>
      <c r="D523" s="110" t="s">
        <v>9</v>
      </c>
      <c r="E523" s="110" t="s">
        <v>10</v>
      </c>
      <c r="F523" s="110" t="s">
        <v>5639</v>
      </c>
      <c r="G523" s="110" t="s">
        <v>92</v>
      </c>
      <c r="H523" s="110">
        <v>236</v>
      </c>
      <c r="I523" s="110">
        <v>4720</v>
      </c>
      <c r="J523" s="110">
        <v>20</v>
      </c>
      <c r="K523" s="110" t="s">
        <v>97</v>
      </c>
      <c r="L523" s="110">
        <v>4205</v>
      </c>
      <c r="M523" s="111">
        <v>210.25</v>
      </c>
      <c r="N523" s="110" t="s">
        <v>2519</v>
      </c>
      <c r="O523" s="110" t="s">
        <v>2519</v>
      </c>
      <c r="P523" s="110" t="s">
        <v>1450</v>
      </c>
      <c r="Q523" s="110" t="s">
        <v>2520</v>
      </c>
      <c r="R523" s="110">
        <v>1</v>
      </c>
      <c r="S523" s="110" t="s">
        <v>10</v>
      </c>
      <c r="T523" s="110">
        <v>236</v>
      </c>
      <c r="U523" s="110" t="s">
        <v>2521</v>
      </c>
      <c r="V523" s="110">
        <v>25</v>
      </c>
      <c r="W523" s="110" t="s">
        <v>1902</v>
      </c>
      <c r="X523" s="110">
        <v>0</v>
      </c>
      <c r="Y523" s="110" t="s">
        <v>10</v>
      </c>
      <c r="Z523" s="110">
        <v>8</v>
      </c>
      <c r="AA523" s="110" t="s">
        <v>10</v>
      </c>
      <c r="AB523" s="110" t="s">
        <v>5638</v>
      </c>
      <c r="AC523" s="110">
        <v>821</v>
      </c>
      <c r="AD523" s="110">
        <v>6</v>
      </c>
      <c r="AE523" s="111">
        <v>1416</v>
      </c>
      <c r="AF523" s="112">
        <v>1261.5</v>
      </c>
      <c r="AG523" s="111">
        <f>AE523-AF523</f>
        <v>154.5</v>
      </c>
    </row>
    <row r="524" spans="1:33">
      <c r="A524" s="109">
        <v>13</v>
      </c>
      <c r="B524" s="110">
        <v>146</v>
      </c>
      <c r="C524" s="110" t="s">
        <v>1330</v>
      </c>
      <c r="D524" s="110" t="s">
        <v>10</v>
      </c>
      <c r="E524" s="110" t="s">
        <v>58</v>
      </c>
      <c r="F524" s="110" t="s">
        <v>5627</v>
      </c>
      <c r="G524" s="110" t="s">
        <v>257</v>
      </c>
      <c r="H524" s="110">
        <v>6.1</v>
      </c>
      <c r="I524" s="110">
        <v>610</v>
      </c>
      <c r="J524" s="110">
        <v>100</v>
      </c>
      <c r="K524" s="110" t="s">
        <v>38</v>
      </c>
      <c r="L524" s="110">
        <v>548</v>
      </c>
      <c r="M524" s="111">
        <v>5.48</v>
      </c>
      <c r="N524" s="110" t="s">
        <v>1932</v>
      </c>
      <c r="O524" s="110" t="s">
        <v>1932</v>
      </c>
      <c r="P524" s="110" t="s">
        <v>1254</v>
      </c>
      <c r="Q524" s="110" t="s">
        <v>1933</v>
      </c>
      <c r="R524" s="110">
        <v>1</v>
      </c>
      <c r="S524" s="110" t="s">
        <v>10</v>
      </c>
      <c r="T524" s="110">
        <v>6.1</v>
      </c>
      <c r="U524" s="110" t="s">
        <v>1934</v>
      </c>
      <c r="V524" s="110">
        <v>1</v>
      </c>
      <c r="W524" s="110" t="s">
        <v>1915</v>
      </c>
      <c r="X524" s="110">
        <v>0</v>
      </c>
      <c r="Y524" s="110" t="s">
        <v>10</v>
      </c>
      <c r="Z524" s="110">
        <v>1</v>
      </c>
      <c r="AA524" s="110" t="s">
        <v>10</v>
      </c>
      <c r="AB524" s="110" t="s">
        <v>1915</v>
      </c>
      <c r="AC524" s="110">
        <v>146</v>
      </c>
      <c r="AD524" s="110">
        <v>229</v>
      </c>
      <c r="AE524" s="111">
        <v>1396.8999999999999</v>
      </c>
      <c r="AF524" s="112">
        <v>1254.92</v>
      </c>
      <c r="AG524" s="111">
        <f>AE524-AF524</f>
        <v>141.97999999999979</v>
      </c>
    </row>
    <row r="525" spans="1:33">
      <c r="A525" s="109">
        <v>646</v>
      </c>
      <c r="B525" s="110">
        <v>759</v>
      </c>
      <c r="C525" s="110" t="s">
        <v>1833</v>
      </c>
      <c r="D525" s="110" t="s">
        <v>44</v>
      </c>
      <c r="E525" s="110" t="s">
        <v>10</v>
      </c>
      <c r="F525" s="110" t="s">
        <v>5646</v>
      </c>
      <c r="G525" s="110" t="s">
        <v>223</v>
      </c>
      <c r="H525" s="110">
        <v>21.3</v>
      </c>
      <c r="I525" s="110">
        <v>1065</v>
      </c>
      <c r="J525" s="110">
        <v>50</v>
      </c>
      <c r="K525" s="110" t="s">
        <v>127</v>
      </c>
      <c r="L525" s="110">
        <v>948</v>
      </c>
      <c r="M525" s="111">
        <v>18.96</v>
      </c>
      <c r="N525" s="110" t="s">
        <v>3671</v>
      </c>
      <c r="O525" s="110" t="s">
        <v>3671</v>
      </c>
      <c r="P525" s="110" t="s">
        <v>1833</v>
      </c>
      <c r="Q525" s="110" t="s">
        <v>10</v>
      </c>
      <c r="R525" s="110">
        <v>1</v>
      </c>
      <c r="S525" s="110" t="s">
        <v>10</v>
      </c>
      <c r="T525" s="110">
        <v>2.13</v>
      </c>
      <c r="U525" s="110" t="s">
        <v>3672</v>
      </c>
      <c r="V525" s="110">
        <v>15</v>
      </c>
      <c r="W525" s="110" t="s">
        <v>1906</v>
      </c>
      <c r="X525" s="110">
        <v>0</v>
      </c>
      <c r="Y525" s="110" t="s">
        <v>10</v>
      </c>
      <c r="Z525" s="110">
        <v>7</v>
      </c>
      <c r="AA525" s="110" t="s">
        <v>10</v>
      </c>
      <c r="AB525" s="110" t="s">
        <v>5633</v>
      </c>
      <c r="AC525" s="110">
        <v>759</v>
      </c>
      <c r="AD525" s="110">
        <v>66</v>
      </c>
      <c r="AE525" s="111">
        <v>1405.8</v>
      </c>
      <c r="AF525" s="112">
        <v>1251.3600000000001</v>
      </c>
      <c r="AG525" s="111">
        <f>AE525-AF525</f>
        <v>154.43999999999983</v>
      </c>
    </row>
    <row r="526" spans="1:33">
      <c r="A526" s="109">
        <v>519</v>
      </c>
      <c r="B526" s="110">
        <v>598</v>
      </c>
      <c r="C526" s="110" t="s">
        <v>1717</v>
      </c>
      <c r="D526" s="110" t="s">
        <v>90</v>
      </c>
      <c r="E526" s="110" t="s">
        <v>10</v>
      </c>
      <c r="F526" s="110" t="s">
        <v>5649</v>
      </c>
      <c r="G526" s="110" t="s">
        <v>942</v>
      </c>
      <c r="H526" s="110">
        <v>201.4</v>
      </c>
      <c r="I526" s="110">
        <v>2014</v>
      </c>
      <c r="J526" s="110">
        <v>10</v>
      </c>
      <c r="K526" s="110" t="s">
        <v>147</v>
      </c>
      <c r="L526" s="110">
        <v>1785</v>
      </c>
      <c r="M526" s="111">
        <v>178.5</v>
      </c>
      <c r="N526" s="110" t="s">
        <v>3328</v>
      </c>
      <c r="O526" s="110" t="s">
        <v>3328</v>
      </c>
      <c r="P526" s="110" t="s">
        <v>1717</v>
      </c>
      <c r="Q526" s="110" t="s">
        <v>10</v>
      </c>
      <c r="R526" s="110">
        <v>1</v>
      </c>
      <c r="S526" s="110" t="s">
        <v>10</v>
      </c>
      <c r="T526" s="110">
        <v>201.4</v>
      </c>
      <c r="U526" s="110" t="s">
        <v>3329</v>
      </c>
      <c r="V526" s="110">
        <v>21</v>
      </c>
      <c r="W526" s="110" t="s">
        <v>1945</v>
      </c>
      <c r="X526" s="110">
        <v>0</v>
      </c>
      <c r="Y526" s="110" t="s">
        <v>10</v>
      </c>
      <c r="Z526" s="110">
        <v>3</v>
      </c>
      <c r="AA526" s="110" t="s">
        <v>10</v>
      </c>
      <c r="AB526" s="110" t="s">
        <v>5633</v>
      </c>
      <c r="AC526" s="110">
        <v>598</v>
      </c>
      <c r="AD526" s="110">
        <v>7</v>
      </c>
      <c r="AE526" s="111">
        <v>1409.8</v>
      </c>
      <c r="AF526" s="112">
        <v>1249.5</v>
      </c>
      <c r="AG526" s="111">
        <f>AE526-AF526</f>
        <v>160.29999999999995</v>
      </c>
    </row>
    <row r="527" spans="1:33">
      <c r="A527" s="109">
        <v>552</v>
      </c>
      <c r="B527" s="110">
        <v>637</v>
      </c>
      <c r="C527" s="110" t="s">
        <v>997</v>
      </c>
      <c r="D527" s="110" t="s">
        <v>90</v>
      </c>
      <c r="E527" s="110" t="s">
        <v>10</v>
      </c>
      <c r="F527" s="110" t="s">
        <v>5791</v>
      </c>
      <c r="G527" s="110" t="s">
        <v>92</v>
      </c>
      <c r="H527" s="110">
        <v>552.20000000000005</v>
      </c>
      <c r="I527" s="110">
        <v>13805</v>
      </c>
      <c r="J527" s="110">
        <v>24.999999999999996</v>
      </c>
      <c r="K527" s="110" t="s">
        <v>75</v>
      </c>
      <c r="L527" s="110">
        <v>12254</v>
      </c>
      <c r="M527" s="111">
        <v>490.16000000000008</v>
      </c>
      <c r="N527" s="110" t="s">
        <v>3419</v>
      </c>
      <c r="O527" s="110" t="s">
        <v>3419</v>
      </c>
      <c r="P527" s="110" t="s">
        <v>997</v>
      </c>
      <c r="Q527" s="110" t="s">
        <v>10</v>
      </c>
      <c r="R527" s="110">
        <v>2</v>
      </c>
      <c r="S527" s="110" t="s">
        <v>10</v>
      </c>
      <c r="T527" s="110">
        <v>552.20000000000005</v>
      </c>
      <c r="U527" s="110" t="s">
        <v>3420</v>
      </c>
      <c r="V527" s="110">
        <v>21</v>
      </c>
      <c r="W527" s="110" t="s">
        <v>1945</v>
      </c>
      <c r="X527" s="110">
        <v>0</v>
      </c>
      <c r="Y527" s="110" t="s">
        <v>10</v>
      </c>
      <c r="Z527" s="110">
        <v>3</v>
      </c>
      <c r="AA527" s="110" t="s">
        <v>10</v>
      </c>
      <c r="AB527" s="110" t="s">
        <v>5618</v>
      </c>
      <c r="AC527" s="110">
        <v>637</v>
      </c>
      <c r="AD527" s="110">
        <v>2.5</v>
      </c>
      <c r="AE527" s="111">
        <v>1380.5</v>
      </c>
      <c r="AF527" s="112">
        <v>1225.4000000000001</v>
      </c>
      <c r="AG527" s="111">
        <f>AE527-AF527</f>
        <v>155.09999999999991</v>
      </c>
    </row>
    <row r="528" spans="1:33">
      <c r="A528" s="109">
        <v>2</v>
      </c>
      <c r="B528" s="110">
        <v>31</v>
      </c>
      <c r="C528" s="110" t="s">
        <v>86</v>
      </c>
      <c r="D528" s="110" t="s">
        <v>10</v>
      </c>
      <c r="E528" s="110" t="s">
        <v>10</v>
      </c>
      <c r="F528" s="110" t="s">
        <v>5637</v>
      </c>
      <c r="G528" s="110" t="s">
        <v>84</v>
      </c>
      <c r="H528" s="110">
        <v>61</v>
      </c>
      <c r="I528" s="110">
        <v>3050</v>
      </c>
      <c r="J528" s="110">
        <v>50</v>
      </c>
      <c r="K528" s="110" t="s">
        <v>88</v>
      </c>
      <c r="L528" s="110">
        <v>2718</v>
      </c>
      <c r="M528" s="111">
        <v>54.36</v>
      </c>
      <c r="N528" s="110" t="s">
        <v>1899</v>
      </c>
      <c r="O528" s="110" t="s">
        <v>1899</v>
      </c>
      <c r="P528" s="110" t="s">
        <v>1244</v>
      </c>
      <c r="Q528" s="110" t="s">
        <v>1900</v>
      </c>
      <c r="R528" s="110">
        <v>1</v>
      </c>
      <c r="S528" s="110" t="s">
        <v>10</v>
      </c>
      <c r="T528" s="110">
        <v>61</v>
      </c>
      <c r="U528" s="110" t="s">
        <v>1901</v>
      </c>
      <c r="V528" s="110">
        <v>25</v>
      </c>
      <c r="W528" s="110" t="s">
        <v>1902</v>
      </c>
      <c r="X528" s="110">
        <v>2</v>
      </c>
      <c r="Y528" s="110" t="s">
        <v>10</v>
      </c>
      <c r="Z528" s="110">
        <v>9</v>
      </c>
      <c r="AA528" s="110" t="s">
        <v>10</v>
      </c>
      <c r="AB528" s="110" t="s">
        <v>5638</v>
      </c>
      <c r="AC528" s="110">
        <v>200031</v>
      </c>
      <c r="AD528" s="110">
        <v>22</v>
      </c>
      <c r="AE528" s="111">
        <v>1342</v>
      </c>
      <c r="AF528" s="112">
        <v>1195.92</v>
      </c>
      <c r="AG528" s="111">
        <f>AE528-AF528</f>
        <v>146.07999999999993</v>
      </c>
    </row>
    <row r="529" spans="1:33">
      <c r="A529" s="109">
        <v>266</v>
      </c>
      <c r="B529" s="110">
        <v>334</v>
      </c>
      <c r="C529" s="110" t="s">
        <v>1484</v>
      </c>
      <c r="D529" s="110" t="s">
        <v>9</v>
      </c>
      <c r="E529" s="110" t="s">
        <v>58</v>
      </c>
      <c r="F529" s="110" t="s">
        <v>5726</v>
      </c>
      <c r="G529" s="110" t="s">
        <v>360</v>
      </c>
      <c r="H529" s="110">
        <v>7.2</v>
      </c>
      <c r="I529" s="110">
        <v>864</v>
      </c>
      <c r="J529" s="110">
        <v>120</v>
      </c>
      <c r="K529" s="110" t="s">
        <v>38</v>
      </c>
      <c r="L529" s="110">
        <v>785</v>
      </c>
      <c r="M529" s="111">
        <v>6.541666666666667</v>
      </c>
      <c r="N529" s="110" t="s">
        <v>2641</v>
      </c>
      <c r="O529" s="110" t="s">
        <v>2641</v>
      </c>
      <c r="P529" s="110" t="s">
        <v>1484</v>
      </c>
      <c r="Q529" s="110" t="s">
        <v>2642</v>
      </c>
      <c r="R529" s="110">
        <v>2</v>
      </c>
      <c r="S529" s="110" t="s">
        <v>10</v>
      </c>
      <c r="T529" s="110">
        <v>7.2</v>
      </c>
      <c r="U529" s="110" t="s">
        <v>2643</v>
      </c>
      <c r="V529" s="110">
        <v>1</v>
      </c>
      <c r="W529" s="110" t="s">
        <v>1915</v>
      </c>
      <c r="X529" s="110">
        <v>0</v>
      </c>
      <c r="Y529" s="110" t="s">
        <v>10</v>
      </c>
      <c r="Z529" s="110">
        <v>3</v>
      </c>
      <c r="AA529" s="110" t="s">
        <v>10</v>
      </c>
      <c r="AB529" s="110" t="s">
        <v>5618</v>
      </c>
      <c r="AC529" s="110">
        <v>334</v>
      </c>
      <c r="AD529" s="110">
        <v>181</v>
      </c>
      <c r="AE529" s="111">
        <v>1303.2</v>
      </c>
      <c r="AF529" s="112">
        <v>1184.0416666666667</v>
      </c>
      <c r="AG529" s="111">
        <f>AE529-AF529</f>
        <v>119.1583333333333</v>
      </c>
    </row>
    <row r="530" spans="1:33">
      <c r="A530" s="109">
        <v>192</v>
      </c>
      <c r="B530" s="110">
        <v>256</v>
      </c>
      <c r="C530" s="110" t="s">
        <v>1423</v>
      </c>
      <c r="D530" s="110" t="s">
        <v>44</v>
      </c>
      <c r="E530" s="110" t="s">
        <v>10</v>
      </c>
      <c r="F530" s="110" t="s">
        <v>5711</v>
      </c>
      <c r="G530" s="110" t="s">
        <v>360</v>
      </c>
      <c r="H530" s="110">
        <v>20.9</v>
      </c>
      <c r="I530" s="110">
        <v>1045</v>
      </c>
      <c r="J530" s="110">
        <v>50</v>
      </c>
      <c r="K530" s="110" t="s">
        <v>169</v>
      </c>
      <c r="L530" s="110">
        <v>950</v>
      </c>
      <c r="M530" s="111">
        <v>19</v>
      </c>
      <c r="N530" s="110" t="s">
        <v>2439</v>
      </c>
      <c r="O530" s="110" t="s">
        <v>2439</v>
      </c>
      <c r="P530" s="110" t="s">
        <v>1423</v>
      </c>
      <c r="Q530" s="110" t="s">
        <v>2440</v>
      </c>
      <c r="R530" s="110">
        <v>1</v>
      </c>
      <c r="S530" s="110" t="s">
        <v>10</v>
      </c>
      <c r="T530" s="110">
        <v>20.9</v>
      </c>
      <c r="U530" s="110" t="s">
        <v>2441</v>
      </c>
      <c r="V530" s="110">
        <v>12</v>
      </c>
      <c r="W530" s="110" t="s">
        <v>2247</v>
      </c>
      <c r="X530" s="110">
        <v>2</v>
      </c>
      <c r="Y530" s="110" t="s">
        <v>10</v>
      </c>
      <c r="Z530" s="110">
        <v>11</v>
      </c>
      <c r="AA530" s="110" t="s">
        <v>10</v>
      </c>
      <c r="AB530" s="110" t="s">
        <v>2056</v>
      </c>
      <c r="AC530" s="110">
        <v>200256</v>
      </c>
      <c r="AD530" s="110">
        <v>61</v>
      </c>
      <c r="AE530" s="111">
        <v>1274.8999999999999</v>
      </c>
      <c r="AF530" s="112">
        <v>1159</v>
      </c>
      <c r="AG530" s="111">
        <f>AE530-AF530</f>
        <v>115.89999999999986</v>
      </c>
    </row>
    <row r="531" spans="1:33">
      <c r="A531" s="109">
        <v>664</v>
      </c>
      <c r="B531" s="110">
        <v>778</v>
      </c>
      <c r="C531" s="110" t="s">
        <v>1851</v>
      </c>
      <c r="D531" s="110" t="s">
        <v>10</v>
      </c>
      <c r="E531" s="110" t="s">
        <v>14</v>
      </c>
      <c r="F531" s="110" t="s">
        <v>450</v>
      </c>
      <c r="G531" s="110" t="s">
        <v>70</v>
      </c>
      <c r="H531" s="110">
        <v>13.8</v>
      </c>
      <c r="I531" s="110">
        <v>1380</v>
      </c>
      <c r="J531" s="110">
        <v>100</v>
      </c>
      <c r="K531" s="110" t="s">
        <v>13</v>
      </c>
      <c r="L531" s="110">
        <v>1228</v>
      </c>
      <c r="M531" s="111">
        <v>12.28</v>
      </c>
      <c r="N531" s="110" t="s">
        <v>3718</v>
      </c>
      <c r="O531" s="110" t="s">
        <v>3718</v>
      </c>
      <c r="P531" s="110" t="s">
        <v>1851</v>
      </c>
      <c r="Q531" s="110" t="s">
        <v>3719</v>
      </c>
      <c r="R531" s="110">
        <v>1</v>
      </c>
      <c r="S531" s="110" t="s">
        <v>10</v>
      </c>
      <c r="T531" s="110">
        <v>13.8</v>
      </c>
      <c r="U531" s="110" t="s">
        <v>3720</v>
      </c>
      <c r="V531" s="110">
        <v>3</v>
      </c>
      <c r="W531" s="110" t="s">
        <v>1938</v>
      </c>
      <c r="X531" s="110">
        <v>0</v>
      </c>
      <c r="Y531" s="110" t="s">
        <v>10</v>
      </c>
      <c r="Z531" s="110">
        <v>2</v>
      </c>
      <c r="AA531" s="110" t="s">
        <v>10</v>
      </c>
      <c r="AB531" s="110" t="s">
        <v>5620</v>
      </c>
      <c r="AC531" s="110">
        <v>778</v>
      </c>
      <c r="AD531" s="110">
        <v>93.5</v>
      </c>
      <c r="AE531" s="111">
        <v>1290.3</v>
      </c>
      <c r="AF531" s="112">
        <v>1148.1799999999998</v>
      </c>
      <c r="AG531" s="111">
        <f>AE531-AF531</f>
        <v>142.12000000000012</v>
      </c>
    </row>
    <row r="532" spans="1:33">
      <c r="A532" s="109">
        <v>448</v>
      </c>
      <c r="B532" s="110">
        <v>526</v>
      </c>
      <c r="C532" s="110" t="s">
        <v>1651</v>
      </c>
      <c r="D532" s="110" t="s">
        <v>10</v>
      </c>
      <c r="E532" s="110" t="s">
        <v>10</v>
      </c>
      <c r="F532" s="110" t="s">
        <v>5765</v>
      </c>
      <c r="G532" s="110" t="s">
        <v>108</v>
      </c>
      <c r="H532" s="110">
        <v>100</v>
      </c>
      <c r="I532" s="110">
        <v>1000</v>
      </c>
      <c r="J532" s="110">
        <v>10</v>
      </c>
      <c r="K532" s="110" t="s">
        <v>88</v>
      </c>
      <c r="L532" s="110">
        <v>880</v>
      </c>
      <c r="M532" s="111">
        <v>88</v>
      </c>
      <c r="N532" s="110" t="s">
        <v>3133</v>
      </c>
      <c r="O532" s="110" t="s">
        <v>3133</v>
      </c>
      <c r="P532" s="110" t="s">
        <v>1651</v>
      </c>
      <c r="Q532" s="110" t="s">
        <v>10</v>
      </c>
      <c r="R532" s="110">
        <v>1</v>
      </c>
      <c r="S532" s="110" t="s">
        <v>10</v>
      </c>
      <c r="T532" s="110">
        <v>100</v>
      </c>
      <c r="U532" s="110" t="s">
        <v>3134</v>
      </c>
      <c r="V532" s="110">
        <v>25</v>
      </c>
      <c r="W532" s="110" t="s">
        <v>1902</v>
      </c>
      <c r="X532" s="110">
        <v>0</v>
      </c>
      <c r="Y532" s="110" t="s">
        <v>10</v>
      </c>
      <c r="Z532" s="110">
        <v>9</v>
      </c>
      <c r="AA532" s="110" t="s">
        <v>10</v>
      </c>
      <c r="AB532" s="110" t="s">
        <v>5638</v>
      </c>
      <c r="AC532" s="110">
        <v>526</v>
      </c>
      <c r="AD532" s="110">
        <v>13</v>
      </c>
      <c r="AE532" s="111">
        <v>1300</v>
      </c>
      <c r="AF532" s="112">
        <v>1144</v>
      </c>
      <c r="AG532" s="111">
        <f>AE532-AF532</f>
        <v>156</v>
      </c>
    </row>
    <row r="533" spans="1:33">
      <c r="A533" s="109">
        <v>680</v>
      </c>
      <c r="B533" s="110">
        <v>800</v>
      </c>
      <c r="C533" s="110" t="s">
        <v>1866</v>
      </c>
      <c r="D533" s="110" t="s">
        <v>90</v>
      </c>
      <c r="E533" s="110" t="s">
        <v>67</v>
      </c>
      <c r="F533" s="110" t="s">
        <v>5627</v>
      </c>
      <c r="G533" s="110" t="s">
        <v>447</v>
      </c>
      <c r="H533" s="110">
        <v>7.4</v>
      </c>
      <c r="I533" s="110">
        <v>740</v>
      </c>
      <c r="J533" s="110">
        <v>100</v>
      </c>
      <c r="K533" s="110" t="s">
        <v>38</v>
      </c>
      <c r="L533" s="110">
        <v>649</v>
      </c>
      <c r="M533" s="111">
        <v>6.49</v>
      </c>
      <c r="N533" s="110" t="s">
        <v>3762</v>
      </c>
      <c r="O533" s="110" t="s">
        <v>3762</v>
      </c>
      <c r="P533" s="110" t="s">
        <v>1866</v>
      </c>
      <c r="Q533" s="110" t="s">
        <v>3763</v>
      </c>
      <c r="R533" s="110">
        <v>1</v>
      </c>
      <c r="S533" s="110" t="s">
        <v>10</v>
      </c>
      <c r="T533" s="110">
        <v>7.4</v>
      </c>
      <c r="U533" s="110" t="s">
        <v>3764</v>
      </c>
      <c r="V533" s="110">
        <v>1</v>
      </c>
      <c r="W533" s="110" t="s">
        <v>1915</v>
      </c>
      <c r="X533" s="110">
        <v>0</v>
      </c>
      <c r="Y533" s="110" t="s">
        <v>10</v>
      </c>
      <c r="Z533" s="110">
        <v>4</v>
      </c>
      <c r="AA533" s="110" t="s">
        <v>10</v>
      </c>
      <c r="AB533" s="110" t="s">
        <v>1915</v>
      </c>
      <c r="AC533" s="110">
        <v>800</v>
      </c>
      <c r="AD533" s="110">
        <v>174</v>
      </c>
      <c r="AE533" s="111">
        <v>1287.6000000000001</v>
      </c>
      <c r="AF533" s="112">
        <v>1129.26</v>
      </c>
      <c r="AG533" s="111">
        <f>AE533-AF533</f>
        <v>158.34000000000015</v>
      </c>
    </row>
    <row r="534" spans="1:33">
      <c r="A534" s="109">
        <v>348</v>
      </c>
      <c r="B534" s="110">
        <v>406</v>
      </c>
      <c r="C534" s="110" t="s">
        <v>1560</v>
      </c>
      <c r="D534" s="110" t="s">
        <v>9</v>
      </c>
      <c r="E534" s="110" t="s">
        <v>58</v>
      </c>
      <c r="F534" s="110" t="s">
        <v>5627</v>
      </c>
      <c r="G534" s="110" t="s">
        <v>126</v>
      </c>
      <c r="H534" s="110">
        <v>17</v>
      </c>
      <c r="I534" s="110">
        <v>1700</v>
      </c>
      <c r="J534" s="110">
        <v>100</v>
      </c>
      <c r="K534" s="110" t="s">
        <v>38</v>
      </c>
      <c r="L534" s="110">
        <v>1386</v>
      </c>
      <c r="M534" s="111">
        <v>13.86</v>
      </c>
      <c r="N534" s="110" t="s">
        <v>2857</v>
      </c>
      <c r="O534" s="110" t="s">
        <v>2857</v>
      </c>
      <c r="P534" s="110" t="s">
        <v>1560</v>
      </c>
      <c r="Q534" s="110" t="s">
        <v>10</v>
      </c>
      <c r="R534" s="110">
        <v>2</v>
      </c>
      <c r="S534" s="110" t="s">
        <v>10</v>
      </c>
      <c r="T534" s="110">
        <v>17</v>
      </c>
      <c r="U534" s="110" t="s">
        <v>2858</v>
      </c>
      <c r="V534" s="110">
        <v>1</v>
      </c>
      <c r="W534" s="110" t="s">
        <v>1915</v>
      </c>
      <c r="X534" s="110">
        <v>2</v>
      </c>
      <c r="Y534" s="110" t="s">
        <v>10</v>
      </c>
      <c r="Z534" s="110">
        <v>3</v>
      </c>
      <c r="AA534" s="110" t="s">
        <v>10</v>
      </c>
      <c r="AB534" s="110" t="s">
        <v>5618</v>
      </c>
      <c r="AC534" s="110">
        <v>200406</v>
      </c>
      <c r="AD534" s="110">
        <v>81</v>
      </c>
      <c r="AE534" s="111">
        <v>1377</v>
      </c>
      <c r="AF534" s="112">
        <v>1122.6599999999999</v>
      </c>
      <c r="AG534" s="111">
        <f>AE534-AF534</f>
        <v>254.34000000000015</v>
      </c>
    </row>
    <row r="535" spans="1:33">
      <c r="A535" s="109">
        <v>324</v>
      </c>
      <c r="B535" s="110">
        <v>375</v>
      </c>
      <c r="C535" s="110" t="s">
        <v>1537</v>
      </c>
      <c r="D535" s="110" t="s">
        <v>9</v>
      </c>
      <c r="E535" s="110" t="s">
        <v>14</v>
      </c>
      <c r="F535" s="110" t="s">
        <v>450</v>
      </c>
      <c r="G535" s="110" t="s">
        <v>466</v>
      </c>
      <c r="H535" s="110">
        <v>9.4</v>
      </c>
      <c r="I535" s="110">
        <v>940</v>
      </c>
      <c r="J535" s="110">
        <v>100</v>
      </c>
      <c r="K535" s="110" t="s">
        <v>13</v>
      </c>
      <c r="L535" s="110">
        <v>854</v>
      </c>
      <c r="M535" s="111">
        <v>8.5399999999999991</v>
      </c>
      <c r="N535" s="110" t="s">
        <v>2796</v>
      </c>
      <c r="O535" s="110" t="s">
        <v>2796</v>
      </c>
      <c r="P535" s="110" t="s">
        <v>1537</v>
      </c>
      <c r="Q535" s="110" t="s">
        <v>2797</v>
      </c>
      <c r="R535" s="110">
        <v>1</v>
      </c>
      <c r="S535" s="110" t="s">
        <v>10</v>
      </c>
      <c r="T535" s="110">
        <v>9.4</v>
      </c>
      <c r="U535" s="110" t="s">
        <v>2798</v>
      </c>
      <c r="V535" s="110">
        <v>3</v>
      </c>
      <c r="W535" s="110" t="s">
        <v>1938</v>
      </c>
      <c r="X535" s="110">
        <v>0</v>
      </c>
      <c r="Y535" s="110" t="s">
        <v>10</v>
      </c>
      <c r="Z535" s="110">
        <v>2</v>
      </c>
      <c r="AA535" s="110" t="s">
        <v>10</v>
      </c>
      <c r="AB535" s="110" t="s">
        <v>5620</v>
      </c>
      <c r="AC535" s="110">
        <v>375</v>
      </c>
      <c r="AD535" s="110">
        <v>128.5</v>
      </c>
      <c r="AE535" s="111">
        <v>1207.9000000000001</v>
      </c>
      <c r="AF535" s="112">
        <v>1097.3899999999999</v>
      </c>
      <c r="AG535" s="111">
        <f>AE535-AF535</f>
        <v>110.51000000000022</v>
      </c>
    </row>
    <row r="536" spans="1:33">
      <c r="A536" s="109">
        <v>151</v>
      </c>
      <c r="B536" s="110">
        <v>207</v>
      </c>
      <c r="C536" s="110" t="s">
        <v>416</v>
      </c>
      <c r="D536" s="110" t="s">
        <v>10</v>
      </c>
      <c r="E536" s="110" t="s">
        <v>10</v>
      </c>
      <c r="F536" s="110" t="s">
        <v>5695</v>
      </c>
      <c r="G536" s="110" t="s">
        <v>288</v>
      </c>
      <c r="H536" s="110">
        <v>302</v>
      </c>
      <c r="I536" s="110">
        <v>3020</v>
      </c>
      <c r="J536" s="110">
        <v>10</v>
      </c>
      <c r="K536" s="110" t="s">
        <v>97</v>
      </c>
      <c r="L536" s="110">
        <v>2691</v>
      </c>
      <c r="M536" s="111">
        <v>269.10000000000002</v>
      </c>
      <c r="N536" s="110" t="s">
        <v>2322</v>
      </c>
      <c r="O536" s="110" t="s">
        <v>2322</v>
      </c>
      <c r="P536" s="110" t="s">
        <v>416</v>
      </c>
      <c r="Q536" s="110" t="s">
        <v>2323</v>
      </c>
      <c r="R536" s="110">
        <v>1</v>
      </c>
      <c r="S536" s="110" t="s">
        <v>10</v>
      </c>
      <c r="T536" s="110">
        <v>302</v>
      </c>
      <c r="U536" s="110" t="s">
        <v>2324</v>
      </c>
      <c r="V536" s="110">
        <v>25</v>
      </c>
      <c r="W536" s="110" t="s">
        <v>1902</v>
      </c>
      <c r="X536" s="110">
        <v>0</v>
      </c>
      <c r="Y536" s="110" t="s">
        <v>10</v>
      </c>
      <c r="Z536" s="110">
        <v>9</v>
      </c>
      <c r="AA536" s="110" t="s">
        <v>10</v>
      </c>
      <c r="AB536" s="110" t="s">
        <v>5638</v>
      </c>
      <c r="AC536" s="110">
        <v>207</v>
      </c>
      <c r="AD536" s="110">
        <v>4</v>
      </c>
      <c r="AE536" s="111">
        <v>1208</v>
      </c>
      <c r="AF536" s="112">
        <v>1076.4000000000001</v>
      </c>
      <c r="AG536" s="111">
        <f>AE536-AF536</f>
        <v>131.59999999999991</v>
      </c>
    </row>
    <row r="537" spans="1:33">
      <c r="A537" s="109">
        <v>159</v>
      </c>
      <c r="B537" s="110">
        <v>216</v>
      </c>
      <c r="C537" s="110" t="s">
        <v>1397</v>
      </c>
      <c r="D537" s="110" t="s">
        <v>44</v>
      </c>
      <c r="E537" s="110" t="s">
        <v>58</v>
      </c>
      <c r="F537" s="110" t="s">
        <v>5627</v>
      </c>
      <c r="G537" s="110" t="s">
        <v>432</v>
      </c>
      <c r="H537" s="110">
        <v>16.100000000000001</v>
      </c>
      <c r="I537" s="110">
        <v>1610</v>
      </c>
      <c r="J537" s="110">
        <v>99.999999999999986</v>
      </c>
      <c r="K537" s="110" t="s">
        <v>38</v>
      </c>
      <c r="L537" s="110">
        <v>1434</v>
      </c>
      <c r="M537" s="111">
        <v>14.340000000000002</v>
      </c>
      <c r="N537" s="110" t="s">
        <v>2343</v>
      </c>
      <c r="O537" s="110" t="s">
        <v>2343</v>
      </c>
      <c r="P537" s="110" t="s">
        <v>1397</v>
      </c>
      <c r="Q537" s="110" t="s">
        <v>2344</v>
      </c>
      <c r="R537" s="110">
        <v>2</v>
      </c>
      <c r="S537" s="110" t="s">
        <v>10</v>
      </c>
      <c r="T537" s="110">
        <v>16.100000000000001</v>
      </c>
      <c r="U537" s="110" t="s">
        <v>2345</v>
      </c>
      <c r="V537" s="110">
        <v>1</v>
      </c>
      <c r="W537" s="110" t="s">
        <v>1915</v>
      </c>
      <c r="X537" s="110">
        <v>0</v>
      </c>
      <c r="Y537" s="110" t="s">
        <v>10</v>
      </c>
      <c r="Z537" s="110">
        <v>3</v>
      </c>
      <c r="AA537" s="110" t="s">
        <v>10</v>
      </c>
      <c r="AB537" s="110" t="s">
        <v>5618</v>
      </c>
      <c r="AC537" s="110">
        <v>216</v>
      </c>
      <c r="AD537" s="110">
        <v>74</v>
      </c>
      <c r="AE537" s="111">
        <v>1191.4000000000001</v>
      </c>
      <c r="AF537" s="112">
        <v>1061.1600000000001</v>
      </c>
      <c r="AG537" s="111">
        <f>AE537-AF537</f>
        <v>130.24</v>
      </c>
    </row>
    <row r="538" spans="1:33">
      <c r="A538" s="109">
        <v>439</v>
      </c>
      <c r="B538" s="110">
        <v>512</v>
      </c>
      <c r="C538" s="110" t="s">
        <v>3966</v>
      </c>
      <c r="D538" s="110" t="s">
        <v>10</v>
      </c>
      <c r="E538" s="110" t="s">
        <v>10</v>
      </c>
      <c r="F538" s="110" t="s">
        <v>5747</v>
      </c>
      <c r="G538" s="110" t="s">
        <v>730</v>
      </c>
      <c r="H538" s="110">
        <v>1190</v>
      </c>
      <c r="I538" s="110">
        <v>2380</v>
      </c>
      <c r="J538" s="110">
        <v>2</v>
      </c>
      <c r="K538" s="110" t="s">
        <v>244</v>
      </c>
      <c r="L538" s="110">
        <v>2120</v>
      </c>
      <c r="M538" s="111">
        <v>1060</v>
      </c>
      <c r="N538" s="110" t="s">
        <v>3112</v>
      </c>
      <c r="O538" s="110" t="s">
        <v>3112</v>
      </c>
      <c r="P538" s="110" t="s">
        <v>1642</v>
      </c>
      <c r="Q538" s="110" t="s">
        <v>10</v>
      </c>
      <c r="R538" s="110">
        <v>2</v>
      </c>
      <c r="S538" s="110" t="s">
        <v>10</v>
      </c>
      <c r="T538" s="110">
        <v>1190</v>
      </c>
      <c r="U538" s="110" t="s">
        <v>3113</v>
      </c>
      <c r="V538" s="110">
        <v>25</v>
      </c>
      <c r="W538" s="110" t="s">
        <v>1902</v>
      </c>
      <c r="X538" s="110">
        <v>2</v>
      </c>
      <c r="Y538" s="110" t="s">
        <v>10</v>
      </c>
      <c r="Z538" s="110">
        <v>11</v>
      </c>
      <c r="AA538" s="110" t="s">
        <v>10</v>
      </c>
      <c r="AB538" s="110" t="s">
        <v>5618</v>
      </c>
      <c r="AC538" s="110">
        <v>200512</v>
      </c>
      <c r="AD538" s="110">
        <v>1</v>
      </c>
      <c r="AE538" s="111">
        <v>1190</v>
      </c>
      <c r="AF538" s="112">
        <v>1060</v>
      </c>
      <c r="AG538" s="111">
        <f>AE538-AF538</f>
        <v>130</v>
      </c>
    </row>
    <row r="539" spans="1:33">
      <c r="A539" s="109">
        <v>164</v>
      </c>
      <c r="B539" s="110">
        <v>223</v>
      </c>
      <c r="C539" s="110" t="s">
        <v>1402</v>
      </c>
      <c r="D539" s="110" t="s">
        <v>10</v>
      </c>
      <c r="E539" s="110" t="s">
        <v>10</v>
      </c>
      <c r="F539" s="110" t="s">
        <v>5702</v>
      </c>
      <c r="G539" s="110" t="s">
        <v>108</v>
      </c>
      <c r="H539" s="110">
        <v>231</v>
      </c>
      <c r="I539" s="110">
        <v>2310</v>
      </c>
      <c r="J539" s="110">
        <v>10</v>
      </c>
      <c r="K539" s="110" t="s">
        <v>147</v>
      </c>
      <c r="L539" s="110">
        <v>2084</v>
      </c>
      <c r="M539" s="111">
        <v>208.4</v>
      </c>
      <c r="N539" s="110" t="s">
        <v>2357</v>
      </c>
      <c r="O539" s="110" t="s">
        <v>2357</v>
      </c>
      <c r="P539" s="110" t="s">
        <v>1402</v>
      </c>
      <c r="Q539" s="110" t="s">
        <v>2358</v>
      </c>
      <c r="R539" s="110">
        <v>1</v>
      </c>
      <c r="S539" s="110" t="s">
        <v>10</v>
      </c>
      <c r="T539" s="110">
        <v>231</v>
      </c>
      <c r="U539" s="110" t="s">
        <v>2359</v>
      </c>
      <c r="V539" s="110">
        <v>23</v>
      </c>
      <c r="W539" s="110" t="s">
        <v>2360</v>
      </c>
      <c r="X539" s="110">
        <v>0</v>
      </c>
      <c r="Y539" s="110" t="s">
        <v>10</v>
      </c>
      <c r="Z539" s="110">
        <v>3</v>
      </c>
      <c r="AA539" s="110" t="s">
        <v>10</v>
      </c>
      <c r="AB539" s="110" t="s">
        <v>5633</v>
      </c>
      <c r="AC539" s="110">
        <v>223</v>
      </c>
      <c r="AD539" s="110">
        <v>5</v>
      </c>
      <c r="AE539" s="111">
        <v>1155</v>
      </c>
      <c r="AF539" s="112">
        <v>1042</v>
      </c>
      <c r="AG539" s="111">
        <f>AE539-AF539</f>
        <v>113</v>
      </c>
    </row>
    <row r="540" spans="1:33">
      <c r="A540" s="109">
        <v>1</v>
      </c>
      <c r="B540" s="110">
        <v>804</v>
      </c>
      <c r="C540" s="110" t="s">
        <v>1238</v>
      </c>
      <c r="D540" s="110" t="s">
        <v>10</v>
      </c>
      <c r="E540" s="110" t="s">
        <v>10</v>
      </c>
      <c r="F540" s="110" t="s">
        <v>5646</v>
      </c>
      <c r="G540" s="110" t="s">
        <v>420</v>
      </c>
      <c r="H540" s="110">
        <v>33</v>
      </c>
      <c r="I540" s="110">
        <v>1650</v>
      </c>
      <c r="J540" s="110">
        <v>50</v>
      </c>
      <c r="K540" s="110" t="s">
        <v>127</v>
      </c>
      <c r="L540" s="110">
        <v>1470</v>
      </c>
      <c r="M540" s="111">
        <v>29.4</v>
      </c>
      <c r="N540" s="110" t="s">
        <v>1895</v>
      </c>
      <c r="O540" s="110" t="s">
        <v>1895</v>
      </c>
      <c r="P540" s="110" t="s">
        <v>1242</v>
      </c>
      <c r="Q540" s="110" t="s">
        <v>1896</v>
      </c>
      <c r="R540" s="110">
        <v>1</v>
      </c>
      <c r="S540" s="110" t="s">
        <v>10</v>
      </c>
      <c r="T540" s="110">
        <v>3.3</v>
      </c>
      <c r="U540" s="110" t="s">
        <v>1897</v>
      </c>
      <c r="V540" s="110">
        <v>14</v>
      </c>
      <c r="W540" s="110" t="s">
        <v>1898</v>
      </c>
      <c r="X540" s="110">
        <v>0</v>
      </c>
      <c r="Y540" s="110" t="s">
        <v>10</v>
      </c>
      <c r="Z540" s="110">
        <v>7</v>
      </c>
      <c r="AA540" s="110" t="s">
        <v>10</v>
      </c>
      <c r="AB540" s="110" t="s">
        <v>5633</v>
      </c>
      <c r="AC540" s="110">
        <v>804</v>
      </c>
      <c r="AD540" s="110">
        <v>35</v>
      </c>
      <c r="AE540" s="111">
        <v>1155</v>
      </c>
      <c r="AF540" s="112">
        <v>1029</v>
      </c>
      <c r="AG540" s="111">
        <f>AE540-AF540</f>
        <v>126</v>
      </c>
    </row>
    <row r="541" spans="1:33">
      <c r="A541" s="109">
        <v>417</v>
      </c>
      <c r="B541" s="110">
        <v>479</v>
      </c>
      <c r="C541" s="110" t="s">
        <v>1623</v>
      </c>
      <c r="D541" s="110" t="s">
        <v>44</v>
      </c>
      <c r="E541" s="110" t="s">
        <v>10</v>
      </c>
      <c r="F541" s="110" t="s">
        <v>5649</v>
      </c>
      <c r="G541" s="110" t="s">
        <v>146</v>
      </c>
      <c r="H541" s="110">
        <v>144.1</v>
      </c>
      <c r="I541" s="110">
        <v>1441</v>
      </c>
      <c r="J541" s="110">
        <v>10</v>
      </c>
      <c r="K541" s="110" t="s">
        <v>147</v>
      </c>
      <c r="L541" s="110">
        <v>1283</v>
      </c>
      <c r="M541" s="111">
        <v>128.30000000000001</v>
      </c>
      <c r="N541" s="110" t="s">
        <v>3051</v>
      </c>
      <c r="O541" s="110" t="s">
        <v>3051</v>
      </c>
      <c r="P541" s="110" t="s">
        <v>1623</v>
      </c>
      <c r="Q541" s="110" t="s">
        <v>3052</v>
      </c>
      <c r="R541" s="110">
        <v>1</v>
      </c>
      <c r="S541" s="110" t="s">
        <v>10</v>
      </c>
      <c r="T541" s="110">
        <v>173.1</v>
      </c>
      <c r="U541" s="110" t="s">
        <v>3053</v>
      </c>
      <c r="V541" s="110">
        <v>21</v>
      </c>
      <c r="W541" s="110" t="s">
        <v>1945</v>
      </c>
      <c r="X541" s="110">
        <v>0</v>
      </c>
      <c r="Y541" s="110" t="s">
        <v>10</v>
      </c>
      <c r="Z541" s="110">
        <v>3</v>
      </c>
      <c r="AA541" s="110" t="s">
        <v>10</v>
      </c>
      <c r="AB541" s="110" t="s">
        <v>5633</v>
      </c>
      <c r="AC541" s="110">
        <v>479</v>
      </c>
      <c r="AD541" s="110">
        <v>8</v>
      </c>
      <c r="AE541" s="111">
        <v>1152.8</v>
      </c>
      <c r="AF541" s="112">
        <v>1026.4000000000001</v>
      </c>
      <c r="AG541" s="111">
        <f>AE541-AF541</f>
        <v>126.39999999999986</v>
      </c>
    </row>
    <row r="542" spans="1:33">
      <c r="A542" s="109">
        <v>530</v>
      </c>
      <c r="B542" s="110">
        <v>612</v>
      </c>
      <c r="C542" s="110" t="s">
        <v>3988</v>
      </c>
      <c r="D542" s="110" t="s">
        <v>114</v>
      </c>
      <c r="E542" s="110" t="s">
        <v>67</v>
      </c>
      <c r="F542" s="110" t="s">
        <v>556</v>
      </c>
      <c r="G542" s="110" t="s">
        <v>114</v>
      </c>
      <c r="H542" s="110">
        <v>10.4</v>
      </c>
      <c r="I542" s="110">
        <v>5200</v>
      </c>
      <c r="J542" s="110">
        <v>500</v>
      </c>
      <c r="K542" s="110" t="s">
        <v>38</v>
      </c>
      <c r="L542" s="110">
        <v>4375</v>
      </c>
      <c r="M542" s="111">
        <v>8.75</v>
      </c>
      <c r="N542" s="110" t="s">
        <v>3356</v>
      </c>
      <c r="O542" s="110" t="s">
        <v>3356</v>
      </c>
      <c r="P542" s="110" t="s">
        <v>1727</v>
      </c>
      <c r="Q542" s="110" t="s">
        <v>10</v>
      </c>
      <c r="R542" s="110">
        <v>1</v>
      </c>
      <c r="S542" s="110" t="s">
        <v>10</v>
      </c>
      <c r="T542" s="110">
        <v>10.4</v>
      </c>
      <c r="U542" s="110" t="s">
        <v>3357</v>
      </c>
      <c r="V542" s="110">
        <v>1</v>
      </c>
      <c r="W542" s="110" t="s">
        <v>1915</v>
      </c>
      <c r="X542" s="110">
        <v>0</v>
      </c>
      <c r="Y542" s="110" t="s">
        <v>10</v>
      </c>
      <c r="Z542" s="110">
        <v>25</v>
      </c>
      <c r="AA542" s="110" t="s">
        <v>10</v>
      </c>
      <c r="AB542" s="110" t="s">
        <v>1915</v>
      </c>
      <c r="AC542" s="110">
        <v>612</v>
      </c>
      <c r="AD542" s="110">
        <v>116</v>
      </c>
      <c r="AE542" s="111">
        <v>1206.4000000000001</v>
      </c>
      <c r="AF542" s="112">
        <v>1015</v>
      </c>
      <c r="AG542" s="111">
        <f>AE542-AF542</f>
        <v>191.40000000000009</v>
      </c>
    </row>
    <row r="543" spans="1:33">
      <c r="A543" s="109">
        <v>510</v>
      </c>
      <c r="B543" s="110">
        <v>590</v>
      </c>
      <c r="C543" s="110" t="s">
        <v>3979</v>
      </c>
      <c r="D543" s="110" t="s">
        <v>9</v>
      </c>
      <c r="E543" s="110" t="s">
        <v>10</v>
      </c>
      <c r="F543" s="110" t="s">
        <v>5777</v>
      </c>
      <c r="G543" s="110" t="s">
        <v>462</v>
      </c>
      <c r="H543" s="110">
        <v>8.5</v>
      </c>
      <c r="I543" s="110">
        <v>850</v>
      </c>
      <c r="J543" s="110">
        <v>100</v>
      </c>
      <c r="K543" s="110" t="s">
        <v>75</v>
      </c>
      <c r="L543" s="110">
        <v>773</v>
      </c>
      <c r="M543" s="111">
        <v>7.73</v>
      </c>
      <c r="N543" s="110" t="s">
        <v>3302</v>
      </c>
      <c r="O543" s="110" t="s">
        <v>3302</v>
      </c>
      <c r="P543" s="110" t="s">
        <v>1708</v>
      </c>
      <c r="Q543" s="110" t="s">
        <v>3303</v>
      </c>
      <c r="R543" s="110">
        <v>1</v>
      </c>
      <c r="S543" s="110" t="s">
        <v>10</v>
      </c>
      <c r="T543" s="110">
        <v>8.5</v>
      </c>
      <c r="U543" s="110" t="s">
        <v>3304</v>
      </c>
      <c r="V543" s="110">
        <v>17</v>
      </c>
      <c r="W543" s="110" t="s">
        <v>2090</v>
      </c>
      <c r="X543" s="110">
        <v>0</v>
      </c>
      <c r="Y543" s="110" t="s">
        <v>10</v>
      </c>
      <c r="Z543" s="110">
        <v>3</v>
      </c>
      <c r="AA543" s="110" t="s">
        <v>10</v>
      </c>
      <c r="AB543" s="110" t="s">
        <v>5633</v>
      </c>
      <c r="AC543" s="110">
        <v>590</v>
      </c>
      <c r="AD543" s="110">
        <v>130</v>
      </c>
      <c r="AE543" s="111">
        <v>1105</v>
      </c>
      <c r="AF543" s="112">
        <v>1004.9000000000001</v>
      </c>
      <c r="AG543" s="111">
        <f>AE543-AF543</f>
        <v>100.09999999999991</v>
      </c>
    </row>
    <row r="544" spans="1:33">
      <c r="A544" s="109">
        <v>561</v>
      </c>
      <c r="B544" s="110">
        <v>646</v>
      </c>
      <c r="C544" s="110" t="s">
        <v>3994</v>
      </c>
      <c r="D544" s="110" t="s">
        <v>10</v>
      </c>
      <c r="E544" s="110" t="s">
        <v>10</v>
      </c>
      <c r="F544" s="110" t="s">
        <v>5794</v>
      </c>
      <c r="G544" s="110" t="s">
        <v>92</v>
      </c>
      <c r="H544" s="110">
        <v>100</v>
      </c>
      <c r="I544" s="110">
        <v>1000</v>
      </c>
      <c r="J544" s="110">
        <v>10</v>
      </c>
      <c r="K544" s="110" t="s">
        <v>88</v>
      </c>
      <c r="L544" s="110">
        <v>890</v>
      </c>
      <c r="M544" s="111">
        <v>89</v>
      </c>
      <c r="N544" s="110" t="s">
        <v>3444</v>
      </c>
      <c r="O544" s="110" t="s">
        <v>3444</v>
      </c>
      <c r="P544" s="110" t="s">
        <v>1752</v>
      </c>
      <c r="Q544" s="110" t="s">
        <v>3445</v>
      </c>
      <c r="R544" s="110">
        <v>1</v>
      </c>
      <c r="S544" s="110" t="s">
        <v>10</v>
      </c>
      <c r="T544" s="110">
        <v>100</v>
      </c>
      <c r="U544" s="110" t="s">
        <v>3446</v>
      </c>
      <c r="V544" s="110">
        <v>25</v>
      </c>
      <c r="W544" s="110" t="s">
        <v>1902</v>
      </c>
      <c r="X544" s="110">
        <v>0</v>
      </c>
      <c r="Y544" s="110" t="s">
        <v>10</v>
      </c>
      <c r="Z544" s="110">
        <v>9</v>
      </c>
      <c r="AA544" s="110" t="s">
        <v>10</v>
      </c>
      <c r="AB544" s="110" t="s">
        <v>5638</v>
      </c>
      <c r="AC544" s="110">
        <v>646</v>
      </c>
      <c r="AD544" s="110">
        <v>11</v>
      </c>
      <c r="AE544" s="111">
        <v>1100</v>
      </c>
      <c r="AF544" s="112">
        <v>979</v>
      </c>
      <c r="AG544" s="111">
        <f>AE544-AF544</f>
        <v>121</v>
      </c>
    </row>
    <row r="545" spans="1:33">
      <c r="A545" s="109">
        <v>142</v>
      </c>
      <c r="B545" s="110">
        <v>22</v>
      </c>
      <c r="C545" s="110" t="s">
        <v>3877</v>
      </c>
      <c r="D545" s="110" t="s">
        <v>9</v>
      </c>
      <c r="E545" s="110" t="s">
        <v>14</v>
      </c>
      <c r="F545" s="110" t="s">
        <v>5630</v>
      </c>
      <c r="G545" s="110" t="s">
        <v>43</v>
      </c>
      <c r="H545" s="110">
        <v>14.8</v>
      </c>
      <c r="I545" s="110">
        <v>1243.2</v>
      </c>
      <c r="J545" s="110">
        <v>84</v>
      </c>
      <c r="K545" s="110" t="s">
        <v>18</v>
      </c>
      <c r="L545" s="110">
        <v>1130</v>
      </c>
      <c r="M545" s="111">
        <v>13.452380952380953</v>
      </c>
      <c r="N545" s="110" t="s">
        <v>2295</v>
      </c>
      <c r="O545" s="110" t="s">
        <v>2295</v>
      </c>
      <c r="P545" s="110" t="s">
        <v>1381</v>
      </c>
      <c r="Q545" s="110" t="s">
        <v>2296</v>
      </c>
      <c r="R545" s="110">
        <v>2</v>
      </c>
      <c r="S545" s="110" t="s">
        <v>10</v>
      </c>
      <c r="T545" s="110">
        <v>14.8</v>
      </c>
      <c r="U545" s="110" t="s">
        <v>2297</v>
      </c>
      <c r="V545" s="110">
        <v>3</v>
      </c>
      <c r="W545" s="110" t="s">
        <v>1938</v>
      </c>
      <c r="X545" s="110">
        <v>0</v>
      </c>
      <c r="Y545" s="110" t="s">
        <v>10</v>
      </c>
      <c r="Z545" s="110">
        <v>4</v>
      </c>
      <c r="AA545" s="110" t="s">
        <v>10</v>
      </c>
      <c r="AB545" s="110" t="s">
        <v>5618</v>
      </c>
      <c r="AC545" s="110">
        <v>22</v>
      </c>
      <c r="AD545" s="110">
        <v>72</v>
      </c>
      <c r="AE545" s="111">
        <v>1065.6000000000001</v>
      </c>
      <c r="AF545" s="112">
        <v>968.57142857142856</v>
      </c>
      <c r="AG545" s="111">
        <f>AE545-AF545</f>
        <v>97.028571428571581</v>
      </c>
    </row>
    <row r="546" spans="1:33">
      <c r="A546" s="109">
        <v>375</v>
      </c>
      <c r="B546" s="110">
        <v>433</v>
      </c>
      <c r="C546" s="110" t="s">
        <v>1584</v>
      </c>
      <c r="D546" s="110" t="s">
        <v>10</v>
      </c>
      <c r="E546" s="110" t="s">
        <v>58</v>
      </c>
      <c r="F546" s="110" t="s">
        <v>5710</v>
      </c>
      <c r="G546" s="110" t="s">
        <v>108</v>
      </c>
      <c r="H546" s="110">
        <v>8.3000000000000007</v>
      </c>
      <c r="I546" s="110">
        <v>830</v>
      </c>
      <c r="J546" s="110">
        <v>99.999999999999986</v>
      </c>
      <c r="K546" s="110" t="s">
        <v>57</v>
      </c>
      <c r="L546" s="110">
        <v>749</v>
      </c>
      <c r="M546" s="111">
        <v>7.4900000000000011</v>
      </c>
      <c r="N546" s="110" t="s">
        <v>2934</v>
      </c>
      <c r="O546" s="110" t="s">
        <v>2934</v>
      </c>
      <c r="P546" s="110" t="s">
        <v>1584</v>
      </c>
      <c r="Q546" s="110" t="s">
        <v>2935</v>
      </c>
      <c r="R546" s="110">
        <v>1</v>
      </c>
      <c r="S546" s="110" t="s">
        <v>10</v>
      </c>
      <c r="T546" s="110">
        <v>8.3000000000000007</v>
      </c>
      <c r="U546" s="110" t="s">
        <v>2936</v>
      </c>
      <c r="V546" s="110">
        <v>2</v>
      </c>
      <c r="W546" s="110" t="s">
        <v>835</v>
      </c>
      <c r="X546" s="110">
        <v>2</v>
      </c>
      <c r="Y546" s="110" t="s">
        <v>10</v>
      </c>
      <c r="Z546" s="110">
        <v>1</v>
      </c>
      <c r="AA546" s="110" t="s">
        <v>10</v>
      </c>
      <c r="AB546" s="110" t="s">
        <v>1915</v>
      </c>
      <c r="AC546" s="110">
        <v>200433</v>
      </c>
      <c r="AD546" s="110">
        <v>129</v>
      </c>
      <c r="AE546" s="111">
        <v>1070.7</v>
      </c>
      <c r="AF546" s="112">
        <v>966.21000000000015</v>
      </c>
      <c r="AG546" s="111">
        <f>AE546-AF546</f>
        <v>104.4899999999999</v>
      </c>
    </row>
    <row r="547" spans="1:33">
      <c r="A547" s="109">
        <v>214</v>
      </c>
      <c r="B547" s="110">
        <v>275</v>
      </c>
      <c r="C547" s="110" t="s">
        <v>1444</v>
      </c>
      <c r="D547" s="110" t="s">
        <v>44</v>
      </c>
      <c r="E547" s="110" t="s">
        <v>58</v>
      </c>
      <c r="F547" s="110" t="s">
        <v>5627</v>
      </c>
      <c r="G547" s="110" t="s">
        <v>478</v>
      </c>
      <c r="H547" s="110">
        <v>7.3</v>
      </c>
      <c r="I547" s="110">
        <v>730</v>
      </c>
      <c r="J547" s="110">
        <v>100</v>
      </c>
      <c r="K547" s="110" t="s">
        <v>38</v>
      </c>
      <c r="L547" s="110">
        <v>644</v>
      </c>
      <c r="M547" s="111">
        <v>6.44</v>
      </c>
      <c r="N547" s="110" t="s">
        <v>2502</v>
      </c>
      <c r="O547" s="110" t="s">
        <v>2502</v>
      </c>
      <c r="P547" s="110" t="s">
        <v>1444</v>
      </c>
      <c r="Q547" s="110" t="s">
        <v>2503</v>
      </c>
      <c r="R547" s="110">
        <v>1</v>
      </c>
      <c r="S547" s="110" t="s">
        <v>10</v>
      </c>
      <c r="T547" s="110">
        <v>7.3</v>
      </c>
      <c r="U547" s="110" t="s">
        <v>2504</v>
      </c>
      <c r="V547" s="110">
        <v>1</v>
      </c>
      <c r="W547" s="110" t="s">
        <v>1915</v>
      </c>
      <c r="X547" s="110">
        <v>0</v>
      </c>
      <c r="Y547" s="110" t="s">
        <v>10</v>
      </c>
      <c r="Z547" s="110">
        <v>5</v>
      </c>
      <c r="AA547" s="110" t="s">
        <v>10</v>
      </c>
      <c r="AB547" s="110" t="s">
        <v>1915</v>
      </c>
      <c r="AC547" s="110">
        <v>275</v>
      </c>
      <c r="AD547" s="110">
        <v>149</v>
      </c>
      <c r="AE547" s="111">
        <v>1087.7</v>
      </c>
      <c r="AF547" s="112">
        <v>959.56000000000006</v>
      </c>
      <c r="AG547" s="111">
        <f>AE547-AF547</f>
        <v>128.13999999999999</v>
      </c>
    </row>
    <row r="548" spans="1:33">
      <c r="A548" s="109">
        <v>186</v>
      </c>
      <c r="B548" s="110">
        <v>248</v>
      </c>
      <c r="C548" s="110" t="s">
        <v>1417</v>
      </c>
      <c r="D548" s="110" t="s">
        <v>9</v>
      </c>
      <c r="E548" s="110" t="s">
        <v>10</v>
      </c>
      <c r="F548" s="110" t="s">
        <v>490</v>
      </c>
      <c r="G548" s="110" t="s">
        <v>491</v>
      </c>
      <c r="H548" s="110">
        <v>89.2</v>
      </c>
      <c r="I548" s="110">
        <v>892</v>
      </c>
      <c r="J548" s="110">
        <v>10</v>
      </c>
      <c r="K548" s="110" t="s">
        <v>244</v>
      </c>
      <c r="L548" s="110">
        <v>795</v>
      </c>
      <c r="M548" s="111">
        <v>79.5</v>
      </c>
      <c r="N548" s="110" t="s">
        <v>2421</v>
      </c>
      <c r="O548" s="110" t="s">
        <v>2421</v>
      </c>
      <c r="P548" s="110" t="s">
        <v>1417</v>
      </c>
      <c r="Q548" s="110" t="s">
        <v>2422</v>
      </c>
      <c r="R548" s="110">
        <v>1</v>
      </c>
      <c r="S548" s="110" t="s">
        <v>10</v>
      </c>
      <c r="T548" s="110">
        <v>89.2</v>
      </c>
      <c r="U548" s="110" t="s">
        <v>2423</v>
      </c>
      <c r="V548" s="110">
        <v>21</v>
      </c>
      <c r="W548" s="110" t="s">
        <v>1945</v>
      </c>
      <c r="X548" s="110">
        <v>0</v>
      </c>
      <c r="Y548" s="110" t="s">
        <v>10</v>
      </c>
      <c r="Z548" s="110">
        <v>3</v>
      </c>
      <c r="AA548" s="110" t="s">
        <v>10</v>
      </c>
      <c r="AB548" s="110" t="s">
        <v>5633</v>
      </c>
      <c r="AC548" s="110">
        <v>248</v>
      </c>
      <c r="AD548" s="110">
        <v>12</v>
      </c>
      <c r="AE548" s="111">
        <v>1070.4000000000001</v>
      </c>
      <c r="AF548" s="112">
        <v>954</v>
      </c>
      <c r="AG548" s="111">
        <f>AE548-AF548</f>
        <v>116.40000000000009</v>
      </c>
    </row>
    <row r="549" spans="1:33">
      <c r="A549" s="109">
        <v>542</v>
      </c>
      <c r="B549" s="110">
        <v>623</v>
      </c>
      <c r="C549" s="110" t="s">
        <v>1737</v>
      </c>
      <c r="D549" s="110" t="s">
        <v>44</v>
      </c>
      <c r="E549" s="110" t="s">
        <v>58</v>
      </c>
      <c r="F549" s="110" t="s">
        <v>5627</v>
      </c>
      <c r="G549" s="110" t="s">
        <v>300</v>
      </c>
      <c r="H549" s="110">
        <v>7.3</v>
      </c>
      <c r="I549" s="110">
        <v>730</v>
      </c>
      <c r="J549" s="110">
        <v>100</v>
      </c>
      <c r="K549" s="110" t="s">
        <v>38</v>
      </c>
      <c r="L549" s="110">
        <v>604</v>
      </c>
      <c r="M549" s="111">
        <v>6.04</v>
      </c>
      <c r="N549" s="110" t="s">
        <v>3390</v>
      </c>
      <c r="O549" s="110" t="s">
        <v>3390</v>
      </c>
      <c r="P549" s="110" t="s">
        <v>1737</v>
      </c>
      <c r="Q549" s="110" t="s">
        <v>3391</v>
      </c>
      <c r="R549" s="110">
        <v>2</v>
      </c>
      <c r="S549" s="110" t="s">
        <v>10</v>
      </c>
      <c r="T549" s="110">
        <v>7.3</v>
      </c>
      <c r="U549" s="110" t="s">
        <v>3392</v>
      </c>
      <c r="V549" s="110">
        <v>1</v>
      </c>
      <c r="W549" s="110" t="s">
        <v>1915</v>
      </c>
      <c r="X549" s="110">
        <v>2</v>
      </c>
      <c r="Y549" s="110" t="s">
        <v>10</v>
      </c>
      <c r="Z549" s="110">
        <v>2</v>
      </c>
      <c r="AA549" s="110" t="s">
        <v>10</v>
      </c>
      <c r="AB549" s="110" t="s">
        <v>5618</v>
      </c>
      <c r="AC549" s="110">
        <v>200623</v>
      </c>
      <c r="AD549" s="110">
        <v>157</v>
      </c>
      <c r="AE549" s="111">
        <v>1146.0999999999999</v>
      </c>
      <c r="AF549" s="112">
        <v>948.28</v>
      </c>
      <c r="AG549" s="111">
        <f>AE549-AF549</f>
        <v>197.81999999999994</v>
      </c>
    </row>
    <row r="550" spans="1:33">
      <c r="A550" s="109">
        <v>658</v>
      </c>
      <c r="B550" s="110">
        <v>771</v>
      </c>
      <c r="C550" s="110" t="s">
        <v>1845</v>
      </c>
      <c r="D550" s="110" t="s">
        <v>44</v>
      </c>
      <c r="E550" s="110" t="s">
        <v>10</v>
      </c>
      <c r="F550" s="110" t="s">
        <v>5649</v>
      </c>
      <c r="G550" s="110" t="s">
        <v>146</v>
      </c>
      <c r="H550" s="110">
        <v>26.6</v>
      </c>
      <c r="I550" s="110">
        <v>1330</v>
      </c>
      <c r="J550" s="110">
        <v>50</v>
      </c>
      <c r="K550" s="110" t="s">
        <v>75</v>
      </c>
      <c r="L550" s="110">
        <v>1184</v>
      </c>
      <c r="M550" s="111">
        <v>23.68</v>
      </c>
      <c r="N550" s="110" t="s">
        <v>3701</v>
      </c>
      <c r="O550" s="110" t="s">
        <v>3701</v>
      </c>
      <c r="P550" s="110" t="s">
        <v>1845</v>
      </c>
      <c r="Q550" s="110" t="s">
        <v>10</v>
      </c>
      <c r="R550" s="110">
        <v>2</v>
      </c>
      <c r="S550" s="110" t="s">
        <v>10</v>
      </c>
      <c r="T550" s="110">
        <v>26.6</v>
      </c>
      <c r="U550" s="110" t="s">
        <v>3702</v>
      </c>
      <c r="V550" s="110">
        <v>21</v>
      </c>
      <c r="W550" s="110" t="s">
        <v>1945</v>
      </c>
      <c r="X550" s="110">
        <v>0</v>
      </c>
      <c r="Y550" s="110" t="s">
        <v>10</v>
      </c>
      <c r="Z550" s="110">
        <v>3</v>
      </c>
      <c r="AA550" s="110" t="s">
        <v>10</v>
      </c>
      <c r="AB550" s="110" t="s">
        <v>5618</v>
      </c>
      <c r="AC550" s="110">
        <v>771</v>
      </c>
      <c r="AD550" s="110">
        <v>40</v>
      </c>
      <c r="AE550" s="111">
        <v>1064</v>
      </c>
      <c r="AF550" s="112">
        <v>947.2</v>
      </c>
      <c r="AG550" s="111">
        <f>AE550-AF550</f>
        <v>116.79999999999995</v>
      </c>
    </row>
    <row r="551" spans="1:33">
      <c r="A551" s="109">
        <v>548</v>
      </c>
      <c r="B551" s="110">
        <v>625</v>
      </c>
      <c r="C551" s="110" t="s">
        <v>985</v>
      </c>
      <c r="D551" s="110" t="s">
        <v>44</v>
      </c>
      <c r="E551" s="110" t="s">
        <v>14</v>
      </c>
      <c r="F551" s="110" t="s">
        <v>5790</v>
      </c>
      <c r="G551" s="110" t="s">
        <v>709</v>
      </c>
      <c r="H551" s="110">
        <v>9.6</v>
      </c>
      <c r="I551" s="110">
        <v>9600</v>
      </c>
      <c r="J551" s="110">
        <v>1000</v>
      </c>
      <c r="K551" s="110" t="s">
        <v>13</v>
      </c>
      <c r="L551" s="110">
        <v>8740</v>
      </c>
      <c r="M551" s="111">
        <v>8.74</v>
      </c>
      <c r="N551" s="110" t="s">
        <v>3408</v>
      </c>
      <c r="O551" s="110" t="s">
        <v>3408</v>
      </c>
      <c r="P551" s="110" t="s">
        <v>985</v>
      </c>
      <c r="Q551" s="110" t="s">
        <v>3409</v>
      </c>
      <c r="R551" s="110">
        <v>1</v>
      </c>
      <c r="S551" s="110" t="s">
        <v>10</v>
      </c>
      <c r="T551" s="110">
        <v>9.6</v>
      </c>
      <c r="U551" s="110" t="s">
        <v>3410</v>
      </c>
      <c r="V551" s="110">
        <v>3</v>
      </c>
      <c r="W551" s="110" t="s">
        <v>1938</v>
      </c>
      <c r="X551" s="110">
        <v>0</v>
      </c>
      <c r="Y551" s="110" t="s">
        <v>10</v>
      </c>
      <c r="Z551" s="110">
        <v>3</v>
      </c>
      <c r="AA551" s="110" t="s">
        <v>10</v>
      </c>
      <c r="AB551" s="110" t="s">
        <v>5620</v>
      </c>
      <c r="AC551" s="110">
        <v>625</v>
      </c>
      <c r="AD551" s="110">
        <v>108</v>
      </c>
      <c r="AE551" s="111">
        <v>1036.8</v>
      </c>
      <c r="AF551" s="112">
        <v>943.92000000000007</v>
      </c>
      <c r="AG551" s="111">
        <f>AE551-AF551</f>
        <v>92.879999999999882</v>
      </c>
    </row>
    <row r="552" spans="1:33">
      <c r="A552" s="109">
        <v>313</v>
      </c>
      <c r="B552" s="110">
        <v>361</v>
      </c>
      <c r="C552" s="110" t="s">
        <v>1529</v>
      </c>
      <c r="D552" s="110" t="s">
        <v>114</v>
      </c>
      <c r="E552" s="110" t="s">
        <v>58</v>
      </c>
      <c r="F552" s="110" t="s">
        <v>5627</v>
      </c>
      <c r="G552" s="110" t="s">
        <v>114</v>
      </c>
      <c r="H552" s="110">
        <v>6.1</v>
      </c>
      <c r="I552" s="110">
        <v>610</v>
      </c>
      <c r="J552" s="110">
        <v>100</v>
      </c>
      <c r="K552" s="110" t="s">
        <v>38</v>
      </c>
      <c r="L552" s="110">
        <v>544</v>
      </c>
      <c r="M552" s="111">
        <v>5.44</v>
      </c>
      <c r="N552" s="110" t="s">
        <v>2770</v>
      </c>
      <c r="O552" s="110" t="s">
        <v>2770</v>
      </c>
      <c r="P552" s="110" t="s">
        <v>1529</v>
      </c>
      <c r="Q552" s="110" t="s">
        <v>2771</v>
      </c>
      <c r="R552" s="110">
        <v>1</v>
      </c>
      <c r="S552" s="110" t="s">
        <v>10</v>
      </c>
      <c r="T552" s="110">
        <v>6.1</v>
      </c>
      <c r="U552" s="110" t="s">
        <v>2772</v>
      </c>
      <c r="V552" s="110">
        <v>1</v>
      </c>
      <c r="W552" s="110" t="s">
        <v>1915</v>
      </c>
      <c r="X552" s="110">
        <v>2</v>
      </c>
      <c r="Y552" s="110" t="s">
        <v>10</v>
      </c>
      <c r="Z552" s="110">
        <v>6</v>
      </c>
      <c r="AA552" s="110" t="s">
        <v>10</v>
      </c>
      <c r="AB552" s="110" t="s">
        <v>1915</v>
      </c>
      <c r="AC552" s="110">
        <v>200361</v>
      </c>
      <c r="AD552" s="110">
        <v>169</v>
      </c>
      <c r="AE552" s="111">
        <v>1030.8999999999999</v>
      </c>
      <c r="AF552" s="112">
        <v>919.36</v>
      </c>
      <c r="AG552" s="111">
        <f>AE552-AF552</f>
        <v>111.53999999999985</v>
      </c>
    </row>
    <row r="553" spans="1:33">
      <c r="A553" s="109">
        <v>487</v>
      </c>
      <c r="B553" s="110">
        <v>563</v>
      </c>
      <c r="C553" s="110" t="s">
        <v>1686</v>
      </c>
      <c r="D553" s="110" t="s">
        <v>44</v>
      </c>
      <c r="E553" s="110" t="s">
        <v>10</v>
      </c>
      <c r="F553" s="110" t="s">
        <v>5773</v>
      </c>
      <c r="G553" s="110" t="s">
        <v>406</v>
      </c>
      <c r="H553" s="110">
        <v>34.299999999999997</v>
      </c>
      <c r="I553" s="110">
        <v>1029</v>
      </c>
      <c r="J553" s="110">
        <v>30.000000000000004</v>
      </c>
      <c r="K553" s="110" t="s">
        <v>13</v>
      </c>
      <c r="L553" s="110">
        <v>916</v>
      </c>
      <c r="M553" s="111">
        <v>30.533333333333331</v>
      </c>
      <c r="N553" s="110" t="s">
        <v>3239</v>
      </c>
      <c r="O553" s="110" t="s">
        <v>3239</v>
      </c>
      <c r="P553" s="110" t="s">
        <v>1686</v>
      </c>
      <c r="Q553" s="110" t="s">
        <v>3240</v>
      </c>
      <c r="R553" s="110">
        <v>1</v>
      </c>
      <c r="S553" s="110" t="s">
        <v>10</v>
      </c>
      <c r="T553" s="110">
        <v>34.299999999999997</v>
      </c>
      <c r="U553" s="110" t="s">
        <v>3241</v>
      </c>
      <c r="V553" s="110">
        <v>14</v>
      </c>
      <c r="W553" s="110" t="s">
        <v>1898</v>
      </c>
      <c r="X553" s="110">
        <v>2</v>
      </c>
      <c r="Y553" s="110" t="s">
        <v>10</v>
      </c>
      <c r="Z553" s="110">
        <v>3</v>
      </c>
      <c r="AA553" s="110" t="s">
        <v>10</v>
      </c>
      <c r="AB553" s="110" t="s">
        <v>5633</v>
      </c>
      <c r="AC553" s="110">
        <v>200563</v>
      </c>
      <c r="AD553" s="110">
        <v>30</v>
      </c>
      <c r="AE553" s="111">
        <v>1029</v>
      </c>
      <c r="AF553" s="112">
        <v>916</v>
      </c>
      <c r="AG553" s="111">
        <f>AE553-AF553</f>
        <v>113</v>
      </c>
    </row>
    <row r="554" spans="1:33">
      <c r="A554" s="109">
        <v>185</v>
      </c>
      <c r="B554" s="110">
        <v>247</v>
      </c>
      <c r="C554" s="110" t="s">
        <v>1416</v>
      </c>
      <c r="D554" s="110" t="s">
        <v>44</v>
      </c>
      <c r="E554" s="110" t="s">
        <v>10</v>
      </c>
      <c r="F554" s="110" t="s">
        <v>5707</v>
      </c>
      <c r="G554" s="110" t="s">
        <v>432</v>
      </c>
      <c r="H554" s="110">
        <v>5.0999999999999996</v>
      </c>
      <c r="I554" s="110">
        <v>510</v>
      </c>
      <c r="J554" s="110">
        <v>100</v>
      </c>
      <c r="K554" s="110" t="s">
        <v>75</v>
      </c>
      <c r="L554" s="110">
        <v>454</v>
      </c>
      <c r="M554" s="111">
        <v>4.54</v>
      </c>
      <c r="N554" s="110" t="s">
        <v>2418</v>
      </c>
      <c r="O554" s="110" t="s">
        <v>2418</v>
      </c>
      <c r="P554" s="110" t="s">
        <v>1416</v>
      </c>
      <c r="Q554" s="110" t="s">
        <v>2419</v>
      </c>
      <c r="R554" s="110">
        <v>1</v>
      </c>
      <c r="S554" s="110" t="s">
        <v>10</v>
      </c>
      <c r="T554" s="110">
        <v>5.0999999999999996</v>
      </c>
      <c r="U554" s="110" t="s">
        <v>2420</v>
      </c>
      <c r="V554" s="110">
        <v>7</v>
      </c>
      <c r="W554" s="110" t="s">
        <v>2142</v>
      </c>
      <c r="X554" s="110">
        <v>2</v>
      </c>
      <c r="Y554" s="110" t="s">
        <v>10</v>
      </c>
      <c r="Z554" s="110">
        <v>11</v>
      </c>
      <c r="AA554" s="110" t="s">
        <v>10</v>
      </c>
      <c r="AB554" s="110" t="s">
        <v>2056</v>
      </c>
      <c r="AC554" s="110">
        <v>200247</v>
      </c>
      <c r="AD554" s="110">
        <v>200</v>
      </c>
      <c r="AE554" s="111">
        <v>1019.9999999999999</v>
      </c>
      <c r="AF554" s="112">
        <v>908</v>
      </c>
      <c r="AG554" s="111">
        <f>AE554-AF554</f>
        <v>111.99999999999989</v>
      </c>
    </row>
    <row r="555" spans="1:33">
      <c r="A555" s="109">
        <v>460</v>
      </c>
      <c r="B555" s="110">
        <v>539</v>
      </c>
      <c r="C555" s="110" t="s">
        <v>867</v>
      </c>
      <c r="D555" s="110" t="s">
        <v>9</v>
      </c>
      <c r="E555" s="110" t="s">
        <v>67</v>
      </c>
      <c r="F555" s="110" t="s">
        <v>5627</v>
      </c>
      <c r="G555" s="110" t="s">
        <v>37</v>
      </c>
      <c r="H555" s="110">
        <v>10.1</v>
      </c>
      <c r="I555" s="110">
        <v>1010</v>
      </c>
      <c r="J555" s="110">
        <v>100</v>
      </c>
      <c r="K555" s="110" t="s">
        <v>38</v>
      </c>
      <c r="L555" s="110">
        <v>900</v>
      </c>
      <c r="M555" s="111">
        <v>9</v>
      </c>
      <c r="N555" s="110" t="s">
        <v>3165</v>
      </c>
      <c r="O555" s="110" t="s">
        <v>3165</v>
      </c>
      <c r="P555" s="110" t="s">
        <v>1662</v>
      </c>
      <c r="Q555" s="110" t="s">
        <v>3166</v>
      </c>
      <c r="R555" s="110">
        <v>1</v>
      </c>
      <c r="S555" s="110" t="s">
        <v>10</v>
      </c>
      <c r="T555" s="110">
        <v>10.1</v>
      </c>
      <c r="U555" s="110" t="s">
        <v>3167</v>
      </c>
      <c r="V555" s="110">
        <v>1</v>
      </c>
      <c r="W555" s="110" t="s">
        <v>1915</v>
      </c>
      <c r="X555" s="110">
        <v>0</v>
      </c>
      <c r="Y555" s="110" t="s">
        <v>10</v>
      </c>
      <c r="Z555" s="110">
        <v>25</v>
      </c>
      <c r="AA555" s="110" t="s">
        <v>10</v>
      </c>
      <c r="AB555" s="110" t="s">
        <v>1915</v>
      </c>
      <c r="AC555" s="110">
        <v>539</v>
      </c>
      <c r="AD555" s="110">
        <v>100</v>
      </c>
      <c r="AE555" s="111">
        <v>1010</v>
      </c>
      <c r="AF555" s="112">
        <v>900</v>
      </c>
      <c r="AG555" s="111">
        <f>AE555-AF555</f>
        <v>110</v>
      </c>
    </row>
    <row r="556" spans="1:33">
      <c r="A556" s="109">
        <v>106</v>
      </c>
      <c r="B556" s="110">
        <v>159</v>
      </c>
      <c r="C556" s="110" t="s">
        <v>1345</v>
      </c>
      <c r="D556" s="110" t="s">
        <v>9</v>
      </c>
      <c r="E556" s="110" t="s">
        <v>58</v>
      </c>
      <c r="F556" s="110" t="s">
        <v>5627</v>
      </c>
      <c r="G556" s="110" t="s">
        <v>139</v>
      </c>
      <c r="H556" s="110">
        <v>17</v>
      </c>
      <c r="I556" s="110">
        <v>1700</v>
      </c>
      <c r="J556" s="110">
        <v>100</v>
      </c>
      <c r="K556" s="110" t="s">
        <v>38</v>
      </c>
      <c r="L556" s="110">
        <v>1440</v>
      </c>
      <c r="M556" s="111">
        <v>14.4</v>
      </c>
      <c r="N556" s="110" t="s">
        <v>2193</v>
      </c>
      <c r="O556" s="110" t="s">
        <v>2193</v>
      </c>
      <c r="P556" s="110" t="s">
        <v>1345</v>
      </c>
      <c r="Q556" s="110" t="s">
        <v>10</v>
      </c>
      <c r="R556" s="110">
        <v>1</v>
      </c>
      <c r="S556" s="110" t="s">
        <v>10</v>
      </c>
      <c r="T556" s="110">
        <v>17</v>
      </c>
      <c r="U556" s="110" t="s">
        <v>2194</v>
      </c>
      <c r="V556" s="110">
        <v>1</v>
      </c>
      <c r="W556" s="110" t="s">
        <v>1915</v>
      </c>
      <c r="X556" s="110">
        <v>2</v>
      </c>
      <c r="Y556" s="110" t="s">
        <v>10</v>
      </c>
      <c r="Z556" s="110">
        <v>26</v>
      </c>
      <c r="AA556" s="110" t="s">
        <v>10</v>
      </c>
      <c r="AB556" s="110" t="s">
        <v>1915</v>
      </c>
      <c r="AC556" s="110">
        <v>200159</v>
      </c>
      <c r="AD556" s="110">
        <v>62</v>
      </c>
      <c r="AE556" s="111">
        <v>1054</v>
      </c>
      <c r="AF556" s="112">
        <v>892.80000000000007</v>
      </c>
      <c r="AG556" s="111">
        <f>AE556-AF556</f>
        <v>161.19999999999993</v>
      </c>
    </row>
    <row r="557" spans="1:33">
      <c r="A557" s="109">
        <v>597</v>
      </c>
      <c r="B557" s="110">
        <v>693</v>
      </c>
      <c r="C557" s="110" t="s">
        <v>4003</v>
      </c>
      <c r="D557" s="110" t="s">
        <v>44</v>
      </c>
      <c r="E557" s="110" t="s">
        <v>10</v>
      </c>
      <c r="F557" s="110" t="s">
        <v>5806</v>
      </c>
      <c r="G557" s="110" t="s">
        <v>340</v>
      </c>
      <c r="H557" s="110">
        <v>1049</v>
      </c>
      <c r="I557" s="110">
        <v>2098</v>
      </c>
      <c r="J557" s="110">
        <v>2</v>
      </c>
      <c r="K557" s="110" t="s">
        <v>244</v>
      </c>
      <c r="L557" s="110">
        <v>1783</v>
      </c>
      <c r="M557" s="111">
        <v>891.5</v>
      </c>
      <c r="N557" s="110" t="s">
        <v>3540</v>
      </c>
      <c r="O557" s="110" t="s">
        <v>3540</v>
      </c>
      <c r="P557" s="110" t="s">
        <v>1786</v>
      </c>
      <c r="Q557" s="110" t="s">
        <v>3541</v>
      </c>
      <c r="R557" s="110">
        <v>2</v>
      </c>
      <c r="S557" s="110" t="s">
        <v>10</v>
      </c>
      <c r="T557" s="110">
        <v>1049</v>
      </c>
      <c r="U557" s="110" t="s">
        <v>3542</v>
      </c>
      <c r="V557" s="110">
        <v>25</v>
      </c>
      <c r="W557" s="110" t="s">
        <v>1902</v>
      </c>
      <c r="X557" s="110">
        <v>2</v>
      </c>
      <c r="Y557" s="110" t="s">
        <v>10</v>
      </c>
      <c r="Z557" s="110">
        <v>11</v>
      </c>
      <c r="AA557" s="110" t="s">
        <v>10</v>
      </c>
      <c r="AB557" s="110" t="s">
        <v>5618</v>
      </c>
      <c r="AC557" s="110">
        <v>200693</v>
      </c>
      <c r="AD557" s="110">
        <v>1</v>
      </c>
      <c r="AE557" s="111">
        <v>1049</v>
      </c>
      <c r="AF557" s="112">
        <v>891.5</v>
      </c>
      <c r="AG557" s="111">
        <f>AE557-AF557</f>
        <v>157.5</v>
      </c>
    </row>
    <row r="558" spans="1:33">
      <c r="A558" s="109">
        <v>211</v>
      </c>
      <c r="B558" s="110">
        <v>271</v>
      </c>
      <c r="C558" s="110" t="s">
        <v>1440</v>
      </c>
      <c r="D558" s="110" t="s">
        <v>71</v>
      </c>
      <c r="E558" s="110" t="s">
        <v>10</v>
      </c>
      <c r="F558" s="110" t="s">
        <v>5713</v>
      </c>
      <c r="G558" s="110" t="s">
        <v>254</v>
      </c>
      <c r="H558" s="110">
        <v>11.1</v>
      </c>
      <c r="I558" s="110">
        <v>1110</v>
      </c>
      <c r="J558" s="110">
        <v>100</v>
      </c>
      <c r="K558" s="110" t="s">
        <v>13</v>
      </c>
      <c r="L558" s="110">
        <v>980</v>
      </c>
      <c r="M558" s="111">
        <v>9.8000000000000007</v>
      </c>
      <c r="N558" s="110" t="s">
        <v>2493</v>
      </c>
      <c r="O558" s="110" t="s">
        <v>2493</v>
      </c>
      <c r="P558" s="110" t="s">
        <v>1440</v>
      </c>
      <c r="Q558" s="110" t="s">
        <v>2494</v>
      </c>
      <c r="R558" s="110">
        <v>1</v>
      </c>
      <c r="S558" s="110" t="s">
        <v>10</v>
      </c>
      <c r="T558" s="110">
        <v>11.1</v>
      </c>
      <c r="U558" s="110" t="s">
        <v>2495</v>
      </c>
      <c r="V558" s="110">
        <v>15</v>
      </c>
      <c r="W558" s="110" t="s">
        <v>1906</v>
      </c>
      <c r="X558" s="110">
        <v>0</v>
      </c>
      <c r="Y558" s="110" t="s">
        <v>10</v>
      </c>
      <c r="Z558" s="110">
        <v>15</v>
      </c>
      <c r="AA558" s="110" t="s">
        <v>10</v>
      </c>
      <c r="AB558" s="110" t="s">
        <v>5633</v>
      </c>
      <c r="AC558" s="110">
        <v>271</v>
      </c>
      <c r="AD558" s="110">
        <v>90</v>
      </c>
      <c r="AE558" s="111">
        <v>999</v>
      </c>
      <c r="AF558" s="112">
        <v>882.00000000000011</v>
      </c>
      <c r="AG558" s="111">
        <f>AE558-AF558</f>
        <v>116.99999999999989</v>
      </c>
    </row>
    <row r="559" spans="1:33">
      <c r="A559" s="109">
        <v>140</v>
      </c>
      <c r="B559" s="110">
        <v>19</v>
      </c>
      <c r="C559" s="110" t="s">
        <v>3873</v>
      </c>
      <c r="D559" s="110" t="s">
        <v>9</v>
      </c>
      <c r="E559" s="110" t="s">
        <v>14</v>
      </c>
      <c r="F559" s="110" t="s">
        <v>5630</v>
      </c>
      <c r="G559" s="110" t="s">
        <v>43</v>
      </c>
      <c r="H559" s="110">
        <v>13.3</v>
      </c>
      <c r="I559" s="110">
        <v>1117.2</v>
      </c>
      <c r="J559" s="110">
        <v>84</v>
      </c>
      <c r="K559" s="110" t="s">
        <v>18</v>
      </c>
      <c r="L559" s="110">
        <v>1015</v>
      </c>
      <c r="M559" s="111">
        <v>12.083333333333334</v>
      </c>
      <c r="N559" s="110" t="s">
        <v>2289</v>
      </c>
      <c r="O559" s="110" t="s">
        <v>2289</v>
      </c>
      <c r="P559" s="110" t="s">
        <v>1379</v>
      </c>
      <c r="Q559" s="110" t="s">
        <v>2290</v>
      </c>
      <c r="R559" s="110">
        <v>2</v>
      </c>
      <c r="S559" s="110" t="s">
        <v>10</v>
      </c>
      <c r="T559" s="110">
        <v>13.3</v>
      </c>
      <c r="U559" s="110" t="s">
        <v>2291</v>
      </c>
      <c r="V559" s="110">
        <v>3</v>
      </c>
      <c r="W559" s="110" t="s">
        <v>1938</v>
      </c>
      <c r="X559" s="110">
        <v>0</v>
      </c>
      <c r="Y559" s="110" t="s">
        <v>10</v>
      </c>
      <c r="Z559" s="110">
        <v>4</v>
      </c>
      <c r="AA559" s="110" t="s">
        <v>10</v>
      </c>
      <c r="AB559" s="110" t="s">
        <v>5618</v>
      </c>
      <c r="AC559" s="110">
        <v>19</v>
      </c>
      <c r="AD559" s="110">
        <v>72</v>
      </c>
      <c r="AE559" s="111">
        <v>957.6</v>
      </c>
      <c r="AF559" s="112">
        <v>870</v>
      </c>
      <c r="AG559" s="111">
        <f>AE559-AF559</f>
        <v>87.600000000000023</v>
      </c>
    </row>
    <row r="560" spans="1:33">
      <c r="A560" s="109">
        <v>675</v>
      </c>
      <c r="B560" s="110">
        <v>794</v>
      </c>
      <c r="C560" s="110" t="s">
        <v>1162</v>
      </c>
      <c r="D560" s="110" t="s">
        <v>90</v>
      </c>
      <c r="E560" s="110" t="s">
        <v>58</v>
      </c>
      <c r="F560" s="110" t="s">
        <v>5706</v>
      </c>
      <c r="G560" s="110" t="s">
        <v>284</v>
      </c>
      <c r="H560" s="110">
        <v>9.8000000000000007</v>
      </c>
      <c r="I560" s="110">
        <v>980</v>
      </c>
      <c r="J560" s="110">
        <v>99.999999999999986</v>
      </c>
      <c r="K560" s="110" t="s">
        <v>57</v>
      </c>
      <c r="L560" s="110">
        <v>838</v>
      </c>
      <c r="M560" s="111">
        <v>8.3800000000000008</v>
      </c>
      <c r="N560" s="110" t="s">
        <v>3747</v>
      </c>
      <c r="O560" s="110" t="s">
        <v>3747</v>
      </c>
      <c r="P560" s="110" t="s">
        <v>1162</v>
      </c>
      <c r="Q560" s="110" t="s">
        <v>3748</v>
      </c>
      <c r="R560" s="110">
        <v>1</v>
      </c>
      <c r="S560" s="110" t="s">
        <v>10</v>
      </c>
      <c r="T560" s="110">
        <v>9.8000000000000007</v>
      </c>
      <c r="U560" s="110" t="s">
        <v>3749</v>
      </c>
      <c r="V560" s="110">
        <v>2</v>
      </c>
      <c r="W560" s="110" t="s">
        <v>835</v>
      </c>
      <c r="X560" s="110">
        <v>0</v>
      </c>
      <c r="Y560" s="110" t="s">
        <v>10</v>
      </c>
      <c r="Z560" s="110">
        <v>1</v>
      </c>
      <c r="AA560" s="110" t="s">
        <v>10</v>
      </c>
      <c r="AB560" s="110" t="s">
        <v>1915</v>
      </c>
      <c r="AC560" s="110">
        <v>794</v>
      </c>
      <c r="AD560" s="110">
        <v>103</v>
      </c>
      <c r="AE560" s="111">
        <v>1009.4000000000001</v>
      </c>
      <c r="AF560" s="112">
        <v>863.1400000000001</v>
      </c>
      <c r="AG560" s="111">
        <f>AE560-AF560</f>
        <v>146.26</v>
      </c>
    </row>
    <row r="561" spans="1:33">
      <c r="A561" s="109">
        <v>481</v>
      </c>
      <c r="B561" s="110">
        <v>557</v>
      </c>
      <c r="C561" s="110" t="s">
        <v>1680</v>
      </c>
      <c r="D561" s="110" t="s">
        <v>44</v>
      </c>
      <c r="E561" s="110" t="s">
        <v>58</v>
      </c>
      <c r="F561" s="110" t="s">
        <v>5647</v>
      </c>
      <c r="G561" s="110" t="s">
        <v>308</v>
      </c>
      <c r="H561" s="110">
        <v>6.1</v>
      </c>
      <c r="I561" s="110">
        <v>6100</v>
      </c>
      <c r="J561" s="110">
        <v>1000.0000000000001</v>
      </c>
      <c r="K561" s="110" t="s">
        <v>38</v>
      </c>
      <c r="L561" s="110">
        <v>5356</v>
      </c>
      <c r="M561" s="111">
        <v>5.355999999999999</v>
      </c>
      <c r="N561" s="110" t="s">
        <v>3222</v>
      </c>
      <c r="O561" s="110" t="s">
        <v>3222</v>
      </c>
      <c r="P561" s="110" t="s">
        <v>1680</v>
      </c>
      <c r="Q561" s="110" t="s">
        <v>3223</v>
      </c>
      <c r="R561" s="110">
        <v>1</v>
      </c>
      <c r="S561" s="110" t="s">
        <v>10</v>
      </c>
      <c r="T561" s="110">
        <v>6.1</v>
      </c>
      <c r="U561" s="110" t="s">
        <v>3224</v>
      </c>
      <c r="V561" s="110">
        <v>1</v>
      </c>
      <c r="W561" s="110" t="s">
        <v>1915</v>
      </c>
      <c r="X561" s="110">
        <v>0</v>
      </c>
      <c r="Y561" s="110" t="s">
        <v>10</v>
      </c>
      <c r="Z561" s="110">
        <v>3</v>
      </c>
      <c r="AA561" s="110" t="s">
        <v>10</v>
      </c>
      <c r="AB561" s="110" t="s">
        <v>1915</v>
      </c>
      <c r="AC561" s="110">
        <v>557</v>
      </c>
      <c r="AD561" s="110">
        <v>161</v>
      </c>
      <c r="AE561" s="111">
        <v>982.09999999999991</v>
      </c>
      <c r="AF561" s="112">
        <v>862.3159999999998</v>
      </c>
      <c r="AG561" s="111">
        <f>AE561-AF561</f>
        <v>119.78400000000011</v>
      </c>
    </row>
    <row r="562" spans="1:33">
      <c r="A562" s="109">
        <v>496</v>
      </c>
      <c r="B562" s="110">
        <v>570</v>
      </c>
      <c r="C562" s="110" t="s">
        <v>1695</v>
      </c>
      <c r="D562" s="110" t="s">
        <v>10</v>
      </c>
      <c r="E562" s="110" t="s">
        <v>10</v>
      </c>
      <c r="F562" s="110" t="s">
        <v>5649</v>
      </c>
      <c r="G562" s="110" t="s">
        <v>37</v>
      </c>
      <c r="H562" s="110">
        <v>64.3</v>
      </c>
      <c r="I562" s="110">
        <v>3215</v>
      </c>
      <c r="J562" s="110">
        <v>50</v>
      </c>
      <c r="K562" s="110" t="s">
        <v>75</v>
      </c>
      <c r="L562" s="110">
        <v>2864</v>
      </c>
      <c r="M562" s="111">
        <v>57.28</v>
      </c>
      <c r="N562" s="110" t="s">
        <v>3265</v>
      </c>
      <c r="O562" s="110" t="s">
        <v>3265</v>
      </c>
      <c r="P562" s="110" t="s">
        <v>1695</v>
      </c>
      <c r="Q562" s="110" t="s">
        <v>3266</v>
      </c>
      <c r="R562" s="110">
        <v>2</v>
      </c>
      <c r="S562" s="110" t="s">
        <v>10</v>
      </c>
      <c r="T562" s="110">
        <v>64.3</v>
      </c>
      <c r="U562" s="110" t="s">
        <v>3267</v>
      </c>
      <c r="V562" s="110">
        <v>21</v>
      </c>
      <c r="W562" s="110" t="s">
        <v>1945</v>
      </c>
      <c r="X562" s="110">
        <v>0</v>
      </c>
      <c r="Y562" s="110" t="s">
        <v>10</v>
      </c>
      <c r="Z562" s="110">
        <v>3</v>
      </c>
      <c r="AA562" s="110" t="s">
        <v>10</v>
      </c>
      <c r="AB562" s="110" t="s">
        <v>5618</v>
      </c>
      <c r="AC562" s="110">
        <v>570</v>
      </c>
      <c r="AD562" s="110">
        <v>15</v>
      </c>
      <c r="AE562" s="111">
        <v>964.5</v>
      </c>
      <c r="AF562" s="112">
        <v>859.2</v>
      </c>
      <c r="AG562" s="111">
        <f>AE562-AF562</f>
        <v>105.29999999999995</v>
      </c>
    </row>
    <row r="563" spans="1:33">
      <c r="A563" s="109">
        <v>374</v>
      </c>
      <c r="B563" s="110">
        <v>432</v>
      </c>
      <c r="C563" s="110" t="s">
        <v>1583</v>
      </c>
      <c r="D563" s="110" t="s">
        <v>9</v>
      </c>
      <c r="E563" s="110" t="s">
        <v>58</v>
      </c>
      <c r="F563" s="110" t="s">
        <v>5627</v>
      </c>
      <c r="G563" s="110" t="s">
        <v>195</v>
      </c>
      <c r="H563" s="110">
        <v>10</v>
      </c>
      <c r="I563" s="110">
        <v>1000</v>
      </c>
      <c r="J563" s="110">
        <v>100</v>
      </c>
      <c r="K563" s="110" t="s">
        <v>38</v>
      </c>
      <c r="L563" s="110">
        <v>909</v>
      </c>
      <c r="M563" s="111">
        <v>9.09</v>
      </c>
      <c r="N563" s="110" t="s">
        <v>2931</v>
      </c>
      <c r="O563" s="110" t="s">
        <v>2931</v>
      </c>
      <c r="P563" s="110" t="s">
        <v>1583</v>
      </c>
      <c r="Q563" s="110" t="s">
        <v>2932</v>
      </c>
      <c r="R563" s="110">
        <v>1</v>
      </c>
      <c r="S563" s="110" t="s">
        <v>10</v>
      </c>
      <c r="T563" s="110">
        <v>10</v>
      </c>
      <c r="U563" s="110" t="s">
        <v>2933</v>
      </c>
      <c r="V563" s="110">
        <v>1</v>
      </c>
      <c r="W563" s="110" t="s">
        <v>1915</v>
      </c>
      <c r="X563" s="110">
        <v>2</v>
      </c>
      <c r="Y563" s="110" t="s">
        <v>10</v>
      </c>
      <c r="Z563" s="110">
        <v>1</v>
      </c>
      <c r="AA563" s="110" t="s">
        <v>10</v>
      </c>
      <c r="AB563" s="110" t="s">
        <v>1915</v>
      </c>
      <c r="AC563" s="110">
        <v>200432</v>
      </c>
      <c r="AD563" s="110">
        <v>93</v>
      </c>
      <c r="AE563" s="111">
        <v>930</v>
      </c>
      <c r="AF563" s="112">
        <v>845.37</v>
      </c>
      <c r="AG563" s="111">
        <f>AE563-AF563</f>
        <v>84.63</v>
      </c>
    </row>
    <row r="564" spans="1:33">
      <c r="A564" s="109">
        <v>391</v>
      </c>
      <c r="B564" s="110">
        <v>450</v>
      </c>
      <c r="C564" s="110" t="s">
        <v>3955</v>
      </c>
      <c r="D564" s="110" t="s">
        <v>10</v>
      </c>
      <c r="E564" s="110" t="s">
        <v>10</v>
      </c>
      <c r="F564" s="110" t="s">
        <v>770</v>
      </c>
      <c r="G564" s="110" t="s">
        <v>56</v>
      </c>
      <c r="H564" s="110">
        <v>100</v>
      </c>
      <c r="I564" s="110">
        <v>1000</v>
      </c>
      <c r="J564" s="110">
        <v>10</v>
      </c>
      <c r="K564" s="110" t="s">
        <v>88</v>
      </c>
      <c r="L564" s="110">
        <v>837</v>
      </c>
      <c r="M564" s="111">
        <v>83.7</v>
      </c>
      <c r="N564" s="110" t="s">
        <v>2978</v>
      </c>
      <c r="O564" s="110" t="s">
        <v>2978</v>
      </c>
      <c r="P564" s="110" t="s">
        <v>1599</v>
      </c>
      <c r="Q564" s="110" t="s">
        <v>2979</v>
      </c>
      <c r="R564" s="110">
        <v>1</v>
      </c>
      <c r="S564" s="110" t="s">
        <v>10</v>
      </c>
      <c r="T564" s="110">
        <v>100</v>
      </c>
      <c r="U564" s="110" t="s">
        <v>2980</v>
      </c>
      <c r="V564" s="110">
        <v>25</v>
      </c>
      <c r="W564" s="110" t="s">
        <v>1902</v>
      </c>
      <c r="X564" s="110">
        <v>2</v>
      </c>
      <c r="Y564" s="110" t="s">
        <v>10</v>
      </c>
      <c r="Z564" s="110">
        <v>9</v>
      </c>
      <c r="AA564" s="110" t="s">
        <v>10</v>
      </c>
      <c r="AB564" s="110" t="s">
        <v>5638</v>
      </c>
      <c r="AC564" s="110">
        <v>200450</v>
      </c>
      <c r="AD564" s="110">
        <v>10</v>
      </c>
      <c r="AE564" s="111">
        <v>1000</v>
      </c>
      <c r="AF564" s="112">
        <v>837</v>
      </c>
      <c r="AG564" s="111">
        <f>AE564-AF564</f>
        <v>163</v>
      </c>
    </row>
    <row r="565" spans="1:33">
      <c r="A565" s="109">
        <v>160</v>
      </c>
      <c r="B565" s="110">
        <v>217</v>
      </c>
      <c r="C565" s="110" t="s">
        <v>1398</v>
      </c>
      <c r="D565" s="110" t="s">
        <v>44</v>
      </c>
      <c r="E565" s="110" t="s">
        <v>10</v>
      </c>
      <c r="F565" s="110" t="s">
        <v>5670</v>
      </c>
      <c r="G565" s="110" t="s">
        <v>438</v>
      </c>
      <c r="H565" s="110">
        <v>11.7</v>
      </c>
      <c r="I565" s="110">
        <v>585</v>
      </c>
      <c r="J565" s="110">
        <v>50</v>
      </c>
      <c r="K565" s="110" t="s">
        <v>13</v>
      </c>
      <c r="L565" s="110">
        <v>521</v>
      </c>
      <c r="M565" s="111">
        <v>10.42</v>
      </c>
      <c r="N565" s="110" t="s">
        <v>2346</v>
      </c>
      <c r="O565" s="110" t="s">
        <v>2346</v>
      </c>
      <c r="P565" s="110" t="s">
        <v>1398</v>
      </c>
      <c r="Q565" s="110" t="s">
        <v>10</v>
      </c>
      <c r="R565" s="110">
        <v>1</v>
      </c>
      <c r="S565" s="110" t="s">
        <v>10</v>
      </c>
      <c r="T565" s="110">
        <v>11.7</v>
      </c>
      <c r="U565" s="110" t="s">
        <v>2347</v>
      </c>
      <c r="V565" s="110">
        <v>14</v>
      </c>
      <c r="W565" s="110" t="s">
        <v>1898</v>
      </c>
      <c r="X565" s="110">
        <v>2</v>
      </c>
      <c r="Y565" s="110" t="s">
        <v>10</v>
      </c>
      <c r="Z565" s="110">
        <v>3</v>
      </c>
      <c r="AA565" s="110" t="s">
        <v>10</v>
      </c>
      <c r="AB565" s="110" t="s">
        <v>5633</v>
      </c>
      <c r="AC565" s="110">
        <v>200217</v>
      </c>
      <c r="AD565" s="110">
        <v>80</v>
      </c>
      <c r="AE565" s="111">
        <v>936</v>
      </c>
      <c r="AF565" s="112">
        <v>833.6</v>
      </c>
      <c r="AG565" s="111">
        <f>AE565-AF565</f>
        <v>102.39999999999998</v>
      </c>
    </row>
    <row r="566" spans="1:33">
      <c r="A566" s="109">
        <v>16</v>
      </c>
      <c r="B566" s="110">
        <v>49</v>
      </c>
      <c r="C566" s="110" t="s">
        <v>1257</v>
      </c>
      <c r="D566" s="110" t="s">
        <v>10</v>
      </c>
      <c r="E566" s="110" t="s">
        <v>10</v>
      </c>
      <c r="F566" s="110" t="s">
        <v>5649</v>
      </c>
      <c r="G566" s="110" t="s">
        <v>146</v>
      </c>
      <c r="H566" s="110">
        <v>91.6</v>
      </c>
      <c r="I566" s="110">
        <v>916</v>
      </c>
      <c r="J566" s="110">
        <v>10</v>
      </c>
      <c r="K566" s="110" t="s">
        <v>147</v>
      </c>
      <c r="L566" s="110">
        <v>832</v>
      </c>
      <c r="M566" s="111">
        <v>83.2</v>
      </c>
      <c r="N566" s="110" t="s">
        <v>1942</v>
      </c>
      <c r="O566" s="110" t="s">
        <v>1942</v>
      </c>
      <c r="P566" s="110" t="s">
        <v>1257</v>
      </c>
      <c r="Q566" s="110" t="s">
        <v>1943</v>
      </c>
      <c r="R566" s="110">
        <v>1</v>
      </c>
      <c r="S566" s="110" t="s">
        <v>10</v>
      </c>
      <c r="T566" s="110">
        <v>91.6</v>
      </c>
      <c r="U566" s="110" t="s">
        <v>1944</v>
      </c>
      <c r="V566" s="110">
        <v>21</v>
      </c>
      <c r="W566" s="110" t="s">
        <v>1945</v>
      </c>
      <c r="X566" s="110">
        <v>0</v>
      </c>
      <c r="Y566" s="110" t="s">
        <v>10</v>
      </c>
      <c r="Z566" s="110">
        <v>3</v>
      </c>
      <c r="AA566" s="110" t="s">
        <v>10</v>
      </c>
      <c r="AB566" s="110" t="s">
        <v>5633</v>
      </c>
      <c r="AC566" s="110">
        <v>49</v>
      </c>
      <c r="AD566" s="110">
        <v>10</v>
      </c>
      <c r="AE566" s="111">
        <v>916</v>
      </c>
      <c r="AF566" s="112">
        <v>832</v>
      </c>
      <c r="AG566" s="111">
        <f>AE566-AF566</f>
        <v>84</v>
      </c>
    </row>
    <row r="567" spans="1:33">
      <c r="A567" s="109">
        <v>261</v>
      </c>
      <c r="B567" s="110">
        <v>328</v>
      </c>
      <c r="C567" s="110" t="s">
        <v>612</v>
      </c>
      <c r="D567" s="110" t="s">
        <v>10</v>
      </c>
      <c r="E567" s="110" t="s">
        <v>58</v>
      </c>
      <c r="F567" s="110" t="s">
        <v>5627</v>
      </c>
      <c r="G567" s="110" t="s">
        <v>613</v>
      </c>
      <c r="H567" s="110">
        <v>15.1</v>
      </c>
      <c r="I567" s="110">
        <v>1510</v>
      </c>
      <c r="J567" s="110">
        <v>100</v>
      </c>
      <c r="K567" s="110" t="s">
        <v>38</v>
      </c>
      <c r="L567" s="110">
        <v>1346</v>
      </c>
      <c r="M567" s="111">
        <v>13.46</v>
      </c>
      <c r="N567" s="110" t="s">
        <v>2629</v>
      </c>
      <c r="O567" s="110" t="s">
        <v>2629</v>
      </c>
      <c r="P567" s="110" t="s">
        <v>612</v>
      </c>
      <c r="Q567" s="110" t="s">
        <v>2630</v>
      </c>
      <c r="R567" s="110">
        <v>2</v>
      </c>
      <c r="S567" s="110" t="s">
        <v>10</v>
      </c>
      <c r="T567" s="110">
        <v>15.1</v>
      </c>
      <c r="U567" s="110" t="s">
        <v>2631</v>
      </c>
      <c r="V567" s="110">
        <v>1</v>
      </c>
      <c r="W567" s="110" t="s">
        <v>1915</v>
      </c>
      <c r="X567" s="110">
        <v>0</v>
      </c>
      <c r="Y567" s="110" t="s">
        <v>10</v>
      </c>
      <c r="Z567" s="110">
        <v>15</v>
      </c>
      <c r="AA567" s="110" t="s">
        <v>10</v>
      </c>
      <c r="AB567" s="110" t="s">
        <v>5618</v>
      </c>
      <c r="AC567" s="110">
        <v>328</v>
      </c>
      <c r="AD567" s="110">
        <v>61</v>
      </c>
      <c r="AE567" s="111">
        <v>921.1</v>
      </c>
      <c r="AF567" s="112">
        <v>821.06000000000006</v>
      </c>
      <c r="AG567" s="111">
        <f>AE567-AF567</f>
        <v>100.03999999999996</v>
      </c>
    </row>
    <row r="568" spans="1:33">
      <c r="A568" s="109">
        <v>418</v>
      </c>
      <c r="B568" s="110">
        <v>484</v>
      </c>
      <c r="C568" s="110" t="s">
        <v>809</v>
      </c>
      <c r="D568" s="110" t="s">
        <v>9</v>
      </c>
      <c r="E568" s="110" t="s">
        <v>14</v>
      </c>
      <c r="F568" s="110" t="s">
        <v>5757</v>
      </c>
      <c r="G568" s="110" t="s">
        <v>807</v>
      </c>
      <c r="H568" s="110">
        <v>6.5</v>
      </c>
      <c r="I568" s="110">
        <v>780</v>
      </c>
      <c r="J568" s="110">
        <v>120</v>
      </c>
      <c r="K568" s="110" t="s">
        <v>13</v>
      </c>
      <c r="L568" s="110">
        <v>658</v>
      </c>
      <c r="M568" s="111">
        <v>5.4833333333333334</v>
      </c>
      <c r="N568" s="110" t="s">
        <v>3054</v>
      </c>
      <c r="O568" s="110" t="s">
        <v>3054</v>
      </c>
      <c r="P568" s="110" t="s">
        <v>809</v>
      </c>
      <c r="Q568" s="110" t="s">
        <v>3055</v>
      </c>
      <c r="R568" s="110">
        <v>1</v>
      </c>
      <c r="S568" s="110" t="s">
        <v>10</v>
      </c>
      <c r="T568" s="110">
        <v>6.5</v>
      </c>
      <c r="U568" s="110" t="s">
        <v>3056</v>
      </c>
      <c r="V568" s="110">
        <v>3</v>
      </c>
      <c r="W568" s="110" t="s">
        <v>1938</v>
      </c>
      <c r="X568" s="110">
        <v>0</v>
      </c>
      <c r="Y568" s="110" t="s">
        <v>10</v>
      </c>
      <c r="Z568" s="110">
        <v>3</v>
      </c>
      <c r="AA568" s="110" t="s">
        <v>10</v>
      </c>
      <c r="AB568" s="110" t="s">
        <v>5620</v>
      </c>
      <c r="AC568" s="110">
        <v>484</v>
      </c>
      <c r="AD568" s="110">
        <v>149</v>
      </c>
      <c r="AE568" s="111">
        <v>968.5</v>
      </c>
      <c r="AF568" s="112">
        <v>817.01666666666665</v>
      </c>
      <c r="AG568" s="111">
        <f>AE568-AF568</f>
        <v>151.48333333333335</v>
      </c>
    </row>
    <row r="569" spans="1:33">
      <c r="A569" s="109">
        <v>114</v>
      </c>
      <c r="B569" s="110">
        <v>168</v>
      </c>
      <c r="C569" s="110" t="s">
        <v>1353</v>
      </c>
      <c r="D569" s="110" t="s">
        <v>109</v>
      </c>
      <c r="E569" s="110" t="s">
        <v>58</v>
      </c>
      <c r="F569" s="110" t="s">
        <v>5627</v>
      </c>
      <c r="G569" s="110" t="s">
        <v>108</v>
      </c>
      <c r="H569" s="110">
        <v>10</v>
      </c>
      <c r="I569" s="110">
        <v>1000</v>
      </c>
      <c r="J569" s="110">
        <v>100</v>
      </c>
      <c r="K569" s="110" t="s">
        <v>38</v>
      </c>
      <c r="L569" s="110">
        <v>903</v>
      </c>
      <c r="M569" s="111">
        <v>9.0299999999999994</v>
      </c>
      <c r="N569" s="110" t="s">
        <v>2213</v>
      </c>
      <c r="O569" s="110" t="s">
        <v>2213</v>
      </c>
      <c r="P569" s="110" t="s">
        <v>1353</v>
      </c>
      <c r="Q569" s="110" t="s">
        <v>2214</v>
      </c>
      <c r="R569" s="110">
        <v>1</v>
      </c>
      <c r="S569" s="110" t="s">
        <v>10</v>
      </c>
      <c r="T569" s="110">
        <v>10</v>
      </c>
      <c r="U569" s="110" t="s">
        <v>2215</v>
      </c>
      <c r="V569" s="110">
        <v>1</v>
      </c>
      <c r="W569" s="110" t="s">
        <v>1915</v>
      </c>
      <c r="X569" s="110">
        <v>0</v>
      </c>
      <c r="Y569" s="110" t="s">
        <v>10</v>
      </c>
      <c r="Z569" s="110">
        <v>5</v>
      </c>
      <c r="AA569" s="110" t="s">
        <v>10</v>
      </c>
      <c r="AB569" s="110" t="s">
        <v>1915</v>
      </c>
      <c r="AC569" s="110">
        <v>168</v>
      </c>
      <c r="AD569" s="110">
        <v>87</v>
      </c>
      <c r="AE569" s="111">
        <v>870</v>
      </c>
      <c r="AF569" s="112">
        <v>785.6099999999999</v>
      </c>
      <c r="AG569" s="111">
        <f>AE569-AF569</f>
        <v>84.3900000000001</v>
      </c>
    </row>
    <row r="570" spans="1:33">
      <c r="A570" s="109">
        <v>463</v>
      </c>
      <c r="B570" s="110">
        <v>541</v>
      </c>
      <c r="C570" s="110" t="s">
        <v>869</v>
      </c>
      <c r="D570" s="110" t="s">
        <v>9</v>
      </c>
      <c r="E570" s="110" t="s">
        <v>14</v>
      </c>
      <c r="F570" s="110" t="s">
        <v>5646</v>
      </c>
      <c r="G570" s="110" t="s">
        <v>96</v>
      </c>
      <c r="H570" s="110">
        <v>7.7</v>
      </c>
      <c r="I570" s="110">
        <v>385</v>
      </c>
      <c r="J570" s="110">
        <v>50</v>
      </c>
      <c r="K570" s="110" t="s">
        <v>127</v>
      </c>
      <c r="L570" s="110">
        <v>349</v>
      </c>
      <c r="M570" s="111">
        <v>6.98</v>
      </c>
      <c r="N570" s="110" t="s">
        <v>3173</v>
      </c>
      <c r="O570" s="110" t="s">
        <v>3173</v>
      </c>
      <c r="P570" s="110" t="s">
        <v>1665</v>
      </c>
      <c r="Q570" s="110" t="s">
        <v>3174</v>
      </c>
      <c r="R570" s="110">
        <v>1</v>
      </c>
      <c r="S570" s="110" t="s">
        <v>10</v>
      </c>
      <c r="T570" s="110">
        <v>0.77</v>
      </c>
      <c r="U570" s="110" t="s">
        <v>3175</v>
      </c>
      <c r="V570" s="110">
        <v>3</v>
      </c>
      <c r="W570" s="110" t="s">
        <v>1938</v>
      </c>
      <c r="X570" s="110">
        <v>0</v>
      </c>
      <c r="Y570" s="110" t="s">
        <v>10</v>
      </c>
      <c r="Z570" s="110">
        <v>2</v>
      </c>
      <c r="AA570" s="110" t="s">
        <v>10</v>
      </c>
      <c r="AB570" s="110" t="s">
        <v>5620</v>
      </c>
      <c r="AC570" s="110">
        <v>541</v>
      </c>
      <c r="AD570" s="110">
        <v>112.54000000000002</v>
      </c>
      <c r="AE570" s="111">
        <v>866.55800000000022</v>
      </c>
      <c r="AF570" s="112">
        <v>785.52920000000017</v>
      </c>
      <c r="AG570" s="111">
        <f>AE570-AF570</f>
        <v>81.028800000000047</v>
      </c>
    </row>
    <row r="571" spans="1:33">
      <c r="A571" s="109">
        <v>6</v>
      </c>
      <c r="B571" s="110">
        <v>35</v>
      </c>
      <c r="C571" s="110" t="s">
        <v>1247</v>
      </c>
      <c r="D571" s="110" t="s">
        <v>71</v>
      </c>
      <c r="E571" s="110" t="s">
        <v>58</v>
      </c>
      <c r="F571" s="110" t="s">
        <v>5627</v>
      </c>
      <c r="G571" s="110" t="s">
        <v>104</v>
      </c>
      <c r="H571" s="110">
        <v>25.9</v>
      </c>
      <c r="I571" s="110">
        <v>2590</v>
      </c>
      <c r="J571" s="110">
        <v>100</v>
      </c>
      <c r="K571" s="110" t="s">
        <v>38</v>
      </c>
      <c r="L571" s="110">
        <v>2308</v>
      </c>
      <c r="M571" s="111">
        <v>23.08</v>
      </c>
      <c r="N571" s="110" t="s">
        <v>1912</v>
      </c>
      <c r="O571" s="110" t="s">
        <v>1912</v>
      </c>
      <c r="P571" s="110" t="s">
        <v>1247</v>
      </c>
      <c r="Q571" s="110" t="s">
        <v>1913</v>
      </c>
      <c r="R571" s="110">
        <v>2</v>
      </c>
      <c r="S571" s="110" t="s">
        <v>10</v>
      </c>
      <c r="T571" s="110">
        <v>25.9</v>
      </c>
      <c r="U571" s="110" t="s">
        <v>1914</v>
      </c>
      <c r="V571" s="110">
        <v>1</v>
      </c>
      <c r="W571" s="110" t="s">
        <v>1915</v>
      </c>
      <c r="X571" s="110">
        <v>0</v>
      </c>
      <c r="Y571" s="110" t="s">
        <v>10</v>
      </c>
      <c r="Z571" s="110">
        <v>3</v>
      </c>
      <c r="AA571" s="110" t="s">
        <v>10</v>
      </c>
      <c r="AB571" s="110" t="s">
        <v>5618</v>
      </c>
      <c r="AC571" s="110">
        <v>35</v>
      </c>
      <c r="AD571" s="110">
        <v>34</v>
      </c>
      <c r="AE571" s="111">
        <v>880.59999999999991</v>
      </c>
      <c r="AF571" s="112">
        <v>784.71999999999991</v>
      </c>
      <c r="AG571" s="111">
        <f>AE571-AF571</f>
        <v>95.88</v>
      </c>
    </row>
    <row r="572" spans="1:33">
      <c r="A572" s="109">
        <v>201</v>
      </c>
      <c r="B572" s="110">
        <v>263</v>
      </c>
      <c r="C572" s="110" t="s">
        <v>1432</v>
      </c>
      <c r="D572" s="110" t="s">
        <v>44</v>
      </c>
      <c r="E572" s="110" t="s">
        <v>58</v>
      </c>
      <c r="F572" s="110" t="s">
        <v>5627</v>
      </c>
      <c r="G572" s="110" t="s">
        <v>108</v>
      </c>
      <c r="H572" s="110">
        <v>15.9</v>
      </c>
      <c r="I572" s="110">
        <v>1590</v>
      </c>
      <c r="J572" s="110">
        <v>100</v>
      </c>
      <c r="K572" s="110" t="s">
        <v>38</v>
      </c>
      <c r="L572" s="110">
        <v>1383</v>
      </c>
      <c r="M572" s="111">
        <v>13.83</v>
      </c>
      <c r="N572" s="110" t="s">
        <v>2466</v>
      </c>
      <c r="O572" s="110" t="s">
        <v>2466</v>
      </c>
      <c r="P572" s="110" t="s">
        <v>1432</v>
      </c>
      <c r="Q572" s="110" t="s">
        <v>10</v>
      </c>
      <c r="R572" s="110">
        <v>2</v>
      </c>
      <c r="S572" s="110" t="s">
        <v>10</v>
      </c>
      <c r="T572" s="110">
        <v>15.9</v>
      </c>
      <c r="U572" s="110" t="s">
        <v>2467</v>
      </c>
      <c r="V572" s="110">
        <v>1</v>
      </c>
      <c r="W572" s="110" t="s">
        <v>1915</v>
      </c>
      <c r="X572" s="110">
        <v>2</v>
      </c>
      <c r="Y572" s="110" t="s">
        <v>10</v>
      </c>
      <c r="Z572" s="110">
        <v>3</v>
      </c>
      <c r="AA572" s="110" t="s">
        <v>10</v>
      </c>
      <c r="AB572" s="110" t="s">
        <v>5618</v>
      </c>
      <c r="AC572" s="110">
        <v>200263</v>
      </c>
      <c r="AD572" s="110">
        <v>56</v>
      </c>
      <c r="AE572" s="111">
        <v>890.4</v>
      </c>
      <c r="AF572" s="112">
        <v>774.48</v>
      </c>
      <c r="AG572" s="111">
        <f>AE572-AF572</f>
        <v>115.91999999999996</v>
      </c>
    </row>
    <row r="573" spans="1:33">
      <c r="A573" s="109">
        <v>57</v>
      </c>
      <c r="B573" s="110">
        <v>103</v>
      </c>
      <c r="C573" s="110" t="s">
        <v>263</v>
      </c>
      <c r="D573" s="110" t="s">
        <v>90</v>
      </c>
      <c r="E573" s="110" t="s">
        <v>10</v>
      </c>
      <c r="F573" s="110" t="s">
        <v>5675</v>
      </c>
      <c r="G573" s="110" t="s">
        <v>92</v>
      </c>
      <c r="H573" s="110">
        <v>14.4</v>
      </c>
      <c r="I573" s="110">
        <v>7776</v>
      </c>
      <c r="J573" s="110">
        <v>540</v>
      </c>
      <c r="K573" s="110" t="s">
        <v>127</v>
      </c>
      <c r="L573" s="110">
        <v>6894</v>
      </c>
      <c r="M573" s="111">
        <v>12.766666666666667</v>
      </c>
      <c r="N573" s="110" t="s">
        <v>2054</v>
      </c>
      <c r="O573" s="110" t="s">
        <v>2054</v>
      </c>
      <c r="P573" s="110" t="s">
        <v>263</v>
      </c>
      <c r="Q573" s="110" t="s">
        <v>10</v>
      </c>
      <c r="R573" s="110">
        <v>2</v>
      </c>
      <c r="S573" s="110" t="s">
        <v>10</v>
      </c>
      <c r="T573" s="110">
        <v>1.44</v>
      </c>
      <c r="U573" s="110" t="s">
        <v>2055</v>
      </c>
      <c r="V573" s="110">
        <v>24</v>
      </c>
      <c r="W573" s="110" t="s">
        <v>2056</v>
      </c>
      <c r="X573" s="110">
        <v>0</v>
      </c>
      <c r="Y573" s="110" t="s">
        <v>10</v>
      </c>
      <c r="Z573" s="110">
        <v>7</v>
      </c>
      <c r="AA573" s="110" t="s">
        <v>10</v>
      </c>
      <c r="AB573" s="110" t="s">
        <v>5618</v>
      </c>
      <c r="AC573" s="110">
        <v>103</v>
      </c>
      <c r="AD573" s="110">
        <v>60</v>
      </c>
      <c r="AE573" s="111">
        <v>864</v>
      </c>
      <c r="AF573" s="112">
        <v>766</v>
      </c>
      <c r="AG573" s="111">
        <f>AE573-AF573</f>
        <v>98</v>
      </c>
    </row>
    <row r="574" spans="1:33">
      <c r="A574" s="109">
        <v>281</v>
      </c>
      <c r="B574" s="110">
        <v>344</v>
      </c>
      <c r="C574" s="110" t="s">
        <v>3935</v>
      </c>
      <c r="D574" s="110" t="s">
        <v>10</v>
      </c>
      <c r="E574" s="110" t="s">
        <v>58</v>
      </c>
      <c r="F574" s="110" t="s">
        <v>5706</v>
      </c>
      <c r="G574" s="110" t="s">
        <v>202</v>
      </c>
      <c r="H574" s="110">
        <v>17.600000000000001</v>
      </c>
      <c r="I574" s="110">
        <v>1760</v>
      </c>
      <c r="J574" s="110">
        <v>99.999999999999986</v>
      </c>
      <c r="K574" s="110" t="s">
        <v>57</v>
      </c>
      <c r="L574" s="110">
        <v>1568</v>
      </c>
      <c r="M574" s="111">
        <v>15.680000000000001</v>
      </c>
      <c r="N574" s="110" t="s">
        <v>2679</v>
      </c>
      <c r="O574" s="110" t="s">
        <v>2679</v>
      </c>
      <c r="P574" s="110" t="s">
        <v>1499</v>
      </c>
      <c r="Q574" s="110" t="s">
        <v>2680</v>
      </c>
      <c r="R574" s="110">
        <v>1</v>
      </c>
      <c r="S574" s="110" t="s">
        <v>10</v>
      </c>
      <c r="T574" s="110">
        <v>17.600000000000001</v>
      </c>
      <c r="U574" s="110" t="s">
        <v>2681</v>
      </c>
      <c r="V574" s="110">
        <v>2</v>
      </c>
      <c r="W574" s="110" t="s">
        <v>835</v>
      </c>
      <c r="X574" s="110">
        <v>0</v>
      </c>
      <c r="Y574" s="110" t="s">
        <v>10</v>
      </c>
      <c r="Z574" s="110">
        <v>1</v>
      </c>
      <c r="AA574" s="110" t="s">
        <v>10</v>
      </c>
      <c r="AB574" s="110" t="s">
        <v>1915</v>
      </c>
      <c r="AC574" s="110">
        <v>344</v>
      </c>
      <c r="AD574" s="110">
        <v>46</v>
      </c>
      <c r="AE574" s="111">
        <v>809.6</v>
      </c>
      <c r="AF574" s="112">
        <v>721.28000000000009</v>
      </c>
      <c r="AG574" s="111">
        <f>AE574-AF574</f>
        <v>88.319999999999936</v>
      </c>
    </row>
    <row r="575" spans="1:33">
      <c r="A575" s="109">
        <v>334</v>
      </c>
      <c r="B575" s="110">
        <v>389</v>
      </c>
      <c r="C575" s="110" t="s">
        <v>690</v>
      </c>
      <c r="D575" s="110" t="s">
        <v>9</v>
      </c>
      <c r="E575" s="110" t="s">
        <v>58</v>
      </c>
      <c r="F575" s="110" t="s">
        <v>5627</v>
      </c>
      <c r="G575" s="110" t="s">
        <v>691</v>
      </c>
      <c r="H575" s="110">
        <v>7.2</v>
      </c>
      <c r="I575" s="110">
        <v>720</v>
      </c>
      <c r="J575" s="110">
        <v>100</v>
      </c>
      <c r="K575" s="110" t="s">
        <v>38</v>
      </c>
      <c r="L575" s="110">
        <v>648</v>
      </c>
      <c r="M575" s="111">
        <v>6.48</v>
      </c>
      <c r="N575" s="110" t="s">
        <v>2821</v>
      </c>
      <c r="O575" s="110" t="s">
        <v>2821</v>
      </c>
      <c r="P575" s="110" t="s">
        <v>690</v>
      </c>
      <c r="Q575" s="110" t="s">
        <v>10</v>
      </c>
      <c r="R575" s="110">
        <v>2</v>
      </c>
      <c r="S575" s="110" t="s">
        <v>10</v>
      </c>
      <c r="T575" s="110">
        <v>7.2</v>
      </c>
      <c r="U575" s="110" t="s">
        <v>2822</v>
      </c>
      <c r="V575" s="110">
        <v>1</v>
      </c>
      <c r="W575" s="110" t="s">
        <v>1915</v>
      </c>
      <c r="X575" s="110">
        <v>2</v>
      </c>
      <c r="Y575" s="110" t="s">
        <v>10</v>
      </c>
      <c r="Z575" s="110">
        <v>3</v>
      </c>
      <c r="AA575" s="110" t="s">
        <v>10</v>
      </c>
      <c r="AB575" s="110" t="s">
        <v>5618</v>
      </c>
      <c r="AC575" s="110">
        <v>200389</v>
      </c>
      <c r="AD575" s="110">
        <v>110</v>
      </c>
      <c r="AE575" s="111">
        <v>792</v>
      </c>
      <c r="AF575" s="112">
        <v>712.80000000000007</v>
      </c>
      <c r="AG575" s="111">
        <f>AE575-AF575</f>
        <v>79.199999999999932</v>
      </c>
    </row>
    <row r="576" spans="1:33">
      <c r="A576" s="109">
        <v>679</v>
      </c>
      <c r="B576" s="110">
        <v>801</v>
      </c>
      <c r="C576" s="110" t="s">
        <v>1865</v>
      </c>
      <c r="D576" s="110" t="s">
        <v>90</v>
      </c>
      <c r="E576" s="110" t="s">
        <v>10</v>
      </c>
      <c r="F576" s="110" t="s">
        <v>5652</v>
      </c>
      <c r="G576" s="110" t="s">
        <v>447</v>
      </c>
      <c r="H576" s="110">
        <v>206</v>
      </c>
      <c r="I576" s="110">
        <v>2060</v>
      </c>
      <c r="J576" s="110">
        <v>10</v>
      </c>
      <c r="K576" s="110" t="s">
        <v>88</v>
      </c>
      <c r="L576" s="110">
        <v>1769</v>
      </c>
      <c r="M576" s="111">
        <v>176.9</v>
      </c>
      <c r="N576" s="110" t="s">
        <v>3759</v>
      </c>
      <c r="O576" s="110" t="s">
        <v>3759</v>
      </c>
      <c r="P576" s="110" t="s">
        <v>1865</v>
      </c>
      <c r="Q576" s="110" t="s">
        <v>3760</v>
      </c>
      <c r="R576" s="110">
        <v>1</v>
      </c>
      <c r="S576" s="110" t="s">
        <v>10</v>
      </c>
      <c r="T576" s="110">
        <v>206</v>
      </c>
      <c r="U576" s="110" t="s">
        <v>3761</v>
      </c>
      <c r="V576" s="110">
        <v>25</v>
      </c>
      <c r="W576" s="110" t="s">
        <v>1902</v>
      </c>
      <c r="X576" s="110">
        <v>2</v>
      </c>
      <c r="Y576" s="110" t="s">
        <v>10</v>
      </c>
      <c r="Z576" s="110">
        <v>9</v>
      </c>
      <c r="AA576" s="110" t="s">
        <v>10</v>
      </c>
      <c r="AB576" s="110" t="s">
        <v>5638</v>
      </c>
      <c r="AC576" s="110">
        <v>200801</v>
      </c>
      <c r="AD576" s="110">
        <v>4</v>
      </c>
      <c r="AE576" s="111">
        <v>824</v>
      </c>
      <c r="AF576" s="112">
        <v>707.6</v>
      </c>
      <c r="AG576" s="111">
        <f>AE576-AF576</f>
        <v>116.39999999999998</v>
      </c>
    </row>
    <row r="577" spans="1:33">
      <c r="A577" s="109">
        <v>184</v>
      </c>
      <c r="B577" s="110">
        <v>246</v>
      </c>
      <c r="C577" s="110" t="s">
        <v>1415</v>
      </c>
      <c r="D577" s="110" t="s">
        <v>10</v>
      </c>
      <c r="E577" s="110" t="s">
        <v>10</v>
      </c>
      <c r="F577" s="110" t="s">
        <v>5660</v>
      </c>
      <c r="G577" s="110" t="s">
        <v>37</v>
      </c>
      <c r="H577" s="110">
        <v>120</v>
      </c>
      <c r="I577" s="110">
        <v>1200</v>
      </c>
      <c r="J577" s="110">
        <v>10</v>
      </c>
      <c r="K577" s="110" t="s">
        <v>486</v>
      </c>
      <c r="L577" s="110">
        <v>1090</v>
      </c>
      <c r="M577" s="111">
        <v>109</v>
      </c>
      <c r="N577" s="110" t="s">
        <v>2416</v>
      </c>
      <c r="O577" s="110" t="s">
        <v>2416</v>
      </c>
      <c r="P577" s="110" t="s">
        <v>1415</v>
      </c>
      <c r="Q577" s="110" t="s">
        <v>10</v>
      </c>
      <c r="R577" s="110">
        <v>1</v>
      </c>
      <c r="S577" s="110" t="s">
        <v>10</v>
      </c>
      <c r="T577" s="110">
        <v>120</v>
      </c>
      <c r="U577" s="110" t="s">
        <v>2417</v>
      </c>
      <c r="V577" s="110">
        <v>25</v>
      </c>
      <c r="W577" s="110" t="s">
        <v>1902</v>
      </c>
      <c r="X577" s="110">
        <v>0</v>
      </c>
      <c r="Y577" s="110" t="s">
        <v>10</v>
      </c>
      <c r="Z577" s="110">
        <v>9</v>
      </c>
      <c r="AA577" s="110" t="s">
        <v>10</v>
      </c>
      <c r="AB577" s="110" t="s">
        <v>5638</v>
      </c>
      <c r="AC577" s="110">
        <v>246</v>
      </c>
      <c r="AD577" s="110">
        <v>6</v>
      </c>
      <c r="AE577" s="111">
        <v>720</v>
      </c>
      <c r="AF577" s="112">
        <v>654</v>
      </c>
      <c r="AG577" s="111">
        <f>AE577-AF577</f>
        <v>66</v>
      </c>
    </row>
    <row r="578" spans="1:33">
      <c r="A578" s="109">
        <v>686</v>
      </c>
      <c r="B578" s="110">
        <v>831</v>
      </c>
      <c r="C578" s="110" t="s">
        <v>1211</v>
      </c>
      <c r="D578" s="110" t="s">
        <v>44</v>
      </c>
      <c r="E578" s="110" t="s">
        <v>14</v>
      </c>
      <c r="F578" s="110" t="s">
        <v>5646</v>
      </c>
      <c r="G578" s="110" t="s">
        <v>1212</v>
      </c>
      <c r="H578" s="110">
        <v>14.9</v>
      </c>
      <c r="I578" s="110">
        <v>745</v>
      </c>
      <c r="J578" s="110">
        <v>50</v>
      </c>
      <c r="K578" s="110" t="s">
        <v>127</v>
      </c>
      <c r="L578" s="110">
        <v>663</v>
      </c>
      <c r="M578" s="111">
        <v>13.26</v>
      </c>
      <c r="N578" s="110" t="s">
        <v>2937</v>
      </c>
      <c r="O578" s="110" t="s">
        <v>2937</v>
      </c>
      <c r="P578" s="110" t="s">
        <v>1585</v>
      </c>
      <c r="Q578" s="110" t="s">
        <v>2938</v>
      </c>
      <c r="R578" s="110">
        <v>1</v>
      </c>
      <c r="S578" s="110" t="s">
        <v>10</v>
      </c>
      <c r="T578" s="110">
        <v>1.47</v>
      </c>
      <c r="U578" s="110" t="s">
        <v>2939</v>
      </c>
      <c r="V578" s="110">
        <v>3</v>
      </c>
      <c r="W578" s="110" t="s">
        <v>1938</v>
      </c>
      <c r="X578" s="110">
        <v>0</v>
      </c>
      <c r="Y578" s="110" t="s">
        <v>10</v>
      </c>
      <c r="Z578" s="110">
        <v>9</v>
      </c>
      <c r="AA578" s="110" t="s">
        <v>10</v>
      </c>
      <c r="AB578" s="110" t="s">
        <v>5620</v>
      </c>
      <c r="AC578" s="110">
        <v>831</v>
      </c>
      <c r="AD578" s="110">
        <v>49</v>
      </c>
      <c r="AE578" s="111">
        <v>730.1</v>
      </c>
      <c r="AF578" s="112">
        <v>649.74</v>
      </c>
      <c r="AG578" s="111">
        <f>AE578-AF578</f>
        <v>80.360000000000014</v>
      </c>
    </row>
    <row r="579" spans="1:33">
      <c r="A579" s="109">
        <v>382</v>
      </c>
      <c r="B579" s="110">
        <v>439</v>
      </c>
      <c r="C579" s="110" t="s">
        <v>1591</v>
      </c>
      <c r="D579" s="110" t="s">
        <v>109</v>
      </c>
      <c r="E579" s="110" t="s">
        <v>58</v>
      </c>
      <c r="F579" s="110" t="s">
        <v>5627</v>
      </c>
      <c r="G579" s="110" t="s">
        <v>108</v>
      </c>
      <c r="H579" s="110">
        <v>10.4</v>
      </c>
      <c r="I579" s="110">
        <v>1040</v>
      </c>
      <c r="J579" s="110">
        <v>100</v>
      </c>
      <c r="K579" s="110" t="s">
        <v>38</v>
      </c>
      <c r="L579" s="110">
        <v>936</v>
      </c>
      <c r="M579" s="111">
        <v>9.36</v>
      </c>
      <c r="N579" s="110" t="s">
        <v>2954</v>
      </c>
      <c r="O579" s="110" t="s">
        <v>2954</v>
      </c>
      <c r="P579" s="110" t="s">
        <v>1591</v>
      </c>
      <c r="Q579" s="110" t="s">
        <v>10</v>
      </c>
      <c r="R579" s="110">
        <v>1</v>
      </c>
      <c r="S579" s="110" t="s">
        <v>10</v>
      </c>
      <c r="T579" s="110">
        <v>10.4</v>
      </c>
      <c r="U579" s="110" t="s">
        <v>2955</v>
      </c>
      <c r="V579" s="110">
        <v>1</v>
      </c>
      <c r="W579" s="110" t="s">
        <v>1915</v>
      </c>
      <c r="X579" s="110">
        <v>2</v>
      </c>
      <c r="Y579" s="110" t="s">
        <v>10</v>
      </c>
      <c r="Z579" s="110">
        <v>6</v>
      </c>
      <c r="AA579" s="110" t="s">
        <v>10</v>
      </c>
      <c r="AB579" s="110" t="s">
        <v>1915</v>
      </c>
      <c r="AC579" s="110">
        <v>200439</v>
      </c>
      <c r="AD579" s="110">
        <v>68</v>
      </c>
      <c r="AE579" s="111">
        <v>707.2</v>
      </c>
      <c r="AF579" s="112">
        <v>636.48</v>
      </c>
      <c r="AG579" s="111">
        <f>AE579-AF579</f>
        <v>70.720000000000027</v>
      </c>
    </row>
    <row r="580" spans="1:33">
      <c r="A580" s="109">
        <v>31</v>
      </c>
      <c r="B580" s="110">
        <v>69</v>
      </c>
      <c r="C580" s="110" t="s">
        <v>1273</v>
      </c>
      <c r="D580" s="110" t="s">
        <v>10</v>
      </c>
      <c r="E580" s="110" t="s">
        <v>10</v>
      </c>
      <c r="F580" s="110" t="s">
        <v>5660</v>
      </c>
      <c r="G580" s="110" t="s">
        <v>139</v>
      </c>
      <c r="H580" s="110">
        <v>100</v>
      </c>
      <c r="I580" s="110">
        <v>1000</v>
      </c>
      <c r="J580" s="110">
        <v>10</v>
      </c>
      <c r="K580" s="110" t="s">
        <v>88</v>
      </c>
      <c r="L580" s="110">
        <v>891</v>
      </c>
      <c r="M580" s="111">
        <v>89.1</v>
      </c>
      <c r="N580" s="110" t="s">
        <v>1987</v>
      </c>
      <c r="O580" s="110" t="s">
        <v>1987</v>
      </c>
      <c r="P580" s="110" t="s">
        <v>1273</v>
      </c>
      <c r="Q580" s="110" t="s">
        <v>1988</v>
      </c>
      <c r="R580" s="110">
        <v>1</v>
      </c>
      <c r="S580" s="110" t="s">
        <v>10</v>
      </c>
      <c r="T580" s="110">
        <v>100</v>
      </c>
      <c r="U580" s="110" t="s">
        <v>1989</v>
      </c>
      <c r="V580" s="110">
        <v>25</v>
      </c>
      <c r="W580" s="110" t="s">
        <v>1902</v>
      </c>
      <c r="X580" s="110">
        <v>2</v>
      </c>
      <c r="Y580" s="110" t="s">
        <v>10</v>
      </c>
      <c r="Z580" s="110">
        <v>9</v>
      </c>
      <c r="AA580" s="110" t="s">
        <v>10</v>
      </c>
      <c r="AB580" s="110" t="s">
        <v>5638</v>
      </c>
      <c r="AC580" s="110">
        <v>200069</v>
      </c>
      <c r="AD580" s="110">
        <v>7</v>
      </c>
      <c r="AE580" s="111">
        <v>700</v>
      </c>
      <c r="AF580" s="112">
        <v>623.69999999999993</v>
      </c>
      <c r="AG580" s="111">
        <f>AE580-AF580</f>
        <v>76.300000000000068</v>
      </c>
    </row>
    <row r="581" spans="1:33">
      <c r="A581" s="109">
        <v>648</v>
      </c>
      <c r="B581" s="110">
        <v>761</v>
      </c>
      <c r="C581" s="110" t="s">
        <v>1835</v>
      </c>
      <c r="D581" s="110" t="s">
        <v>9</v>
      </c>
      <c r="E581" s="110" t="s">
        <v>58</v>
      </c>
      <c r="F581" s="110" t="s">
        <v>5661</v>
      </c>
      <c r="G581" s="110" t="s">
        <v>108</v>
      </c>
      <c r="H581" s="110">
        <v>52.4</v>
      </c>
      <c r="I581" s="110">
        <v>1572</v>
      </c>
      <c r="J581" s="110">
        <v>30</v>
      </c>
      <c r="K581" s="110" t="s">
        <v>38</v>
      </c>
      <c r="L581" s="110">
        <v>1305</v>
      </c>
      <c r="M581" s="111">
        <v>43.5</v>
      </c>
      <c r="N581" s="110" t="s">
        <v>3676</v>
      </c>
      <c r="O581" s="110" t="s">
        <v>3676</v>
      </c>
      <c r="P581" s="110" t="s">
        <v>1835</v>
      </c>
      <c r="Q581" s="110" t="s">
        <v>10</v>
      </c>
      <c r="R581" s="110">
        <v>2</v>
      </c>
      <c r="S581" s="110" t="s">
        <v>10</v>
      </c>
      <c r="T581" s="110">
        <v>52.4</v>
      </c>
      <c r="U581" s="110" t="s">
        <v>3677</v>
      </c>
      <c r="V581" s="110">
        <v>1</v>
      </c>
      <c r="W581" s="110" t="s">
        <v>1915</v>
      </c>
      <c r="X581" s="110">
        <v>2</v>
      </c>
      <c r="Y581" s="110" t="s">
        <v>10</v>
      </c>
      <c r="Z581" s="110">
        <v>3</v>
      </c>
      <c r="AA581" s="110" t="s">
        <v>10</v>
      </c>
      <c r="AB581" s="110" t="s">
        <v>5618</v>
      </c>
      <c r="AC581" s="110">
        <v>200761</v>
      </c>
      <c r="AD581" s="110">
        <v>14</v>
      </c>
      <c r="AE581" s="111">
        <v>733.6</v>
      </c>
      <c r="AF581" s="112">
        <v>609</v>
      </c>
      <c r="AG581" s="111">
        <f>AE581-AF581</f>
        <v>124.60000000000002</v>
      </c>
    </row>
    <row r="582" spans="1:33">
      <c r="A582" s="109">
        <v>553</v>
      </c>
      <c r="B582" s="110">
        <v>638</v>
      </c>
      <c r="C582" s="110" t="s">
        <v>1745</v>
      </c>
      <c r="D582" s="110" t="s">
        <v>44</v>
      </c>
      <c r="E582" s="110" t="s">
        <v>58</v>
      </c>
      <c r="F582" s="110" t="s">
        <v>5627</v>
      </c>
      <c r="G582" s="110" t="s">
        <v>336</v>
      </c>
      <c r="H582" s="110">
        <v>8.3000000000000007</v>
      </c>
      <c r="I582" s="110">
        <v>830</v>
      </c>
      <c r="J582" s="110">
        <v>99.999999999999986</v>
      </c>
      <c r="K582" s="110" t="s">
        <v>38</v>
      </c>
      <c r="L582" s="110">
        <v>739</v>
      </c>
      <c r="M582" s="111">
        <v>7.3900000000000015</v>
      </c>
      <c r="N582" s="110" t="s">
        <v>3421</v>
      </c>
      <c r="O582" s="110" t="s">
        <v>3421</v>
      </c>
      <c r="P582" s="110" t="s">
        <v>1745</v>
      </c>
      <c r="Q582" s="110" t="s">
        <v>3422</v>
      </c>
      <c r="R582" s="110">
        <v>1</v>
      </c>
      <c r="S582" s="110" t="s">
        <v>10</v>
      </c>
      <c r="T582" s="110">
        <v>8.3000000000000007</v>
      </c>
      <c r="U582" s="110" t="s">
        <v>3423</v>
      </c>
      <c r="V582" s="110">
        <v>1</v>
      </c>
      <c r="W582" s="110" t="s">
        <v>1915</v>
      </c>
      <c r="X582" s="110">
        <v>0</v>
      </c>
      <c r="Y582" s="110" t="s">
        <v>10</v>
      </c>
      <c r="Z582" s="110">
        <v>5</v>
      </c>
      <c r="AA582" s="110" t="s">
        <v>10</v>
      </c>
      <c r="AB582" s="110" t="s">
        <v>1915</v>
      </c>
      <c r="AC582" s="110">
        <v>638</v>
      </c>
      <c r="AD582" s="110">
        <v>80</v>
      </c>
      <c r="AE582" s="111">
        <v>664</v>
      </c>
      <c r="AF582" s="112">
        <v>591.20000000000016</v>
      </c>
      <c r="AG582" s="111">
        <f>AE582-AF582</f>
        <v>72.799999999999841</v>
      </c>
    </row>
    <row r="583" spans="1:33">
      <c r="A583" s="109">
        <v>359</v>
      </c>
      <c r="B583" s="110">
        <v>419</v>
      </c>
      <c r="C583" s="110" t="s">
        <v>1570</v>
      </c>
      <c r="D583" s="110" t="s">
        <v>10</v>
      </c>
      <c r="E583" s="110" t="s">
        <v>10</v>
      </c>
      <c r="F583" s="110" t="s">
        <v>5652</v>
      </c>
      <c r="G583" s="110" t="s">
        <v>420</v>
      </c>
      <c r="H583" s="110">
        <v>115</v>
      </c>
      <c r="I583" s="110">
        <v>1150</v>
      </c>
      <c r="J583" s="110">
        <v>10</v>
      </c>
      <c r="K583" s="110" t="s">
        <v>88</v>
      </c>
      <c r="L583" s="110">
        <v>984</v>
      </c>
      <c r="M583" s="111">
        <v>98.4</v>
      </c>
      <c r="N583" s="110" t="s">
        <v>2888</v>
      </c>
      <c r="O583" s="110" t="s">
        <v>2888</v>
      </c>
      <c r="P583" s="110" t="s">
        <v>1570</v>
      </c>
      <c r="Q583" s="110" t="s">
        <v>2889</v>
      </c>
      <c r="R583" s="110">
        <v>2</v>
      </c>
      <c r="S583" s="110" t="s">
        <v>10</v>
      </c>
      <c r="T583" s="110">
        <v>115</v>
      </c>
      <c r="U583" s="110" t="s">
        <v>2890</v>
      </c>
      <c r="V583" s="110">
        <v>25</v>
      </c>
      <c r="W583" s="110" t="s">
        <v>1902</v>
      </c>
      <c r="X583" s="110">
        <v>0</v>
      </c>
      <c r="Y583" s="110" t="s">
        <v>10</v>
      </c>
      <c r="Z583" s="110">
        <v>15</v>
      </c>
      <c r="AA583" s="110" t="s">
        <v>10</v>
      </c>
      <c r="AB583" s="110" t="s">
        <v>5618</v>
      </c>
      <c r="AC583" s="110">
        <v>419</v>
      </c>
      <c r="AD583" s="110">
        <v>6</v>
      </c>
      <c r="AE583" s="111">
        <v>690</v>
      </c>
      <c r="AF583" s="112">
        <v>590.40000000000009</v>
      </c>
      <c r="AG583" s="111">
        <f>AE583-AF583</f>
        <v>99.599999999999909</v>
      </c>
    </row>
    <row r="584" spans="1:33">
      <c r="A584" s="109">
        <v>381</v>
      </c>
      <c r="B584" s="110">
        <v>832</v>
      </c>
      <c r="C584" s="110" t="s">
        <v>1590</v>
      </c>
      <c r="D584" s="110" t="s">
        <v>9</v>
      </c>
      <c r="E584" s="110" t="s">
        <v>10</v>
      </c>
      <c r="F584" s="110" t="s">
        <v>5839</v>
      </c>
      <c r="G584" s="110" t="s">
        <v>257</v>
      </c>
      <c r="H584" s="110">
        <v>2.9</v>
      </c>
      <c r="I584" s="110">
        <v>580</v>
      </c>
      <c r="J584" s="110">
        <v>200</v>
      </c>
      <c r="K584" s="110" t="s">
        <v>13</v>
      </c>
      <c r="L584" s="110">
        <v>527</v>
      </c>
      <c r="M584" s="111">
        <v>2.6349999999999998</v>
      </c>
      <c r="N584" s="110" t="s">
        <v>2951</v>
      </c>
      <c r="O584" s="110" t="s">
        <v>2951</v>
      </c>
      <c r="P584" s="110" t="s">
        <v>1590</v>
      </c>
      <c r="Q584" s="110" t="s">
        <v>2952</v>
      </c>
      <c r="R584" s="110">
        <v>1</v>
      </c>
      <c r="S584" s="110" t="s">
        <v>10</v>
      </c>
      <c r="T584" s="110">
        <v>2.9</v>
      </c>
      <c r="U584" s="110" t="s">
        <v>2953</v>
      </c>
      <c r="V584" s="110">
        <v>15</v>
      </c>
      <c r="W584" s="110" t="s">
        <v>1906</v>
      </c>
      <c r="X584" s="110">
        <v>0</v>
      </c>
      <c r="Y584" s="110" t="s">
        <v>10</v>
      </c>
      <c r="Z584" s="110">
        <v>3</v>
      </c>
      <c r="AA584" s="110" t="s">
        <v>10</v>
      </c>
      <c r="AB584" s="110" t="s">
        <v>5633</v>
      </c>
      <c r="AC584" s="110">
        <v>832</v>
      </c>
      <c r="AD584" s="110">
        <v>220</v>
      </c>
      <c r="AE584" s="111">
        <v>638</v>
      </c>
      <c r="AF584" s="112">
        <v>579.69999999999993</v>
      </c>
      <c r="AG584" s="111">
        <f>AE584-AF584</f>
        <v>58.300000000000068</v>
      </c>
    </row>
    <row r="585" spans="1:33">
      <c r="A585" s="109">
        <v>499</v>
      </c>
      <c r="B585" s="110">
        <v>583</v>
      </c>
      <c r="C585" s="110" t="s">
        <v>1698</v>
      </c>
      <c r="D585" s="110" t="s">
        <v>9</v>
      </c>
      <c r="E585" s="110" t="s">
        <v>58</v>
      </c>
      <c r="F585" s="110" t="s">
        <v>5627</v>
      </c>
      <c r="G585" s="110" t="s">
        <v>308</v>
      </c>
      <c r="H585" s="110">
        <v>6.7</v>
      </c>
      <c r="I585" s="110">
        <v>670</v>
      </c>
      <c r="J585" s="110">
        <v>100</v>
      </c>
      <c r="K585" s="110" t="s">
        <v>38</v>
      </c>
      <c r="L585" s="110">
        <v>596</v>
      </c>
      <c r="M585" s="111">
        <v>5.96</v>
      </c>
      <c r="N585" s="110" t="s">
        <v>3274</v>
      </c>
      <c r="O585" s="110" t="s">
        <v>3274</v>
      </c>
      <c r="P585" s="110" t="s">
        <v>1698</v>
      </c>
      <c r="Q585" s="110" t="s">
        <v>3275</v>
      </c>
      <c r="R585" s="110">
        <v>1</v>
      </c>
      <c r="S585" s="110" t="s">
        <v>10</v>
      </c>
      <c r="T585" s="110">
        <v>6.7</v>
      </c>
      <c r="U585" s="110" t="s">
        <v>3276</v>
      </c>
      <c r="V585" s="110">
        <v>1</v>
      </c>
      <c r="W585" s="110" t="s">
        <v>1915</v>
      </c>
      <c r="X585" s="110">
        <v>2</v>
      </c>
      <c r="Y585" s="110" t="s">
        <v>10</v>
      </c>
      <c r="Z585" s="110">
        <v>6</v>
      </c>
      <c r="AA585" s="110" t="s">
        <v>10</v>
      </c>
      <c r="AB585" s="110" t="s">
        <v>1915</v>
      </c>
      <c r="AC585" s="110">
        <v>200583</v>
      </c>
      <c r="AD585" s="110">
        <v>96</v>
      </c>
      <c r="AE585" s="111">
        <v>643.20000000000005</v>
      </c>
      <c r="AF585" s="112">
        <v>572.16</v>
      </c>
      <c r="AG585" s="111">
        <f>AE585-AF585</f>
        <v>71.040000000000077</v>
      </c>
    </row>
    <row r="586" spans="1:33">
      <c r="A586" s="109">
        <v>100</v>
      </c>
      <c r="B586" s="110">
        <v>152</v>
      </c>
      <c r="C586" s="110" t="s">
        <v>1339</v>
      </c>
      <c r="D586" s="110" t="s">
        <v>9</v>
      </c>
      <c r="E586" s="110" t="s">
        <v>10</v>
      </c>
      <c r="F586" s="110" t="s">
        <v>350</v>
      </c>
      <c r="G586" s="110" t="s">
        <v>311</v>
      </c>
      <c r="H586" s="110">
        <v>58.1</v>
      </c>
      <c r="I586" s="110">
        <v>581</v>
      </c>
      <c r="J586" s="110">
        <v>10</v>
      </c>
      <c r="K586" s="110" t="s">
        <v>127</v>
      </c>
      <c r="L586" s="110">
        <v>708</v>
      </c>
      <c r="M586" s="111">
        <v>70.8</v>
      </c>
      <c r="N586" s="110" t="s">
        <v>2175</v>
      </c>
      <c r="O586" s="110" t="s">
        <v>2175</v>
      </c>
      <c r="P586" s="110" t="s">
        <v>1339</v>
      </c>
      <c r="Q586" s="110" t="s">
        <v>2176</v>
      </c>
      <c r="R586" s="110">
        <v>1</v>
      </c>
      <c r="S586" s="110" t="s">
        <v>10</v>
      </c>
      <c r="T586" s="110">
        <v>5.81</v>
      </c>
      <c r="U586" s="110" t="s">
        <v>2177</v>
      </c>
      <c r="V586" s="110">
        <v>15</v>
      </c>
      <c r="W586" s="110" t="s">
        <v>1906</v>
      </c>
      <c r="X586" s="110">
        <v>0</v>
      </c>
      <c r="Y586" s="110" t="s">
        <v>10</v>
      </c>
      <c r="Z586" s="110">
        <v>3</v>
      </c>
      <c r="AA586" s="110" t="s">
        <v>10</v>
      </c>
      <c r="AB586" s="110" t="s">
        <v>5633</v>
      </c>
      <c r="AC586" s="110">
        <v>152</v>
      </c>
      <c r="AD586" s="110">
        <v>8</v>
      </c>
      <c r="AE586" s="111">
        <v>464.8</v>
      </c>
      <c r="AF586" s="112">
        <v>566.4</v>
      </c>
      <c r="AG586" s="111">
        <f>AE586-AF586</f>
        <v>-101.59999999999997</v>
      </c>
    </row>
    <row r="587" spans="1:33">
      <c r="A587" s="109">
        <v>455</v>
      </c>
      <c r="B587" s="110">
        <v>531</v>
      </c>
      <c r="C587" s="110" t="s">
        <v>1658</v>
      </c>
      <c r="D587" s="110" t="s">
        <v>10</v>
      </c>
      <c r="E587" s="110" t="s">
        <v>10</v>
      </c>
      <c r="F587" s="110" t="s">
        <v>5660</v>
      </c>
      <c r="G587" s="110" t="s">
        <v>70</v>
      </c>
      <c r="H587" s="110">
        <v>70</v>
      </c>
      <c r="I587" s="110">
        <v>700</v>
      </c>
      <c r="J587" s="110">
        <v>10</v>
      </c>
      <c r="K587" s="110" t="s">
        <v>88</v>
      </c>
      <c r="L587" s="110">
        <v>623</v>
      </c>
      <c r="M587" s="111">
        <v>62.3</v>
      </c>
      <c r="N587" s="110" t="s">
        <v>3153</v>
      </c>
      <c r="O587" s="110" t="s">
        <v>3153</v>
      </c>
      <c r="P587" s="110" t="s">
        <v>1658</v>
      </c>
      <c r="Q587" s="110" t="s">
        <v>3154</v>
      </c>
      <c r="R587" s="110">
        <v>1</v>
      </c>
      <c r="S587" s="110" t="s">
        <v>10</v>
      </c>
      <c r="T587" s="110">
        <v>70</v>
      </c>
      <c r="U587" s="110" t="s">
        <v>3155</v>
      </c>
      <c r="V587" s="110">
        <v>25</v>
      </c>
      <c r="W587" s="110" t="s">
        <v>1902</v>
      </c>
      <c r="X587" s="110">
        <v>2</v>
      </c>
      <c r="Y587" s="110" t="s">
        <v>10</v>
      </c>
      <c r="Z587" s="110">
        <v>9</v>
      </c>
      <c r="AA587" s="110" t="s">
        <v>10</v>
      </c>
      <c r="AB587" s="110" t="s">
        <v>5638</v>
      </c>
      <c r="AC587" s="110">
        <v>200531</v>
      </c>
      <c r="AD587" s="110">
        <v>9</v>
      </c>
      <c r="AE587" s="111">
        <v>630</v>
      </c>
      <c r="AF587" s="112">
        <v>560.69999999999993</v>
      </c>
      <c r="AG587" s="111">
        <f>AE587-AF587</f>
        <v>69.300000000000068</v>
      </c>
    </row>
    <row r="588" spans="1:33">
      <c r="A588" s="109">
        <v>476</v>
      </c>
      <c r="B588" s="110">
        <v>552</v>
      </c>
      <c r="C588" s="110" t="s">
        <v>889</v>
      </c>
      <c r="D588" s="110" t="s">
        <v>71</v>
      </c>
      <c r="E588" s="110" t="s">
        <v>58</v>
      </c>
      <c r="F588" s="110" t="s">
        <v>5627</v>
      </c>
      <c r="G588" s="110" t="s">
        <v>241</v>
      </c>
      <c r="H588" s="110">
        <v>10.1</v>
      </c>
      <c r="I588" s="110">
        <v>1010</v>
      </c>
      <c r="J588" s="110">
        <v>100</v>
      </c>
      <c r="K588" s="110" t="s">
        <v>38</v>
      </c>
      <c r="L588" s="110">
        <v>899</v>
      </c>
      <c r="M588" s="111">
        <v>8.99</v>
      </c>
      <c r="N588" s="110" t="s">
        <v>3209</v>
      </c>
      <c r="O588" s="110" t="s">
        <v>3209</v>
      </c>
      <c r="P588" s="110" t="s">
        <v>889</v>
      </c>
      <c r="Q588" s="110" t="s">
        <v>3210</v>
      </c>
      <c r="R588" s="110">
        <v>2</v>
      </c>
      <c r="S588" s="110" t="s">
        <v>10</v>
      </c>
      <c r="T588" s="110">
        <v>10.1</v>
      </c>
      <c r="U588" s="110" t="s">
        <v>3211</v>
      </c>
      <c r="V588" s="110">
        <v>1</v>
      </c>
      <c r="W588" s="110" t="s">
        <v>1915</v>
      </c>
      <c r="X588" s="110">
        <v>0</v>
      </c>
      <c r="Y588" s="110" t="s">
        <v>10</v>
      </c>
      <c r="Z588" s="110">
        <v>3</v>
      </c>
      <c r="AA588" s="110" t="s">
        <v>10</v>
      </c>
      <c r="AB588" s="110" t="s">
        <v>5618</v>
      </c>
      <c r="AC588" s="110">
        <v>552</v>
      </c>
      <c r="AD588" s="110">
        <v>62</v>
      </c>
      <c r="AE588" s="111">
        <v>626.19999999999993</v>
      </c>
      <c r="AF588" s="112">
        <v>557.38</v>
      </c>
      <c r="AG588" s="111">
        <f>AE588-AF588</f>
        <v>68.819999999999936</v>
      </c>
    </row>
    <row r="589" spans="1:33">
      <c r="A589" s="109">
        <v>507</v>
      </c>
      <c r="B589" s="110">
        <v>586</v>
      </c>
      <c r="C589" s="110" t="s">
        <v>924</v>
      </c>
      <c r="D589" s="110" t="s">
        <v>90</v>
      </c>
      <c r="E589" s="110" t="s">
        <v>14</v>
      </c>
      <c r="F589" s="110" t="s">
        <v>450</v>
      </c>
      <c r="G589" s="110" t="s">
        <v>447</v>
      </c>
      <c r="H589" s="110">
        <v>8.8000000000000007</v>
      </c>
      <c r="I589" s="110">
        <v>880</v>
      </c>
      <c r="J589" s="110">
        <v>99.999999999999986</v>
      </c>
      <c r="K589" s="110" t="s">
        <v>13</v>
      </c>
      <c r="L589" s="110">
        <v>784</v>
      </c>
      <c r="M589" s="111">
        <v>7.8400000000000007</v>
      </c>
      <c r="N589" s="110" t="s">
        <v>3294</v>
      </c>
      <c r="O589" s="110" t="s">
        <v>3294</v>
      </c>
      <c r="P589" s="110" t="s">
        <v>924</v>
      </c>
      <c r="Q589" s="110" t="s">
        <v>3295</v>
      </c>
      <c r="R589" s="110">
        <v>2</v>
      </c>
      <c r="S589" s="110" t="s">
        <v>10</v>
      </c>
      <c r="T589" s="110">
        <v>8.8000000000000007</v>
      </c>
      <c r="U589" s="110" t="s">
        <v>3296</v>
      </c>
      <c r="V589" s="110">
        <v>3</v>
      </c>
      <c r="W589" s="110" t="s">
        <v>1938</v>
      </c>
      <c r="X589" s="110">
        <v>2</v>
      </c>
      <c r="Y589" s="110" t="s">
        <v>10</v>
      </c>
      <c r="Z589" s="110">
        <v>2</v>
      </c>
      <c r="AA589" s="110" t="s">
        <v>10</v>
      </c>
      <c r="AB589" s="110" t="s">
        <v>5618</v>
      </c>
      <c r="AC589" s="110">
        <v>200586</v>
      </c>
      <c r="AD589" s="110">
        <v>70</v>
      </c>
      <c r="AE589" s="111">
        <v>616</v>
      </c>
      <c r="AF589" s="112">
        <v>548.80000000000007</v>
      </c>
      <c r="AG589" s="111">
        <f>AE589-AF589</f>
        <v>67.199999999999932</v>
      </c>
    </row>
    <row r="590" spans="1:33">
      <c r="A590" s="109">
        <v>163</v>
      </c>
      <c r="B590" s="110">
        <v>221</v>
      </c>
      <c r="C590" s="110" t="s">
        <v>445</v>
      </c>
      <c r="D590" s="110" t="s">
        <v>71</v>
      </c>
      <c r="E590" s="110" t="s">
        <v>10</v>
      </c>
      <c r="F590" s="110" t="s">
        <v>5701</v>
      </c>
      <c r="G590" s="110" t="s">
        <v>447</v>
      </c>
      <c r="H590" s="110">
        <v>61</v>
      </c>
      <c r="I590" s="110">
        <v>610</v>
      </c>
      <c r="J590" s="110">
        <v>10</v>
      </c>
      <c r="K590" s="110" t="s">
        <v>88</v>
      </c>
      <c r="L590" s="110">
        <v>544</v>
      </c>
      <c r="M590" s="111">
        <v>54.4</v>
      </c>
      <c r="N590" s="110" t="s">
        <v>2354</v>
      </c>
      <c r="O590" s="110" t="s">
        <v>2354</v>
      </c>
      <c r="P590" s="110" t="s">
        <v>445</v>
      </c>
      <c r="Q590" s="110" t="s">
        <v>2355</v>
      </c>
      <c r="R590" s="110">
        <v>1</v>
      </c>
      <c r="S590" s="110" t="s">
        <v>10</v>
      </c>
      <c r="T590" s="110">
        <v>61</v>
      </c>
      <c r="U590" s="110" t="s">
        <v>2356</v>
      </c>
      <c r="V590" s="110">
        <v>25</v>
      </c>
      <c r="W590" s="110" t="s">
        <v>1902</v>
      </c>
      <c r="X590" s="110">
        <v>0</v>
      </c>
      <c r="Y590" s="110" t="s">
        <v>10</v>
      </c>
      <c r="Z590" s="110">
        <v>9</v>
      </c>
      <c r="AA590" s="110" t="s">
        <v>10</v>
      </c>
      <c r="AB590" s="110" t="s">
        <v>5638</v>
      </c>
      <c r="AC590" s="110">
        <v>221</v>
      </c>
      <c r="AD590" s="110">
        <v>10</v>
      </c>
      <c r="AE590" s="111">
        <v>610</v>
      </c>
      <c r="AF590" s="112">
        <v>544</v>
      </c>
      <c r="AG590" s="111">
        <f>AE590-AF590</f>
        <v>66</v>
      </c>
    </row>
    <row r="591" spans="1:33">
      <c r="A591" s="109">
        <v>475</v>
      </c>
      <c r="B591" s="110">
        <v>551</v>
      </c>
      <c r="C591" s="110" t="s">
        <v>1676</v>
      </c>
      <c r="D591" s="110" t="s">
        <v>9</v>
      </c>
      <c r="E591" s="110" t="s">
        <v>10</v>
      </c>
      <c r="F591" s="110" t="s">
        <v>5652</v>
      </c>
      <c r="G591" s="110" t="s">
        <v>257</v>
      </c>
      <c r="H591" s="110">
        <v>61</v>
      </c>
      <c r="I591" s="110">
        <v>610</v>
      </c>
      <c r="J591" s="110">
        <v>10</v>
      </c>
      <c r="K591" s="110" t="s">
        <v>88</v>
      </c>
      <c r="L591" s="110">
        <v>544</v>
      </c>
      <c r="M591" s="111">
        <v>54.4</v>
      </c>
      <c r="N591" s="110" t="s">
        <v>3207</v>
      </c>
      <c r="O591" s="110" t="s">
        <v>3207</v>
      </c>
      <c r="P591" s="110" t="s">
        <v>1676</v>
      </c>
      <c r="Q591" s="110" t="s">
        <v>10</v>
      </c>
      <c r="R591" s="110">
        <v>1</v>
      </c>
      <c r="S591" s="110" t="s">
        <v>10</v>
      </c>
      <c r="T591" s="110">
        <v>61</v>
      </c>
      <c r="U591" s="110" t="s">
        <v>3208</v>
      </c>
      <c r="V591" s="110">
        <v>25</v>
      </c>
      <c r="W591" s="110" t="s">
        <v>1902</v>
      </c>
      <c r="X591" s="110">
        <v>0</v>
      </c>
      <c r="Y591" s="110" t="s">
        <v>10</v>
      </c>
      <c r="Z591" s="110">
        <v>9</v>
      </c>
      <c r="AA591" s="110" t="s">
        <v>10</v>
      </c>
      <c r="AB591" s="110" t="s">
        <v>5638</v>
      </c>
      <c r="AC591" s="110">
        <v>551</v>
      </c>
      <c r="AD591" s="110">
        <v>10</v>
      </c>
      <c r="AE591" s="111">
        <v>610</v>
      </c>
      <c r="AF591" s="112">
        <v>544</v>
      </c>
      <c r="AG591" s="111">
        <f>AE591-AF591</f>
        <v>66</v>
      </c>
    </row>
    <row r="592" spans="1:33">
      <c r="A592" s="109">
        <v>543</v>
      </c>
      <c r="B592" s="110">
        <v>626</v>
      </c>
      <c r="C592" s="110" t="s">
        <v>1738</v>
      </c>
      <c r="D592" s="110" t="s">
        <v>44</v>
      </c>
      <c r="E592" s="110" t="s">
        <v>10</v>
      </c>
      <c r="F592" s="110" t="s">
        <v>5670</v>
      </c>
      <c r="G592" s="110" t="s">
        <v>432</v>
      </c>
      <c r="H592" s="110">
        <v>11.1</v>
      </c>
      <c r="I592" s="110">
        <v>555</v>
      </c>
      <c r="J592" s="110">
        <v>50</v>
      </c>
      <c r="K592" s="110" t="s">
        <v>13</v>
      </c>
      <c r="L592" s="110">
        <v>494</v>
      </c>
      <c r="M592" s="111">
        <v>9.8800000000000008</v>
      </c>
      <c r="N592" s="110" t="s">
        <v>3393</v>
      </c>
      <c r="O592" s="110" t="s">
        <v>3393</v>
      </c>
      <c r="P592" s="110" t="s">
        <v>1738</v>
      </c>
      <c r="Q592" s="110" t="s">
        <v>3394</v>
      </c>
      <c r="R592" s="110">
        <v>1</v>
      </c>
      <c r="S592" s="110" t="s">
        <v>10</v>
      </c>
      <c r="T592" s="110">
        <v>12</v>
      </c>
      <c r="U592" s="110" t="s">
        <v>3395</v>
      </c>
      <c r="V592" s="110">
        <v>14</v>
      </c>
      <c r="W592" s="110" t="s">
        <v>1898</v>
      </c>
      <c r="X592" s="110">
        <v>0</v>
      </c>
      <c r="Y592" s="110" t="s">
        <v>10</v>
      </c>
      <c r="Z592" s="110">
        <v>3</v>
      </c>
      <c r="AA592" s="110" t="s">
        <v>10</v>
      </c>
      <c r="AB592" s="110" t="s">
        <v>5633</v>
      </c>
      <c r="AC592" s="110">
        <v>626</v>
      </c>
      <c r="AD592" s="110">
        <v>55</v>
      </c>
      <c r="AE592" s="111">
        <v>610.5</v>
      </c>
      <c r="AF592" s="112">
        <v>543.40000000000009</v>
      </c>
      <c r="AG592" s="111">
        <f>AE592-AF592</f>
        <v>67.099999999999909</v>
      </c>
    </row>
    <row r="593" spans="1:33">
      <c r="A593" s="109" t="s">
        <v>5622</v>
      </c>
      <c r="B593" s="110">
        <v>229</v>
      </c>
      <c r="C593" s="110" t="s">
        <v>1410</v>
      </c>
      <c r="D593" s="110" t="s">
        <v>10</v>
      </c>
      <c r="E593" s="110" t="s">
        <v>58</v>
      </c>
      <c r="F593" s="110" t="s">
        <v>5627</v>
      </c>
      <c r="G593" s="110" t="s">
        <v>104</v>
      </c>
      <c r="H593" s="110">
        <v>7.4</v>
      </c>
      <c r="I593" s="110">
        <v>740</v>
      </c>
      <c r="J593" s="110">
        <v>100</v>
      </c>
      <c r="K593" s="110" t="s">
        <v>38</v>
      </c>
      <c r="L593" s="110">
        <v>659</v>
      </c>
      <c r="M593" s="111">
        <v>6.59</v>
      </c>
      <c r="N593" s="110" t="e">
        <v>#VALUE!</v>
      </c>
      <c r="O593" s="110" t="e">
        <v>#VALUE!</v>
      </c>
      <c r="P593" s="110" t="e">
        <v>#VALUE!</v>
      </c>
      <c r="Q593" s="110" t="e">
        <v>#VALUE!</v>
      </c>
      <c r="R593" s="110">
        <v>0</v>
      </c>
      <c r="S593" s="110" t="e">
        <v>#VALUE!</v>
      </c>
      <c r="T593" s="110" t="e">
        <v>#VALUE!</v>
      </c>
      <c r="U593" s="110" t="e">
        <v>#VALUE!</v>
      </c>
      <c r="V593" s="110" t="e">
        <v>#VALUE!</v>
      </c>
      <c r="W593" s="110" t="e">
        <v>#VALUE!</v>
      </c>
      <c r="X593" s="110" t="e">
        <v>#VALUE!</v>
      </c>
      <c r="Y593" s="110" t="e">
        <v>#VALUE!</v>
      </c>
      <c r="Z593" s="110" t="e">
        <v>#VALUE!</v>
      </c>
      <c r="AA593" s="110" t="s">
        <v>5622</v>
      </c>
      <c r="AB593" s="110" t="s">
        <v>5624</v>
      </c>
      <c r="AC593" s="110" t="e">
        <v>#VALUE!</v>
      </c>
      <c r="AD593" s="110">
        <v>82</v>
      </c>
      <c r="AE593" s="111">
        <v>606.80000000000007</v>
      </c>
      <c r="AF593" s="112">
        <v>540.38</v>
      </c>
      <c r="AG593" s="111">
        <f>AE593-AF593</f>
        <v>66.420000000000073</v>
      </c>
    </row>
    <row r="594" spans="1:33">
      <c r="A594" s="109">
        <v>559</v>
      </c>
      <c r="B594" s="110">
        <v>644</v>
      </c>
      <c r="C594" s="110" t="s">
        <v>1750</v>
      </c>
      <c r="D594" s="110" t="s">
        <v>90</v>
      </c>
      <c r="E594" s="110" t="s">
        <v>10</v>
      </c>
      <c r="F594" s="110" t="s">
        <v>5793</v>
      </c>
      <c r="G594" s="110" t="s">
        <v>92</v>
      </c>
      <c r="H594" s="110">
        <v>15.9</v>
      </c>
      <c r="I594" s="110">
        <v>1780.8</v>
      </c>
      <c r="J594" s="110">
        <v>112</v>
      </c>
      <c r="K594" s="110" t="s">
        <v>244</v>
      </c>
      <c r="L594" s="110">
        <v>1585</v>
      </c>
      <c r="M594" s="111">
        <v>14.151785714285714</v>
      </c>
      <c r="N594" s="110" t="s">
        <v>3438</v>
      </c>
      <c r="O594" s="110" t="s">
        <v>3438</v>
      </c>
      <c r="P594" s="110" t="s">
        <v>1750</v>
      </c>
      <c r="Q594" s="110" t="s">
        <v>3439</v>
      </c>
      <c r="R594" s="110">
        <v>2</v>
      </c>
      <c r="S594" s="110" t="s">
        <v>10</v>
      </c>
      <c r="T594" s="110">
        <v>15.9</v>
      </c>
      <c r="U594" s="110" t="s">
        <v>3440</v>
      </c>
      <c r="V594" s="110">
        <v>21</v>
      </c>
      <c r="W594" s="110" t="s">
        <v>1945</v>
      </c>
      <c r="X594" s="110">
        <v>0</v>
      </c>
      <c r="Y594" s="110" t="s">
        <v>10</v>
      </c>
      <c r="Z594" s="110">
        <v>3</v>
      </c>
      <c r="AA594" s="110" t="s">
        <v>10</v>
      </c>
      <c r="AB594" s="110" t="s">
        <v>5618</v>
      </c>
      <c r="AC594" s="110">
        <v>644</v>
      </c>
      <c r="AD594" s="110">
        <v>38</v>
      </c>
      <c r="AE594" s="111">
        <v>604.20000000000005</v>
      </c>
      <c r="AF594" s="112">
        <v>537.76785714285711</v>
      </c>
      <c r="AG594" s="111">
        <f>AE594-AF594</f>
        <v>66.432142857142935</v>
      </c>
    </row>
    <row r="595" spans="1:33">
      <c r="A595" s="109">
        <v>462</v>
      </c>
      <c r="B595" s="110">
        <v>540</v>
      </c>
      <c r="C595" s="110" t="s">
        <v>3970</v>
      </c>
      <c r="D595" s="110" t="s">
        <v>10</v>
      </c>
      <c r="E595" s="110" t="s">
        <v>10</v>
      </c>
      <c r="F595" s="110" t="s">
        <v>5660</v>
      </c>
      <c r="G595" s="110" t="s">
        <v>340</v>
      </c>
      <c r="H595" s="110">
        <v>61</v>
      </c>
      <c r="I595" s="110">
        <v>610</v>
      </c>
      <c r="J595" s="110">
        <v>10</v>
      </c>
      <c r="K595" s="110" t="s">
        <v>88</v>
      </c>
      <c r="L595" s="110">
        <v>532</v>
      </c>
      <c r="M595" s="111">
        <v>53.2</v>
      </c>
      <c r="N595" s="110" t="s">
        <v>3170</v>
      </c>
      <c r="O595" s="110" t="s">
        <v>3170</v>
      </c>
      <c r="P595" s="110" t="s">
        <v>1664</v>
      </c>
      <c r="Q595" s="110" t="s">
        <v>3171</v>
      </c>
      <c r="R595" s="110">
        <v>1</v>
      </c>
      <c r="S595" s="110" t="s">
        <v>10</v>
      </c>
      <c r="T595" s="110">
        <v>61</v>
      </c>
      <c r="U595" s="110" t="s">
        <v>3172</v>
      </c>
      <c r="V595" s="110">
        <v>25</v>
      </c>
      <c r="W595" s="110" t="s">
        <v>1902</v>
      </c>
      <c r="X595" s="110">
        <v>2</v>
      </c>
      <c r="Y595" s="110" t="s">
        <v>10</v>
      </c>
      <c r="Z595" s="110">
        <v>9</v>
      </c>
      <c r="AA595" s="110" t="s">
        <v>10</v>
      </c>
      <c r="AB595" s="110" t="s">
        <v>5638</v>
      </c>
      <c r="AC595" s="110">
        <v>200540</v>
      </c>
      <c r="AD595" s="110">
        <v>10</v>
      </c>
      <c r="AE595" s="111">
        <v>610</v>
      </c>
      <c r="AF595" s="112">
        <v>532</v>
      </c>
      <c r="AG595" s="111">
        <f>AE595-AF595</f>
        <v>78</v>
      </c>
    </row>
    <row r="596" spans="1:33">
      <c r="A596" s="109">
        <v>70</v>
      </c>
      <c r="B596" s="110">
        <v>116</v>
      </c>
      <c r="C596" s="110" t="s">
        <v>282</v>
      </c>
      <c r="D596" s="110" t="s">
        <v>9</v>
      </c>
      <c r="E596" s="110" t="s">
        <v>10</v>
      </c>
      <c r="F596" s="110" t="s">
        <v>5679</v>
      </c>
      <c r="G596" s="110" t="s">
        <v>284</v>
      </c>
      <c r="H596" s="110">
        <v>3.3</v>
      </c>
      <c r="I596" s="110">
        <v>825</v>
      </c>
      <c r="J596" s="110">
        <v>250</v>
      </c>
      <c r="K596" s="110" t="s">
        <v>13</v>
      </c>
      <c r="L596" s="110">
        <v>735</v>
      </c>
      <c r="M596" s="111">
        <v>2.94</v>
      </c>
      <c r="N596" s="110" t="s">
        <v>2093</v>
      </c>
      <c r="O596" s="110" t="s">
        <v>2093</v>
      </c>
      <c r="P596" s="110" t="s">
        <v>1308</v>
      </c>
      <c r="Q596" s="110" t="s">
        <v>10</v>
      </c>
      <c r="R596" s="110">
        <v>1</v>
      </c>
      <c r="S596" s="110" t="s">
        <v>10</v>
      </c>
      <c r="T596" s="110">
        <v>3.3</v>
      </c>
      <c r="U596" s="110" t="s">
        <v>2094</v>
      </c>
      <c r="V596" s="110">
        <v>15</v>
      </c>
      <c r="W596" s="110" t="s">
        <v>1906</v>
      </c>
      <c r="X596" s="110">
        <v>0</v>
      </c>
      <c r="Y596" s="110" t="s">
        <v>10</v>
      </c>
      <c r="Z596" s="110">
        <v>1</v>
      </c>
      <c r="AA596" s="110" t="s">
        <v>10</v>
      </c>
      <c r="AB596" s="110" t="s">
        <v>5633</v>
      </c>
      <c r="AC596" s="110">
        <v>116</v>
      </c>
      <c r="AD596" s="110">
        <v>175</v>
      </c>
      <c r="AE596" s="111">
        <v>577.5</v>
      </c>
      <c r="AF596" s="112">
        <v>514.5</v>
      </c>
      <c r="AG596" s="111">
        <f>AE596-AF596</f>
        <v>63</v>
      </c>
    </row>
    <row r="597" spans="1:33">
      <c r="A597" s="109">
        <v>330</v>
      </c>
      <c r="B597" s="110">
        <v>382</v>
      </c>
      <c r="C597" s="110" t="s">
        <v>3943</v>
      </c>
      <c r="D597" s="110" t="s">
        <v>109</v>
      </c>
      <c r="E597" s="110" t="s">
        <v>10</v>
      </c>
      <c r="F597" s="110" t="s">
        <v>350</v>
      </c>
      <c r="G597" s="110" t="s">
        <v>108</v>
      </c>
      <c r="H597" s="110">
        <v>9.5</v>
      </c>
      <c r="I597" s="110">
        <v>950</v>
      </c>
      <c r="J597" s="110">
        <v>100</v>
      </c>
      <c r="K597" s="110" t="s">
        <v>13</v>
      </c>
      <c r="L597" s="110">
        <v>857</v>
      </c>
      <c r="M597" s="111">
        <v>8.57</v>
      </c>
      <c r="N597" s="110" t="s">
        <v>2812</v>
      </c>
      <c r="O597" s="110" t="s">
        <v>2812</v>
      </c>
      <c r="P597" s="110" t="s">
        <v>1543</v>
      </c>
      <c r="Q597" s="110" t="s">
        <v>10</v>
      </c>
      <c r="R597" s="110">
        <v>1</v>
      </c>
      <c r="S597" s="110" t="s">
        <v>10</v>
      </c>
      <c r="T597" s="110">
        <v>9.5</v>
      </c>
      <c r="U597" s="110" t="s">
        <v>2813</v>
      </c>
      <c r="V597" s="110">
        <v>15</v>
      </c>
      <c r="W597" s="110" t="s">
        <v>1906</v>
      </c>
      <c r="X597" s="110">
        <v>0</v>
      </c>
      <c r="Y597" s="110" t="s">
        <v>10</v>
      </c>
      <c r="Z597" s="110">
        <v>3</v>
      </c>
      <c r="AA597" s="110" t="s">
        <v>10</v>
      </c>
      <c r="AB597" s="110" t="s">
        <v>5633</v>
      </c>
      <c r="AC597" s="110">
        <v>382</v>
      </c>
      <c r="AD597" s="110">
        <v>60</v>
      </c>
      <c r="AE597" s="111">
        <v>570</v>
      </c>
      <c r="AF597" s="112">
        <v>514.20000000000005</v>
      </c>
      <c r="AG597" s="111">
        <f>AE597-AF597</f>
        <v>55.799999999999955</v>
      </c>
    </row>
    <row r="598" spans="1:33">
      <c r="A598" s="109">
        <v>538</v>
      </c>
      <c r="B598" s="110">
        <v>620</v>
      </c>
      <c r="C598" s="110" t="s">
        <v>1733</v>
      </c>
      <c r="D598" s="110" t="s">
        <v>10</v>
      </c>
      <c r="E598" s="110" t="s">
        <v>10</v>
      </c>
      <c r="F598" s="110" t="s">
        <v>5660</v>
      </c>
      <c r="G598" s="110" t="s">
        <v>521</v>
      </c>
      <c r="H598" s="110">
        <v>69</v>
      </c>
      <c r="I598" s="110">
        <v>690</v>
      </c>
      <c r="J598" s="110">
        <v>10</v>
      </c>
      <c r="K598" s="110" t="s">
        <v>88</v>
      </c>
      <c r="L598" s="110">
        <v>627</v>
      </c>
      <c r="M598" s="111">
        <v>62.7</v>
      </c>
      <c r="N598" s="110" t="s">
        <v>3378</v>
      </c>
      <c r="O598" s="110" t="s">
        <v>3378</v>
      </c>
      <c r="P598" s="110" t="s">
        <v>1733</v>
      </c>
      <c r="Q598" s="110" t="s">
        <v>3379</v>
      </c>
      <c r="R598" s="110">
        <v>2</v>
      </c>
      <c r="S598" s="110" t="s">
        <v>10</v>
      </c>
      <c r="T598" s="110">
        <v>69</v>
      </c>
      <c r="U598" s="110" t="s">
        <v>3380</v>
      </c>
      <c r="V598" s="110">
        <v>25</v>
      </c>
      <c r="W598" s="110" t="s">
        <v>1902</v>
      </c>
      <c r="X598" s="110">
        <v>0</v>
      </c>
      <c r="Y598" s="110" t="s">
        <v>10</v>
      </c>
      <c r="Z598" s="110">
        <v>15</v>
      </c>
      <c r="AA598" s="110" t="s">
        <v>10</v>
      </c>
      <c r="AB598" s="110" t="s">
        <v>5618</v>
      </c>
      <c r="AC598" s="110">
        <v>620</v>
      </c>
      <c r="AD598" s="110">
        <v>8</v>
      </c>
      <c r="AE598" s="111">
        <v>552</v>
      </c>
      <c r="AF598" s="112">
        <v>501.6</v>
      </c>
      <c r="AG598" s="111">
        <f>AE598-AF598</f>
        <v>50.399999999999977</v>
      </c>
    </row>
    <row r="599" spans="1:33">
      <c r="A599" s="109">
        <v>446</v>
      </c>
      <c r="B599" s="110">
        <v>523</v>
      </c>
      <c r="C599" s="110" t="s">
        <v>1649</v>
      </c>
      <c r="D599" s="110" t="s">
        <v>109</v>
      </c>
      <c r="E599" s="110" t="s">
        <v>10</v>
      </c>
      <c r="F599" s="110" t="s">
        <v>5649</v>
      </c>
      <c r="G599" s="110" t="s">
        <v>243</v>
      </c>
      <c r="H599" s="110">
        <v>67</v>
      </c>
      <c r="I599" s="110">
        <v>670</v>
      </c>
      <c r="J599" s="110">
        <v>10</v>
      </c>
      <c r="K599" s="110" t="s">
        <v>147</v>
      </c>
      <c r="L599" s="110">
        <v>609</v>
      </c>
      <c r="M599" s="111">
        <v>60.9</v>
      </c>
      <c r="N599" s="110" t="s">
        <v>3127</v>
      </c>
      <c r="O599" s="110" t="s">
        <v>3127</v>
      </c>
      <c r="P599" s="110" t="s">
        <v>1649</v>
      </c>
      <c r="Q599" s="110" t="s">
        <v>3128</v>
      </c>
      <c r="R599" s="110">
        <v>2</v>
      </c>
      <c r="S599" s="110" t="s">
        <v>10</v>
      </c>
      <c r="T599" s="110">
        <v>67</v>
      </c>
      <c r="U599" s="110" t="s">
        <v>3129</v>
      </c>
      <c r="V599" s="110">
        <v>21</v>
      </c>
      <c r="W599" s="110" t="s">
        <v>1945</v>
      </c>
      <c r="X599" s="110">
        <v>0</v>
      </c>
      <c r="Y599" s="110" t="s">
        <v>10</v>
      </c>
      <c r="Z599" s="110">
        <v>3</v>
      </c>
      <c r="AA599" s="110" t="s">
        <v>10</v>
      </c>
      <c r="AB599" s="110" t="s">
        <v>5618</v>
      </c>
      <c r="AC599" s="110">
        <v>523</v>
      </c>
      <c r="AD599" s="110">
        <v>8</v>
      </c>
      <c r="AE599" s="111">
        <v>536</v>
      </c>
      <c r="AF599" s="112">
        <v>487.2</v>
      </c>
      <c r="AG599" s="111">
        <f>AE599-AF599</f>
        <v>48.800000000000011</v>
      </c>
    </row>
    <row r="600" spans="1:33">
      <c r="A600" s="109">
        <v>509</v>
      </c>
      <c r="B600" s="110">
        <v>588</v>
      </c>
      <c r="C600" s="110" t="s">
        <v>1706</v>
      </c>
      <c r="D600" s="110" t="s">
        <v>10</v>
      </c>
      <c r="E600" s="110" t="s">
        <v>58</v>
      </c>
      <c r="F600" s="110" t="s">
        <v>5627</v>
      </c>
      <c r="G600" s="110" t="s">
        <v>336</v>
      </c>
      <c r="H600" s="110">
        <v>6.8</v>
      </c>
      <c r="I600" s="110">
        <v>680</v>
      </c>
      <c r="J600" s="110">
        <v>100</v>
      </c>
      <c r="K600" s="110" t="s">
        <v>38</v>
      </c>
      <c r="L600" s="110">
        <v>605</v>
      </c>
      <c r="M600" s="111">
        <v>6.05</v>
      </c>
      <c r="N600" s="110" t="s">
        <v>3300</v>
      </c>
      <c r="O600" s="110" t="s">
        <v>3300</v>
      </c>
      <c r="P600" s="110" t="s">
        <v>1706</v>
      </c>
      <c r="Q600" s="110" t="s">
        <v>10</v>
      </c>
      <c r="R600" s="110">
        <v>2</v>
      </c>
      <c r="S600" s="110" t="s">
        <v>10</v>
      </c>
      <c r="T600" s="110">
        <v>6.8</v>
      </c>
      <c r="U600" s="110" t="s">
        <v>3301</v>
      </c>
      <c r="V600" s="110">
        <v>1</v>
      </c>
      <c r="W600" s="110" t="s">
        <v>1915</v>
      </c>
      <c r="X600" s="110">
        <v>0</v>
      </c>
      <c r="Y600" s="110" t="s">
        <v>10</v>
      </c>
      <c r="Z600" s="110">
        <v>15</v>
      </c>
      <c r="AA600" s="110" t="s">
        <v>10</v>
      </c>
      <c r="AB600" s="110" t="s">
        <v>5618</v>
      </c>
      <c r="AC600" s="110">
        <v>588</v>
      </c>
      <c r="AD600" s="110">
        <v>76</v>
      </c>
      <c r="AE600" s="111">
        <v>516.79999999999995</v>
      </c>
      <c r="AF600" s="112">
        <v>459.8</v>
      </c>
      <c r="AG600" s="111">
        <f>AE600-AF600</f>
        <v>56.999999999999943</v>
      </c>
    </row>
    <row r="601" spans="1:33">
      <c r="A601" s="109">
        <v>213</v>
      </c>
      <c r="B601" s="110">
        <v>273</v>
      </c>
      <c r="C601" s="110" t="s">
        <v>534</v>
      </c>
      <c r="D601" s="110" t="s">
        <v>44</v>
      </c>
      <c r="E601" s="110" t="s">
        <v>10</v>
      </c>
      <c r="F601" s="110" t="s">
        <v>535</v>
      </c>
      <c r="G601" s="110" t="s">
        <v>536</v>
      </c>
      <c r="H601" s="110">
        <v>70.599999999999994</v>
      </c>
      <c r="I601" s="110">
        <v>423.6</v>
      </c>
      <c r="J601" s="110">
        <v>6.0000000000000009</v>
      </c>
      <c r="K601" s="110" t="s">
        <v>181</v>
      </c>
      <c r="L601" s="110">
        <v>388</v>
      </c>
      <c r="M601" s="111">
        <v>64.666666666666657</v>
      </c>
      <c r="N601" s="110" t="s">
        <v>2499</v>
      </c>
      <c r="O601" s="110" t="s">
        <v>2499</v>
      </c>
      <c r="P601" s="110" t="s">
        <v>1443</v>
      </c>
      <c r="Q601" s="110" t="s">
        <v>2500</v>
      </c>
      <c r="R601" s="110">
        <v>1</v>
      </c>
      <c r="S601" s="110" t="s">
        <v>10</v>
      </c>
      <c r="T601" s="110">
        <v>70.599999999999994</v>
      </c>
      <c r="U601" s="110" t="s">
        <v>2501</v>
      </c>
      <c r="V601" s="110">
        <v>19</v>
      </c>
      <c r="W601" s="110" t="s">
        <v>1979</v>
      </c>
      <c r="X601" s="110">
        <v>0</v>
      </c>
      <c r="Y601" s="110" t="s">
        <v>10</v>
      </c>
      <c r="Z601" s="110">
        <v>3</v>
      </c>
      <c r="AA601" s="110" t="s">
        <v>10</v>
      </c>
      <c r="AB601" s="110" t="s">
        <v>5633</v>
      </c>
      <c r="AC601" s="110">
        <v>273</v>
      </c>
      <c r="AD601" s="110">
        <v>7</v>
      </c>
      <c r="AE601" s="111">
        <v>494.19999999999993</v>
      </c>
      <c r="AF601" s="112">
        <v>452.66666666666663</v>
      </c>
      <c r="AG601" s="111">
        <f>AE601-AF601</f>
        <v>41.533333333333303</v>
      </c>
    </row>
    <row r="602" spans="1:33">
      <c r="A602" s="109">
        <v>502</v>
      </c>
      <c r="B602" s="110">
        <v>580</v>
      </c>
      <c r="C602" s="110" t="s">
        <v>3977</v>
      </c>
      <c r="D602" s="110" t="s">
        <v>9</v>
      </c>
      <c r="E602" s="110" t="s">
        <v>10</v>
      </c>
      <c r="F602" s="110" t="s">
        <v>5775</v>
      </c>
      <c r="G602" s="110" t="s">
        <v>37</v>
      </c>
      <c r="H602" s="110">
        <v>5.6</v>
      </c>
      <c r="I602" s="110">
        <v>252</v>
      </c>
      <c r="J602" s="110">
        <v>45</v>
      </c>
      <c r="K602" s="110" t="s">
        <v>75</v>
      </c>
      <c r="L602" s="110">
        <v>225</v>
      </c>
      <c r="M602" s="111">
        <v>5</v>
      </c>
      <c r="N602" s="110" t="s">
        <v>3282</v>
      </c>
      <c r="O602" s="110" t="s">
        <v>3282</v>
      </c>
      <c r="P602" s="110" t="s">
        <v>1700</v>
      </c>
      <c r="Q602" s="110" t="s">
        <v>10</v>
      </c>
      <c r="R602" s="110">
        <v>1</v>
      </c>
      <c r="S602" s="110" t="s">
        <v>10</v>
      </c>
      <c r="T602" s="110">
        <v>5.6</v>
      </c>
      <c r="U602" s="110" t="s">
        <v>3283</v>
      </c>
      <c r="V602" s="110">
        <v>10</v>
      </c>
      <c r="W602" s="110" t="s">
        <v>1967</v>
      </c>
      <c r="X602" s="110">
        <v>0</v>
      </c>
      <c r="Y602" s="110" t="s">
        <v>10</v>
      </c>
      <c r="Z602" s="110">
        <v>3</v>
      </c>
      <c r="AA602" s="110" t="s">
        <v>10</v>
      </c>
      <c r="AB602" s="110" t="s">
        <v>5633</v>
      </c>
      <c r="AC602" s="110">
        <v>580</v>
      </c>
      <c r="AD602" s="110">
        <v>90</v>
      </c>
      <c r="AE602" s="111">
        <v>503.99999999999994</v>
      </c>
      <c r="AF602" s="112">
        <v>450</v>
      </c>
      <c r="AG602" s="111">
        <f>AE602-AF602</f>
        <v>53.999999999999943</v>
      </c>
    </row>
    <row r="603" spans="1:33">
      <c r="A603" s="109">
        <v>598</v>
      </c>
      <c r="B603" s="110">
        <v>695</v>
      </c>
      <c r="C603" s="110" t="s">
        <v>1787</v>
      </c>
      <c r="D603" s="110" t="s">
        <v>9</v>
      </c>
      <c r="E603" s="110" t="s">
        <v>58</v>
      </c>
      <c r="F603" s="110" t="s">
        <v>5627</v>
      </c>
      <c r="G603" s="110" t="s">
        <v>1065</v>
      </c>
      <c r="H603" s="110">
        <v>10.4</v>
      </c>
      <c r="I603" s="110">
        <v>1040</v>
      </c>
      <c r="J603" s="110">
        <v>100</v>
      </c>
      <c r="K603" s="110" t="s">
        <v>38</v>
      </c>
      <c r="L603" s="110">
        <v>945</v>
      </c>
      <c r="M603" s="111">
        <v>9.4499999999999993</v>
      </c>
      <c r="N603" s="110" t="s">
        <v>3543</v>
      </c>
      <c r="O603" s="110" t="s">
        <v>3543</v>
      </c>
      <c r="P603" s="110" t="s">
        <v>1787</v>
      </c>
      <c r="Q603" s="110" t="s">
        <v>3544</v>
      </c>
      <c r="R603" s="110">
        <v>2</v>
      </c>
      <c r="S603" s="110" t="s">
        <v>10</v>
      </c>
      <c r="T603" s="110">
        <v>10.4</v>
      </c>
      <c r="U603" s="110" t="s">
        <v>3545</v>
      </c>
      <c r="V603" s="110">
        <v>1</v>
      </c>
      <c r="W603" s="110" t="s">
        <v>1915</v>
      </c>
      <c r="X603" s="110">
        <v>2</v>
      </c>
      <c r="Y603" s="110" t="s">
        <v>10</v>
      </c>
      <c r="Z603" s="110">
        <v>3</v>
      </c>
      <c r="AA603" s="110" t="s">
        <v>10</v>
      </c>
      <c r="AB603" s="110" t="s">
        <v>5618</v>
      </c>
      <c r="AC603" s="110">
        <v>200695</v>
      </c>
      <c r="AD603" s="110">
        <v>47</v>
      </c>
      <c r="AE603" s="111">
        <v>488.8</v>
      </c>
      <c r="AF603" s="112">
        <v>444.15</v>
      </c>
      <c r="AG603" s="111">
        <f>AE603-AF603</f>
        <v>44.650000000000034</v>
      </c>
    </row>
    <row r="604" spans="1:33">
      <c r="A604" s="109">
        <v>97</v>
      </c>
      <c r="B604" s="110">
        <v>806</v>
      </c>
      <c r="C604" s="110" t="s">
        <v>1176</v>
      </c>
      <c r="D604" s="110" t="s">
        <v>9</v>
      </c>
      <c r="E604" s="110" t="s">
        <v>14</v>
      </c>
      <c r="F604" s="110" t="s">
        <v>5646</v>
      </c>
      <c r="G604" s="110" t="s">
        <v>366</v>
      </c>
      <c r="H604" s="110">
        <v>9.1</v>
      </c>
      <c r="I604" s="110">
        <v>455</v>
      </c>
      <c r="J604" s="110">
        <v>50</v>
      </c>
      <c r="K604" s="110" t="s">
        <v>127</v>
      </c>
      <c r="L604" s="110">
        <v>550</v>
      </c>
      <c r="M604" s="111">
        <v>11</v>
      </c>
      <c r="N604" s="110" t="s">
        <v>2166</v>
      </c>
      <c r="O604" s="110" t="s">
        <v>2166</v>
      </c>
      <c r="P604" s="110" t="s">
        <v>1176</v>
      </c>
      <c r="Q604" s="110" t="s">
        <v>2167</v>
      </c>
      <c r="R604" s="110">
        <v>1</v>
      </c>
      <c r="S604" s="110" t="s">
        <v>10</v>
      </c>
      <c r="T604" s="110">
        <v>0.77</v>
      </c>
      <c r="U604" s="110" t="s">
        <v>2168</v>
      </c>
      <c r="V604" s="110">
        <v>3</v>
      </c>
      <c r="W604" s="110" t="s">
        <v>1938</v>
      </c>
      <c r="X604" s="110">
        <v>0</v>
      </c>
      <c r="Y604" s="110" t="s">
        <v>10</v>
      </c>
      <c r="Z604" s="110">
        <v>2</v>
      </c>
      <c r="AA604" s="110" t="s">
        <v>10</v>
      </c>
      <c r="AB604" s="110" t="s">
        <v>5620</v>
      </c>
      <c r="AC604" s="110">
        <v>806</v>
      </c>
      <c r="AD604" s="110">
        <v>40.270000000000003</v>
      </c>
      <c r="AE604" s="111">
        <v>366.45699999999999</v>
      </c>
      <c r="AF604" s="112">
        <v>442.97</v>
      </c>
      <c r="AG604" s="111">
        <f>AE604-AF604</f>
        <v>-76.513000000000034</v>
      </c>
    </row>
    <row r="605" spans="1:33">
      <c r="A605" s="109">
        <v>32</v>
      </c>
      <c r="B605" s="110">
        <v>70</v>
      </c>
      <c r="C605" s="110" t="s">
        <v>1274</v>
      </c>
      <c r="D605" s="110" t="s">
        <v>9</v>
      </c>
      <c r="E605" s="110" t="s">
        <v>58</v>
      </c>
      <c r="F605" s="110" t="s">
        <v>5661</v>
      </c>
      <c r="G605" s="110" t="s">
        <v>108</v>
      </c>
      <c r="H605" s="110">
        <v>58.5</v>
      </c>
      <c r="I605" s="110">
        <v>1755</v>
      </c>
      <c r="J605" s="110">
        <v>30</v>
      </c>
      <c r="K605" s="110" t="s">
        <v>38</v>
      </c>
      <c r="L605" s="110">
        <v>1458</v>
      </c>
      <c r="M605" s="111">
        <v>48.6</v>
      </c>
      <c r="N605" s="110" t="s">
        <v>1990</v>
      </c>
      <c r="O605" s="110" t="s">
        <v>1990</v>
      </c>
      <c r="P605" s="110" t="s">
        <v>1274</v>
      </c>
      <c r="Q605" s="110" t="s">
        <v>10</v>
      </c>
      <c r="R605" s="110">
        <v>2</v>
      </c>
      <c r="S605" s="110" t="s">
        <v>10</v>
      </c>
      <c r="T605" s="110">
        <v>58.5</v>
      </c>
      <c r="U605" s="110" t="s">
        <v>1991</v>
      </c>
      <c r="V605" s="110">
        <v>1</v>
      </c>
      <c r="W605" s="110" t="s">
        <v>1915</v>
      </c>
      <c r="X605" s="110">
        <v>2</v>
      </c>
      <c r="Y605" s="110" t="s">
        <v>10</v>
      </c>
      <c r="Z605" s="110">
        <v>3</v>
      </c>
      <c r="AA605" s="110" t="s">
        <v>10</v>
      </c>
      <c r="AB605" s="110" t="s">
        <v>5618</v>
      </c>
      <c r="AC605" s="110">
        <v>200070</v>
      </c>
      <c r="AD605" s="110">
        <v>9</v>
      </c>
      <c r="AE605" s="111">
        <v>526.5</v>
      </c>
      <c r="AF605" s="112">
        <v>437.40000000000003</v>
      </c>
      <c r="AG605" s="111">
        <f>AE605-AF605</f>
        <v>89.099999999999966</v>
      </c>
    </row>
    <row r="606" spans="1:33">
      <c r="A606" s="109">
        <v>633</v>
      </c>
      <c r="B606" s="110">
        <v>742</v>
      </c>
      <c r="C606" s="110" t="s">
        <v>4018</v>
      </c>
      <c r="D606" s="110" t="s">
        <v>9</v>
      </c>
      <c r="E606" s="110" t="s">
        <v>10</v>
      </c>
      <c r="F606" s="110" t="s">
        <v>5649</v>
      </c>
      <c r="G606" s="110" t="s">
        <v>241</v>
      </c>
      <c r="H606" s="110">
        <v>49.1</v>
      </c>
      <c r="I606" s="110">
        <v>2455</v>
      </c>
      <c r="J606" s="110">
        <v>50</v>
      </c>
      <c r="K606" s="110" t="s">
        <v>244</v>
      </c>
      <c r="L606" s="110">
        <v>2187</v>
      </c>
      <c r="M606" s="111">
        <v>43.74</v>
      </c>
      <c r="N606" s="110" t="s">
        <v>3634</v>
      </c>
      <c r="O606" s="110" t="s">
        <v>3634</v>
      </c>
      <c r="P606" s="110" t="s">
        <v>1823</v>
      </c>
      <c r="Q606" s="110" t="s">
        <v>3635</v>
      </c>
      <c r="R606" s="110">
        <v>1</v>
      </c>
      <c r="S606" s="110" t="s">
        <v>10</v>
      </c>
      <c r="T606" s="110">
        <v>49.1</v>
      </c>
      <c r="U606" s="110" t="s">
        <v>3636</v>
      </c>
      <c r="V606" s="110">
        <v>17</v>
      </c>
      <c r="W606" s="110" t="s">
        <v>2090</v>
      </c>
      <c r="X606" s="110">
        <v>0</v>
      </c>
      <c r="Y606" s="110" t="s">
        <v>10</v>
      </c>
      <c r="Z606" s="110">
        <v>3</v>
      </c>
      <c r="AA606" s="110" t="s">
        <v>10</v>
      </c>
      <c r="AB606" s="110" t="s">
        <v>5633</v>
      </c>
      <c r="AC606" s="110">
        <v>742</v>
      </c>
      <c r="AD606" s="110">
        <v>10</v>
      </c>
      <c r="AE606" s="111">
        <v>491</v>
      </c>
      <c r="AF606" s="112">
        <v>437.40000000000003</v>
      </c>
      <c r="AG606" s="111">
        <f>AE606-AF606</f>
        <v>53.599999999999966</v>
      </c>
    </row>
    <row r="607" spans="1:33">
      <c r="A607" s="109">
        <v>346</v>
      </c>
      <c r="B607" s="110">
        <v>402</v>
      </c>
      <c r="C607" s="110" t="s">
        <v>1558</v>
      </c>
      <c r="D607" s="110" t="s">
        <v>10</v>
      </c>
      <c r="E607" s="110" t="s">
        <v>58</v>
      </c>
      <c r="F607" s="110" t="s">
        <v>5627</v>
      </c>
      <c r="G607" s="110" t="s">
        <v>709</v>
      </c>
      <c r="H607" s="110">
        <v>6.1</v>
      </c>
      <c r="I607" s="110">
        <v>610</v>
      </c>
      <c r="J607" s="110">
        <v>100</v>
      </c>
      <c r="K607" s="110" t="s">
        <v>38</v>
      </c>
      <c r="L607" s="110">
        <v>544</v>
      </c>
      <c r="M607" s="111">
        <v>5.44</v>
      </c>
      <c r="N607" s="110" t="s">
        <v>2852</v>
      </c>
      <c r="O607" s="110" t="s">
        <v>2852</v>
      </c>
      <c r="P607" s="110" t="s">
        <v>1558</v>
      </c>
      <c r="Q607" s="110" t="s">
        <v>10</v>
      </c>
      <c r="R607" s="110">
        <v>2</v>
      </c>
      <c r="S607" s="110" t="s">
        <v>10</v>
      </c>
      <c r="T607" s="110">
        <v>6.1</v>
      </c>
      <c r="U607" s="110" t="s">
        <v>2853</v>
      </c>
      <c r="V607" s="110">
        <v>1</v>
      </c>
      <c r="W607" s="110" t="s">
        <v>1915</v>
      </c>
      <c r="X607" s="110">
        <v>0</v>
      </c>
      <c r="Y607" s="110" t="s">
        <v>10</v>
      </c>
      <c r="Z607" s="110">
        <v>3</v>
      </c>
      <c r="AA607" s="110" t="s">
        <v>10</v>
      </c>
      <c r="AB607" s="110" t="s">
        <v>5618</v>
      </c>
      <c r="AC607" s="110">
        <v>402</v>
      </c>
      <c r="AD607" s="110">
        <v>79</v>
      </c>
      <c r="AE607" s="111">
        <v>481.9</v>
      </c>
      <c r="AF607" s="112">
        <v>429.76000000000005</v>
      </c>
      <c r="AG607" s="111">
        <f>AE607-AF607</f>
        <v>52.13999999999993</v>
      </c>
    </row>
    <row r="608" spans="1:33">
      <c r="A608" s="109">
        <v>150</v>
      </c>
      <c r="B608" s="110">
        <v>206</v>
      </c>
      <c r="C608" s="110" t="s">
        <v>1390</v>
      </c>
      <c r="D608" s="110" t="s">
        <v>44</v>
      </c>
      <c r="E608" s="110" t="s">
        <v>58</v>
      </c>
      <c r="F608" s="110" t="s">
        <v>5627</v>
      </c>
      <c r="G608" s="110" t="s">
        <v>398</v>
      </c>
      <c r="H608" s="110">
        <v>8.1999999999999993</v>
      </c>
      <c r="I608" s="110">
        <v>820</v>
      </c>
      <c r="J608" s="110">
        <v>100.00000000000001</v>
      </c>
      <c r="K608" s="110" t="s">
        <v>38</v>
      </c>
      <c r="L608" s="110">
        <v>730</v>
      </c>
      <c r="M608" s="111">
        <v>7.2999999999999989</v>
      </c>
      <c r="N608" s="110" t="s">
        <v>2319</v>
      </c>
      <c r="O608" s="110" t="s">
        <v>2319</v>
      </c>
      <c r="P608" s="110" t="s">
        <v>1390</v>
      </c>
      <c r="Q608" s="110" t="s">
        <v>2320</v>
      </c>
      <c r="R608" s="110">
        <v>1</v>
      </c>
      <c r="S608" s="110" t="s">
        <v>10</v>
      </c>
      <c r="T608" s="110">
        <v>8.1999999999999993</v>
      </c>
      <c r="U608" s="110" t="s">
        <v>2321</v>
      </c>
      <c r="V608" s="110">
        <v>1</v>
      </c>
      <c r="W608" s="110" t="s">
        <v>1915</v>
      </c>
      <c r="X608" s="110">
        <v>0</v>
      </c>
      <c r="Y608" s="110" t="s">
        <v>10</v>
      </c>
      <c r="Z608" s="110">
        <v>5</v>
      </c>
      <c r="AA608" s="110" t="s">
        <v>10</v>
      </c>
      <c r="AB608" s="110" t="s">
        <v>1915</v>
      </c>
      <c r="AC608" s="110">
        <v>206</v>
      </c>
      <c r="AD608" s="110">
        <v>58</v>
      </c>
      <c r="AE608" s="111">
        <v>475.59999999999997</v>
      </c>
      <c r="AF608" s="112">
        <v>423.39999999999992</v>
      </c>
      <c r="AG608" s="111">
        <f>AE608-AF608</f>
        <v>52.200000000000045</v>
      </c>
    </row>
    <row r="609" spans="1:33">
      <c r="A609" s="109">
        <v>438</v>
      </c>
      <c r="B609" s="110">
        <v>510</v>
      </c>
      <c r="C609" s="110" t="s">
        <v>3964</v>
      </c>
      <c r="D609" s="110" t="s">
        <v>9</v>
      </c>
      <c r="E609" s="110" t="s">
        <v>10</v>
      </c>
      <c r="F609" s="110" t="s">
        <v>5762</v>
      </c>
      <c r="G609" s="110" t="s">
        <v>730</v>
      </c>
      <c r="H609" s="110">
        <v>232</v>
      </c>
      <c r="I609" s="110">
        <v>2320</v>
      </c>
      <c r="J609" s="110">
        <v>10</v>
      </c>
      <c r="K609" s="110" t="s">
        <v>110</v>
      </c>
      <c r="L609" s="110">
        <v>2066</v>
      </c>
      <c r="M609" s="111">
        <v>206.6</v>
      </c>
      <c r="N609" s="110" t="s">
        <v>3109</v>
      </c>
      <c r="O609" s="110" t="s">
        <v>3109</v>
      </c>
      <c r="P609" s="110" t="s">
        <v>1641</v>
      </c>
      <c r="Q609" s="110" t="s">
        <v>3110</v>
      </c>
      <c r="R609" s="110">
        <v>1</v>
      </c>
      <c r="S609" s="110" t="s">
        <v>10</v>
      </c>
      <c r="T609" s="110">
        <v>232</v>
      </c>
      <c r="U609" s="110" t="s">
        <v>3111</v>
      </c>
      <c r="V609" s="110">
        <v>25</v>
      </c>
      <c r="W609" s="110" t="s">
        <v>1902</v>
      </c>
      <c r="X609" s="110">
        <v>2</v>
      </c>
      <c r="Y609" s="110" t="s">
        <v>10</v>
      </c>
      <c r="Z609" s="110">
        <v>11</v>
      </c>
      <c r="AA609" s="110" t="s">
        <v>10</v>
      </c>
      <c r="AB609" s="110" t="s">
        <v>5638</v>
      </c>
      <c r="AC609" s="110">
        <v>200510</v>
      </c>
      <c r="AD609" s="110">
        <v>2</v>
      </c>
      <c r="AE609" s="111">
        <v>464</v>
      </c>
      <c r="AF609" s="112">
        <v>413.2</v>
      </c>
      <c r="AG609" s="111">
        <f>AE609-AF609</f>
        <v>50.800000000000011</v>
      </c>
    </row>
    <row r="610" spans="1:33">
      <c r="A610" s="109">
        <v>407</v>
      </c>
      <c r="B610" s="110">
        <v>468</v>
      </c>
      <c r="C610" s="110" t="s">
        <v>1613</v>
      </c>
      <c r="D610" s="110" t="s">
        <v>10</v>
      </c>
      <c r="E610" s="110" t="s">
        <v>58</v>
      </c>
      <c r="F610" s="110" t="s">
        <v>5627</v>
      </c>
      <c r="G610" s="110" t="s">
        <v>308</v>
      </c>
      <c r="H610" s="110">
        <v>6.3</v>
      </c>
      <c r="I610" s="110">
        <v>630</v>
      </c>
      <c r="J610" s="110">
        <v>100</v>
      </c>
      <c r="K610" s="110" t="s">
        <v>38</v>
      </c>
      <c r="L610" s="110">
        <v>536</v>
      </c>
      <c r="M610" s="111">
        <v>5.36</v>
      </c>
      <c r="N610" s="110" t="s">
        <v>3021</v>
      </c>
      <c r="O610" s="110" t="s">
        <v>3021</v>
      </c>
      <c r="P610" s="110" t="s">
        <v>1613</v>
      </c>
      <c r="Q610" s="110" t="s">
        <v>3022</v>
      </c>
      <c r="R610" s="110">
        <v>1</v>
      </c>
      <c r="S610" s="110" t="s">
        <v>10</v>
      </c>
      <c r="T610" s="110">
        <v>6.3</v>
      </c>
      <c r="U610" s="110" t="s">
        <v>3023</v>
      </c>
      <c r="V610" s="110">
        <v>1</v>
      </c>
      <c r="W610" s="110" t="s">
        <v>1915</v>
      </c>
      <c r="X610" s="110">
        <v>2</v>
      </c>
      <c r="Y610" s="110" t="s">
        <v>10</v>
      </c>
      <c r="Z610" s="110">
        <v>26</v>
      </c>
      <c r="AA610" s="110" t="s">
        <v>10</v>
      </c>
      <c r="AB610" s="110" t="s">
        <v>1915</v>
      </c>
      <c r="AC610" s="110">
        <v>200468</v>
      </c>
      <c r="AD610" s="110">
        <v>71</v>
      </c>
      <c r="AE610" s="111">
        <v>447.3</v>
      </c>
      <c r="AF610" s="112">
        <v>380.56</v>
      </c>
      <c r="AG610" s="111">
        <f>AE610-AF610</f>
        <v>66.740000000000009</v>
      </c>
    </row>
    <row r="611" spans="1:33">
      <c r="B611" s="110"/>
      <c r="C611" s="110" t="s">
        <v>5610</v>
      </c>
      <c r="D611" s="110"/>
      <c r="E611" s="110"/>
      <c r="F611" s="110"/>
      <c r="G611" s="110"/>
      <c r="H611" s="110"/>
      <c r="I611" s="110"/>
      <c r="J611" s="110"/>
      <c r="K611" s="110"/>
      <c r="L611" s="110"/>
      <c r="M611" s="111">
        <v>45.4</v>
      </c>
      <c r="N611" s="110"/>
      <c r="O611" s="110"/>
      <c r="P611" s="110"/>
      <c r="Q611" s="110"/>
      <c r="R611" s="110"/>
      <c r="S611" s="110"/>
      <c r="T611" s="110">
        <v>50.4</v>
      </c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>
        <v>8</v>
      </c>
      <c r="AE611" s="111">
        <v>403.2</v>
      </c>
      <c r="AF611" s="112">
        <v>363.2</v>
      </c>
      <c r="AG611" s="111">
        <f>AE611-AF611</f>
        <v>40</v>
      </c>
    </row>
    <row r="612" spans="1:33">
      <c r="A612" s="109">
        <v>278</v>
      </c>
      <c r="B612" s="110">
        <v>828</v>
      </c>
      <c r="C612" s="110" t="s">
        <v>1496</v>
      </c>
      <c r="D612" s="110" t="s">
        <v>44</v>
      </c>
      <c r="E612" s="110" t="s">
        <v>14</v>
      </c>
      <c r="F612" s="110" t="s">
        <v>5646</v>
      </c>
      <c r="G612" s="110" t="s">
        <v>96</v>
      </c>
      <c r="H612" s="110">
        <v>7.7</v>
      </c>
      <c r="I612" s="110">
        <v>385</v>
      </c>
      <c r="J612" s="110">
        <v>50</v>
      </c>
      <c r="K612" s="110" t="s">
        <v>127</v>
      </c>
      <c r="L612" s="110">
        <v>350</v>
      </c>
      <c r="M612" s="111">
        <v>7</v>
      </c>
      <c r="N612" s="110" t="s">
        <v>2672</v>
      </c>
      <c r="O612" s="110" t="s">
        <v>2672</v>
      </c>
      <c r="P612" s="110" t="s">
        <v>1496</v>
      </c>
      <c r="Q612" s="110" t="s">
        <v>2673</v>
      </c>
      <c r="R612" s="110">
        <v>1</v>
      </c>
      <c r="S612" s="110" t="s">
        <v>10</v>
      </c>
      <c r="T612" s="110">
        <v>0.77</v>
      </c>
      <c r="U612" s="110" t="s">
        <v>2674</v>
      </c>
      <c r="V612" s="110">
        <v>3</v>
      </c>
      <c r="W612" s="110" t="s">
        <v>1938</v>
      </c>
      <c r="X612" s="110">
        <v>0</v>
      </c>
      <c r="Y612" s="110" t="s">
        <v>10</v>
      </c>
      <c r="Z612" s="110">
        <v>2</v>
      </c>
      <c r="AA612" s="110" t="s">
        <v>10</v>
      </c>
      <c r="AB612" s="110" t="s">
        <v>5620</v>
      </c>
      <c r="AC612" s="110">
        <v>828</v>
      </c>
      <c r="AD612" s="110">
        <v>51.64</v>
      </c>
      <c r="AE612" s="111">
        <v>397.62799999999999</v>
      </c>
      <c r="AF612" s="112">
        <v>361.48</v>
      </c>
      <c r="AG612" s="111">
        <f>AE612-AF612</f>
        <v>36.147999999999968</v>
      </c>
    </row>
    <row r="613" spans="1:33">
      <c r="A613" s="109">
        <v>119</v>
      </c>
      <c r="B613" s="110">
        <v>174</v>
      </c>
      <c r="C613" s="110" t="s">
        <v>1358</v>
      </c>
      <c r="D613" s="110" t="s">
        <v>10</v>
      </c>
      <c r="E613" s="110" t="s">
        <v>58</v>
      </c>
      <c r="F613" s="110" t="s">
        <v>5627</v>
      </c>
      <c r="G613" s="110" t="s">
        <v>308</v>
      </c>
      <c r="H613" s="110">
        <v>10</v>
      </c>
      <c r="I613" s="110">
        <v>1000</v>
      </c>
      <c r="J613" s="110">
        <v>100</v>
      </c>
      <c r="K613" s="110" t="s">
        <v>38</v>
      </c>
      <c r="L613" s="110">
        <v>909</v>
      </c>
      <c r="M613" s="111">
        <v>9.09</v>
      </c>
      <c r="N613" s="110" t="s">
        <v>2227</v>
      </c>
      <c r="O613" s="110" t="s">
        <v>2227</v>
      </c>
      <c r="P613" s="110" t="s">
        <v>1358</v>
      </c>
      <c r="Q613" s="110" t="s">
        <v>2228</v>
      </c>
      <c r="R613" s="110">
        <v>1</v>
      </c>
      <c r="S613" s="110" t="s">
        <v>10</v>
      </c>
      <c r="T613" s="110">
        <v>10</v>
      </c>
      <c r="U613" s="110" t="s">
        <v>2229</v>
      </c>
      <c r="V613" s="110">
        <v>1</v>
      </c>
      <c r="W613" s="110" t="s">
        <v>1915</v>
      </c>
      <c r="X613" s="110">
        <v>0</v>
      </c>
      <c r="Y613" s="110" t="s">
        <v>10</v>
      </c>
      <c r="Z613" s="110">
        <v>25</v>
      </c>
      <c r="AA613" s="110" t="s">
        <v>10</v>
      </c>
      <c r="AB613" s="110" t="s">
        <v>1915</v>
      </c>
      <c r="AC613" s="110">
        <v>174</v>
      </c>
      <c r="AD613" s="110">
        <v>35</v>
      </c>
      <c r="AE613" s="111">
        <v>350</v>
      </c>
      <c r="AF613" s="112">
        <v>318.14999999999998</v>
      </c>
      <c r="AG613" s="111">
        <f>AE613-AF613</f>
        <v>31.850000000000023</v>
      </c>
    </row>
    <row r="614" spans="1:33">
      <c r="A614" s="109">
        <v>173</v>
      </c>
      <c r="B614" s="110">
        <v>230</v>
      </c>
      <c r="C614" s="110" t="s">
        <v>464</v>
      </c>
      <c r="D614" s="110" t="s">
        <v>9</v>
      </c>
      <c r="E614" s="110" t="s">
        <v>10</v>
      </c>
      <c r="F614" s="110" t="s">
        <v>465</v>
      </c>
      <c r="G614" s="110" t="s">
        <v>466</v>
      </c>
      <c r="H614" s="110">
        <v>7.5</v>
      </c>
      <c r="I614" s="110">
        <v>1125</v>
      </c>
      <c r="J614" s="110">
        <v>150</v>
      </c>
      <c r="K614" s="110" t="s">
        <v>75</v>
      </c>
      <c r="L614" s="110">
        <v>1023</v>
      </c>
      <c r="M614" s="111">
        <v>6.82</v>
      </c>
      <c r="N614" s="110" t="s">
        <v>2383</v>
      </c>
      <c r="O614" s="110" t="s">
        <v>2383</v>
      </c>
      <c r="P614" s="110" t="s">
        <v>464</v>
      </c>
      <c r="Q614" s="110" t="s">
        <v>2384</v>
      </c>
      <c r="R614" s="110">
        <v>1</v>
      </c>
      <c r="S614" s="110" t="s">
        <v>10</v>
      </c>
      <c r="T614" s="110">
        <v>7.5</v>
      </c>
      <c r="U614" s="110" t="s">
        <v>2385</v>
      </c>
      <c r="V614" s="110">
        <v>23</v>
      </c>
      <c r="W614" s="110" t="s">
        <v>2360</v>
      </c>
      <c r="X614" s="110">
        <v>0</v>
      </c>
      <c r="Y614" s="110" t="s">
        <v>10</v>
      </c>
      <c r="Z614" s="110">
        <v>3</v>
      </c>
      <c r="AA614" s="110" t="s">
        <v>10</v>
      </c>
      <c r="AB614" s="110" t="s">
        <v>5633</v>
      </c>
      <c r="AC614" s="110">
        <v>230</v>
      </c>
      <c r="AD614" s="110">
        <v>45</v>
      </c>
      <c r="AE614" s="111">
        <v>337.5</v>
      </c>
      <c r="AF614" s="112">
        <v>306.90000000000003</v>
      </c>
      <c r="AG614" s="111">
        <f>AE614-AF614</f>
        <v>30.599999999999966</v>
      </c>
    </row>
    <row r="615" spans="1:33">
      <c r="A615" s="109">
        <v>157</v>
      </c>
      <c r="B615" s="110">
        <v>213</v>
      </c>
      <c r="C615" s="110" t="s">
        <v>1395</v>
      </c>
      <c r="D615" s="110" t="s">
        <v>9</v>
      </c>
      <c r="E615" s="110" t="s">
        <v>58</v>
      </c>
      <c r="F615" s="110" t="s">
        <v>5627</v>
      </c>
      <c r="G615" s="110" t="s">
        <v>360</v>
      </c>
      <c r="H615" s="110">
        <v>12.7</v>
      </c>
      <c r="I615" s="110">
        <v>1270</v>
      </c>
      <c r="J615" s="110">
        <v>100</v>
      </c>
      <c r="K615" s="110" t="s">
        <v>38</v>
      </c>
      <c r="L615" s="110">
        <v>910</v>
      </c>
      <c r="M615" s="111">
        <v>9.1</v>
      </c>
      <c r="N615" s="110" t="s">
        <v>2339</v>
      </c>
      <c r="O615" s="110" t="s">
        <v>2339</v>
      </c>
      <c r="P615" s="110" t="s">
        <v>1395</v>
      </c>
      <c r="Q615" s="110" t="s">
        <v>10</v>
      </c>
      <c r="R615" s="110">
        <v>2</v>
      </c>
      <c r="S615" s="110" t="s">
        <v>10</v>
      </c>
      <c r="T615" s="110">
        <v>12.7</v>
      </c>
      <c r="U615" s="110" t="s">
        <v>2340</v>
      </c>
      <c r="V615" s="110">
        <v>1</v>
      </c>
      <c r="W615" s="110" t="s">
        <v>1915</v>
      </c>
      <c r="X615" s="110">
        <v>0</v>
      </c>
      <c r="Y615" s="110" t="s">
        <v>10</v>
      </c>
      <c r="Z615" s="110">
        <v>3</v>
      </c>
      <c r="AA615" s="110" t="s">
        <v>10</v>
      </c>
      <c r="AB615" s="110" t="s">
        <v>5618</v>
      </c>
      <c r="AC615" s="110">
        <v>213</v>
      </c>
      <c r="AD615" s="110">
        <v>27</v>
      </c>
      <c r="AE615" s="111">
        <v>342.9</v>
      </c>
      <c r="AF615" s="112">
        <v>245.7</v>
      </c>
      <c r="AG615" s="111">
        <f>AE615-AF615</f>
        <v>97.199999999999989</v>
      </c>
    </row>
    <row r="616" spans="1:33">
      <c r="A616" s="109">
        <v>299</v>
      </c>
      <c r="B616" s="110">
        <v>6</v>
      </c>
      <c r="C616" s="110" t="s">
        <v>3861</v>
      </c>
      <c r="D616" s="110" t="s">
        <v>9</v>
      </c>
      <c r="E616" s="110" t="s">
        <v>14</v>
      </c>
      <c r="F616" s="110" t="s">
        <v>5621</v>
      </c>
      <c r="G616" s="110" t="s">
        <v>12</v>
      </c>
      <c r="H616" s="110">
        <v>12.8</v>
      </c>
      <c r="I616" s="110">
        <v>1612.8</v>
      </c>
      <c r="J616" s="110">
        <v>125.99999999999999</v>
      </c>
      <c r="K616" s="110" t="s">
        <v>18</v>
      </c>
      <c r="L616" s="110">
        <v>1465</v>
      </c>
      <c r="M616" s="111">
        <v>11.626984126984128</v>
      </c>
      <c r="N616" s="110" t="s">
        <v>2730</v>
      </c>
      <c r="O616" s="110" t="s">
        <v>2730</v>
      </c>
      <c r="P616" s="110" t="s">
        <v>1516</v>
      </c>
      <c r="Q616" s="110" t="s">
        <v>10</v>
      </c>
      <c r="R616" s="110">
        <v>2</v>
      </c>
      <c r="S616" s="110" t="s">
        <v>10</v>
      </c>
      <c r="T616" s="110">
        <v>12.8</v>
      </c>
      <c r="U616" s="110" t="s">
        <v>2731</v>
      </c>
      <c r="V616" s="110">
        <v>5</v>
      </c>
      <c r="W616" s="110" t="s">
        <v>2581</v>
      </c>
      <c r="X616" s="110">
        <v>0</v>
      </c>
      <c r="Y616" s="110" t="s">
        <v>10</v>
      </c>
      <c r="Z616" s="110">
        <v>4</v>
      </c>
      <c r="AA616" s="110" t="s">
        <v>10</v>
      </c>
      <c r="AB616" s="110" t="s">
        <v>5618</v>
      </c>
      <c r="AC616" s="110">
        <v>6</v>
      </c>
      <c r="AD616" s="110">
        <v>15</v>
      </c>
      <c r="AE616" s="111">
        <v>192</v>
      </c>
      <c r="AF616" s="112">
        <v>174.40476190476193</v>
      </c>
      <c r="AG616" s="111">
        <f>AE616-AF616</f>
        <v>17.595238095238074</v>
      </c>
    </row>
    <row r="617" spans="1:33">
      <c r="A617" s="109">
        <v>92</v>
      </c>
      <c r="B617" s="110">
        <v>147</v>
      </c>
      <c r="C617" s="110" t="s">
        <v>1331</v>
      </c>
      <c r="D617" s="110" t="s">
        <v>10</v>
      </c>
      <c r="E617" s="110" t="s">
        <v>10</v>
      </c>
      <c r="F617" s="110" t="s">
        <v>5660</v>
      </c>
      <c r="G617" s="110" t="s">
        <v>340</v>
      </c>
      <c r="H617" s="110">
        <v>61</v>
      </c>
      <c r="I617" s="110">
        <v>610</v>
      </c>
      <c r="J617" s="110">
        <v>10</v>
      </c>
      <c r="K617" s="110" t="s">
        <v>88</v>
      </c>
      <c r="L617" s="110">
        <v>544</v>
      </c>
      <c r="M617" s="111">
        <v>54.4</v>
      </c>
      <c r="N617" s="110" t="s">
        <v>2152</v>
      </c>
      <c r="O617" s="110" t="s">
        <v>2152</v>
      </c>
      <c r="P617" s="110" t="s">
        <v>1331</v>
      </c>
      <c r="Q617" s="110" t="s">
        <v>2153</v>
      </c>
      <c r="R617" s="110">
        <v>1</v>
      </c>
      <c r="S617" s="110" t="s">
        <v>10</v>
      </c>
      <c r="T617" s="110">
        <v>61</v>
      </c>
      <c r="U617" s="110" t="s">
        <v>2154</v>
      </c>
      <c r="V617" s="110">
        <v>25</v>
      </c>
      <c r="W617" s="110" t="s">
        <v>1902</v>
      </c>
      <c r="X617" s="110">
        <v>2</v>
      </c>
      <c r="Y617" s="110" t="s">
        <v>10</v>
      </c>
      <c r="Z617" s="110">
        <v>9</v>
      </c>
      <c r="AA617" s="110" t="s">
        <v>10</v>
      </c>
      <c r="AB617" s="110" t="s">
        <v>5638</v>
      </c>
      <c r="AC617" s="110">
        <v>200147</v>
      </c>
      <c r="AD617" s="110">
        <v>3</v>
      </c>
      <c r="AE617" s="111">
        <v>183</v>
      </c>
      <c r="AF617" s="112">
        <v>163.19999999999999</v>
      </c>
      <c r="AG617" s="111">
        <f>AE617-AF617</f>
        <v>19.800000000000011</v>
      </c>
    </row>
    <row r="618" spans="1:33">
      <c r="A618" s="109">
        <v>399</v>
      </c>
      <c r="B618" s="110">
        <v>451</v>
      </c>
      <c r="C618" s="110" t="s">
        <v>1607</v>
      </c>
      <c r="D618" s="110" t="s">
        <v>10</v>
      </c>
      <c r="E618" s="110" t="s">
        <v>58</v>
      </c>
      <c r="F618" s="110" t="s">
        <v>5627</v>
      </c>
      <c r="G618" s="110" t="s">
        <v>591</v>
      </c>
      <c r="H618" s="110">
        <v>10.1</v>
      </c>
      <c r="I618" s="110">
        <v>1010</v>
      </c>
      <c r="J618" s="110">
        <v>100</v>
      </c>
      <c r="K618" s="110" t="s">
        <v>38</v>
      </c>
      <c r="L618" s="110">
        <v>900</v>
      </c>
      <c r="M618" s="111">
        <v>9</v>
      </c>
      <c r="N618" s="110" t="s">
        <v>2999</v>
      </c>
      <c r="O618" s="110" t="s">
        <v>2999</v>
      </c>
      <c r="P618" s="110" t="s">
        <v>1607</v>
      </c>
      <c r="Q618" s="110" t="s">
        <v>3000</v>
      </c>
      <c r="R618" s="110">
        <v>2</v>
      </c>
      <c r="S618" s="110" t="s">
        <v>10</v>
      </c>
      <c r="T618" s="110">
        <v>10.1</v>
      </c>
      <c r="U618" s="110" t="s">
        <v>3001</v>
      </c>
      <c r="V618" s="110">
        <v>1</v>
      </c>
      <c r="W618" s="110" t="s">
        <v>1915</v>
      </c>
      <c r="X618" s="110">
        <v>2</v>
      </c>
      <c r="Y618" s="110" t="s">
        <v>10</v>
      </c>
      <c r="Z618" s="110">
        <v>15</v>
      </c>
      <c r="AA618" s="110" t="s">
        <v>10</v>
      </c>
      <c r="AB618" s="110" t="s">
        <v>5618</v>
      </c>
      <c r="AC618" s="110">
        <v>200451</v>
      </c>
      <c r="AD618" s="110">
        <v>15</v>
      </c>
      <c r="AE618" s="111">
        <v>151.5</v>
      </c>
      <c r="AF618" s="112">
        <v>135</v>
      </c>
      <c r="AG618" s="111">
        <f>AE618-AF618</f>
        <v>16.5</v>
      </c>
    </row>
    <row r="619" spans="1:33">
      <c r="A619" s="109">
        <v>188</v>
      </c>
      <c r="B619" s="110">
        <v>251</v>
      </c>
      <c r="C619" s="110" t="s">
        <v>3919</v>
      </c>
      <c r="D619" s="110" t="s">
        <v>10</v>
      </c>
      <c r="E619" s="110" t="s">
        <v>10</v>
      </c>
      <c r="F619" s="110" t="s">
        <v>5709</v>
      </c>
      <c r="G619" s="110" t="s">
        <v>498</v>
      </c>
      <c r="H619" s="110">
        <v>139</v>
      </c>
      <c r="I619" s="110">
        <v>1390</v>
      </c>
      <c r="J619" s="110">
        <v>10</v>
      </c>
      <c r="K619" s="110" t="s">
        <v>88</v>
      </c>
      <c r="L619" s="110">
        <v>1238</v>
      </c>
      <c r="M619" s="111">
        <v>123.8</v>
      </c>
      <c r="N619" s="110" t="s">
        <v>2427</v>
      </c>
      <c r="O619" s="110" t="s">
        <v>2427</v>
      </c>
      <c r="P619" s="110" t="s">
        <v>1419</v>
      </c>
      <c r="Q619" s="110" t="s">
        <v>2428</v>
      </c>
      <c r="R619" s="110">
        <v>1</v>
      </c>
      <c r="S619" s="110" t="s">
        <v>10</v>
      </c>
      <c r="T619" s="110">
        <v>139</v>
      </c>
      <c r="U619" s="110" t="s">
        <v>2429</v>
      </c>
      <c r="V619" s="110">
        <v>25</v>
      </c>
      <c r="W619" s="110" t="s">
        <v>1902</v>
      </c>
      <c r="X619" s="110">
        <v>2</v>
      </c>
      <c r="Y619" s="110" t="s">
        <v>10</v>
      </c>
      <c r="Z619" s="110">
        <v>9</v>
      </c>
      <c r="AA619" s="110" t="s">
        <v>10</v>
      </c>
      <c r="AB619" s="110" t="s">
        <v>5638</v>
      </c>
      <c r="AC619" s="110">
        <v>200251</v>
      </c>
      <c r="AD619" s="110">
        <v>1</v>
      </c>
      <c r="AE619" s="111">
        <v>139</v>
      </c>
      <c r="AF619" s="112">
        <v>123.8</v>
      </c>
      <c r="AG619" s="111">
        <f>AE619-AF619</f>
        <v>15.200000000000003</v>
      </c>
    </row>
    <row r="620" spans="1:33">
      <c r="A620" s="109" t="s">
        <v>5673</v>
      </c>
      <c r="B620" s="110">
        <v>808</v>
      </c>
      <c r="C620" s="110" t="s">
        <v>4025</v>
      </c>
      <c r="D620" s="110" t="s">
        <v>9</v>
      </c>
      <c r="E620" s="110" t="s">
        <v>10</v>
      </c>
      <c r="F620" s="110" t="s">
        <v>5827</v>
      </c>
      <c r="G620" s="110" t="s">
        <v>261</v>
      </c>
      <c r="H620" s="110">
        <v>6.7</v>
      </c>
      <c r="I620" s="110">
        <v>335</v>
      </c>
      <c r="J620" s="110">
        <v>50</v>
      </c>
      <c r="K620" s="110" t="s">
        <v>143</v>
      </c>
      <c r="L620" s="110">
        <v>298</v>
      </c>
      <c r="M620" s="111">
        <v>5.96</v>
      </c>
      <c r="N620" s="110" t="e">
        <v>#VALUE!</v>
      </c>
      <c r="O620" s="110" t="e">
        <v>#VALUE!</v>
      </c>
      <c r="P620" s="110" t="e">
        <v>#VALUE!</v>
      </c>
      <c r="Q620" s="110" t="e">
        <v>#VALUE!</v>
      </c>
      <c r="R620" s="110">
        <v>0</v>
      </c>
      <c r="S620" s="110" t="e">
        <v>#VALUE!</v>
      </c>
      <c r="T620" s="110" t="e">
        <v>#VALUE!</v>
      </c>
      <c r="U620" s="110" t="e">
        <v>#VALUE!</v>
      </c>
      <c r="V620" s="110" t="e">
        <v>#VALUE!</v>
      </c>
      <c r="W620" s="110" t="e">
        <v>#VALUE!</v>
      </c>
      <c r="X620" s="110" t="e">
        <v>#VALUE!</v>
      </c>
      <c r="Y620" s="110" t="e">
        <v>#VALUE!</v>
      </c>
      <c r="Z620" s="110" t="e">
        <v>#VALUE!</v>
      </c>
      <c r="AA620" s="110" t="s">
        <v>5673</v>
      </c>
      <c r="AB620" s="110" t="s">
        <v>5624</v>
      </c>
      <c r="AC620" s="110" t="e">
        <v>#VALUE!</v>
      </c>
      <c r="AD620" s="110">
        <v>18</v>
      </c>
      <c r="AE620" s="111">
        <v>120.60000000000001</v>
      </c>
      <c r="AF620" s="112">
        <v>107.28</v>
      </c>
      <c r="AG620" s="111">
        <f>AE620-AF620</f>
        <v>13.320000000000007</v>
      </c>
    </row>
    <row r="621" spans="1:33">
      <c r="A621" s="109">
        <v>19</v>
      </c>
      <c r="B621" s="110">
        <v>53</v>
      </c>
      <c r="C621" s="110" t="s">
        <v>1260</v>
      </c>
      <c r="D621" s="110" t="s">
        <v>9</v>
      </c>
      <c r="E621" s="110" t="s">
        <v>58</v>
      </c>
      <c r="F621" s="110" t="s">
        <v>5627</v>
      </c>
      <c r="G621" s="110" t="s">
        <v>70</v>
      </c>
      <c r="H621" s="110">
        <v>10.4</v>
      </c>
      <c r="I621" s="110">
        <v>1040</v>
      </c>
      <c r="J621" s="110">
        <v>100</v>
      </c>
      <c r="K621" s="110" t="s">
        <v>38</v>
      </c>
      <c r="L621" s="110">
        <v>926</v>
      </c>
      <c r="M621" s="111">
        <v>9.26</v>
      </c>
      <c r="N621" s="110" t="s">
        <v>1952</v>
      </c>
      <c r="O621" s="110" t="s">
        <v>1952</v>
      </c>
      <c r="P621" s="110" t="s">
        <v>1260</v>
      </c>
      <c r="Q621" s="110" t="s">
        <v>1953</v>
      </c>
      <c r="R621" s="110">
        <v>2</v>
      </c>
      <c r="S621" s="110" t="s">
        <v>10</v>
      </c>
      <c r="T621" s="110">
        <v>10.4</v>
      </c>
      <c r="U621" s="110" t="s">
        <v>1954</v>
      </c>
      <c r="V621" s="110">
        <v>1</v>
      </c>
      <c r="W621" s="110" t="s">
        <v>1915</v>
      </c>
      <c r="X621" s="110">
        <v>0</v>
      </c>
      <c r="Y621" s="110" t="s">
        <v>10</v>
      </c>
      <c r="Z621" s="110">
        <v>3</v>
      </c>
      <c r="AA621" s="110" t="s">
        <v>10</v>
      </c>
      <c r="AB621" s="110" t="s">
        <v>5618</v>
      </c>
      <c r="AC621" s="110">
        <v>53</v>
      </c>
      <c r="AD621" s="110">
        <v>10</v>
      </c>
      <c r="AE621" s="111">
        <v>104</v>
      </c>
      <c r="AF621" s="112">
        <v>92.6</v>
      </c>
      <c r="AG621" s="111">
        <f>AE621-AF621</f>
        <v>11.400000000000006</v>
      </c>
    </row>
    <row r="622" spans="1:33">
      <c r="A622" s="109">
        <v>620</v>
      </c>
      <c r="B622" s="110">
        <v>724</v>
      </c>
      <c r="C622" s="110" t="s">
        <v>1809</v>
      </c>
      <c r="D622" s="110" t="s">
        <v>10</v>
      </c>
      <c r="E622" s="110" t="s">
        <v>10</v>
      </c>
      <c r="F622" s="110" t="s">
        <v>5671</v>
      </c>
      <c r="G622" s="110" t="s">
        <v>223</v>
      </c>
      <c r="H622" s="110">
        <v>14.7</v>
      </c>
      <c r="I622" s="110">
        <v>1470</v>
      </c>
      <c r="J622" s="110">
        <v>100</v>
      </c>
      <c r="K622" s="110" t="s">
        <v>13</v>
      </c>
      <c r="L622" s="110">
        <v>1309</v>
      </c>
      <c r="M622" s="111">
        <v>13.09</v>
      </c>
      <c r="N622" s="110" t="s">
        <v>3603</v>
      </c>
      <c r="O622" s="110" t="s">
        <v>3603</v>
      </c>
      <c r="P622" s="110" t="s">
        <v>1809</v>
      </c>
      <c r="Q622" s="110" t="s">
        <v>10</v>
      </c>
      <c r="R622" s="110">
        <v>2</v>
      </c>
      <c r="S622" s="110" t="s">
        <v>10</v>
      </c>
      <c r="T622" s="110">
        <v>14.7</v>
      </c>
      <c r="U622" s="110" t="s">
        <v>3604</v>
      </c>
      <c r="V622" s="110">
        <v>14</v>
      </c>
      <c r="W622" s="110" t="s">
        <v>1898</v>
      </c>
      <c r="X622" s="110">
        <v>0</v>
      </c>
      <c r="Y622" s="110" t="s">
        <v>10</v>
      </c>
      <c r="Z622" s="110">
        <v>3</v>
      </c>
      <c r="AA622" s="110" t="s">
        <v>10</v>
      </c>
      <c r="AB622" s="110" t="s">
        <v>5618</v>
      </c>
      <c r="AC622" s="110">
        <v>724</v>
      </c>
      <c r="AD622" s="110">
        <v>7</v>
      </c>
      <c r="AE622" s="111">
        <v>102.89999999999999</v>
      </c>
      <c r="AF622" s="112">
        <v>91.63</v>
      </c>
      <c r="AG622" s="111">
        <f>AE622-AF622</f>
        <v>11.269999999999996</v>
      </c>
    </row>
    <row r="623" spans="1:33">
      <c r="A623" s="109">
        <v>562</v>
      </c>
      <c r="B623" s="110">
        <v>647</v>
      </c>
      <c r="C623" s="110" t="s">
        <v>1753</v>
      </c>
      <c r="D623" s="110" t="s">
        <v>10</v>
      </c>
      <c r="E623" s="110" t="s">
        <v>58</v>
      </c>
      <c r="F623" s="110" t="s">
        <v>5706</v>
      </c>
      <c r="G623" s="110" t="s">
        <v>288</v>
      </c>
      <c r="H623" s="110">
        <v>8.8000000000000007</v>
      </c>
      <c r="I623" s="110">
        <v>880</v>
      </c>
      <c r="J623" s="110">
        <v>99.999999999999986</v>
      </c>
      <c r="K623" s="110" t="s">
        <v>57</v>
      </c>
      <c r="L623" s="110">
        <v>784</v>
      </c>
      <c r="M623" s="111">
        <v>7.8400000000000007</v>
      </c>
      <c r="N623" s="110" t="s">
        <v>3447</v>
      </c>
      <c r="O623" s="110" t="s">
        <v>3447</v>
      </c>
      <c r="P623" s="110" t="s">
        <v>1753</v>
      </c>
      <c r="Q623" s="110" t="s">
        <v>3448</v>
      </c>
      <c r="R623" s="110">
        <v>1</v>
      </c>
      <c r="S623" s="110" t="s">
        <v>10</v>
      </c>
      <c r="T623" s="110">
        <v>8.8000000000000007</v>
      </c>
      <c r="U623" s="110" t="s">
        <v>3449</v>
      </c>
      <c r="V623" s="110">
        <v>2</v>
      </c>
      <c r="W623" s="110" t="s">
        <v>835</v>
      </c>
      <c r="X623" s="110">
        <v>2</v>
      </c>
      <c r="Y623" s="110" t="s">
        <v>10</v>
      </c>
      <c r="Z623" s="110">
        <v>6</v>
      </c>
      <c r="AA623" s="110" t="s">
        <v>10</v>
      </c>
      <c r="AB623" s="110" t="s">
        <v>1915</v>
      </c>
      <c r="AC623" s="110">
        <v>200647</v>
      </c>
      <c r="AD623" s="110">
        <v>11</v>
      </c>
      <c r="AE623" s="111">
        <v>96.800000000000011</v>
      </c>
      <c r="AF623" s="112">
        <v>86.240000000000009</v>
      </c>
      <c r="AG623" s="111">
        <f>AE623-AF623</f>
        <v>10.560000000000002</v>
      </c>
    </row>
    <row r="624" spans="1:33">
      <c r="A624" s="109">
        <v>71</v>
      </c>
      <c r="B624" s="110">
        <v>119</v>
      </c>
      <c r="C624" s="110" t="s">
        <v>3898</v>
      </c>
      <c r="D624" s="110" t="s">
        <v>10</v>
      </c>
      <c r="E624" s="110" t="s">
        <v>10</v>
      </c>
      <c r="F624" s="110" t="s">
        <v>5681</v>
      </c>
      <c r="G624" s="110" t="s">
        <v>92</v>
      </c>
      <c r="H624" s="110">
        <v>1182</v>
      </c>
      <c r="I624" s="110">
        <v>11820</v>
      </c>
      <c r="J624" s="110">
        <v>10</v>
      </c>
      <c r="K624" s="110" t="s">
        <v>292</v>
      </c>
      <c r="L624" s="110">
        <v>10530</v>
      </c>
      <c r="M624" s="111">
        <v>1053</v>
      </c>
      <c r="N624" s="110" t="s">
        <v>2095</v>
      </c>
      <c r="O624" s="110" t="s">
        <v>2095</v>
      </c>
      <c r="P624" s="110" t="s">
        <v>1309</v>
      </c>
      <c r="Q624" s="110" t="s">
        <v>2096</v>
      </c>
      <c r="R624" s="110">
        <v>2</v>
      </c>
      <c r="S624" s="110" t="s">
        <v>10</v>
      </c>
      <c r="T624" s="110">
        <v>1182</v>
      </c>
      <c r="U624" s="110" t="s">
        <v>2097</v>
      </c>
      <c r="V624" s="110">
        <v>25</v>
      </c>
      <c r="W624" s="110" t="s">
        <v>1902</v>
      </c>
      <c r="X624" s="110">
        <v>0</v>
      </c>
      <c r="Y624" s="110" t="s">
        <v>10</v>
      </c>
      <c r="Z624" s="110">
        <v>8</v>
      </c>
      <c r="AA624" s="110" t="s">
        <v>10</v>
      </c>
      <c r="AB624" s="110" t="s">
        <v>5618</v>
      </c>
      <c r="AC624" s="110">
        <v>119</v>
      </c>
      <c r="AD624" s="110">
        <v>0.08</v>
      </c>
      <c r="AE624" s="111">
        <v>94.56</v>
      </c>
      <c r="AF624" s="112">
        <v>84.24</v>
      </c>
      <c r="AG624" s="111">
        <f>AE624-AF624</f>
        <v>10.320000000000007</v>
      </c>
    </row>
    <row r="625" spans="1:33">
      <c r="A625" s="109">
        <v>286</v>
      </c>
      <c r="B625" s="110">
        <v>349</v>
      </c>
      <c r="C625" s="110" t="s">
        <v>1504</v>
      </c>
      <c r="D625" s="110" t="s">
        <v>114</v>
      </c>
      <c r="E625" s="110" t="s">
        <v>58</v>
      </c>
      <c r="F625" s="110" t="s">
        <v>5627</v>
      </c>
      <c r="G625" s="110" t="s">
        <v>114</v>
      </c>
      <c r="H625" s="110">
        <v>6.1</v>
      </c>
      <c r="I625" s="110">
        <v>610</v>
      </c>
      <c r="J625" s="110">
        <v>100</v>
      </c>
      <c r="K625" s="110" t="s">
        <v>38</v>
      </c>
      <c r="L625" s="110">
        <v>544</v>
      </c>
      <c r="M625" s="111">
        <v>5.44</v>
      </c>
      <c r="N625" s="110" t="s">
        <v>2694</v>
      </c>
      <c r="O625" s="110" t="s">
        <v>2694</v>
      </c>
      <c r="P625" s="110" t="s">
        <v>1504</v>
      </c>
      <c r="Q625" s="110" t="s">
        <v>2695</v>
      </c>
      <c r="R625" s="110">
        <v>1</v>
      </c>
      <c r="S625" s="110" t="s">
        <v>10</v>
      </c>
      <c r="T625" s="110">
        <v>6.1</v>
      </c>
      <c r="U625" s="110" t="s">
        <v>2696</v>
      </c>
      <c r="V625" s="110">
        <v>1</v>
      </c>
      <c r="W625" s="110" t="s">
        <v>1915</v>
      </c>
      <c r="X625" s="110">
        <v>0</v>
      </c>
      <c r="Y625" s="110" t="s">
        <v>10</v>
      </c>
      <c r="Z625" s="110">
        <v>5</v>
      </c>
      <c r="AA625" s="110" t="s">
        <v>10</v>
      </c>
      <c r="AB625" s="110" t="s">
        <v>1915</v>
      </c>
      <c r="AC625" s="110">
        <v>349</v>
      </c>
      <c r="AD625" s="110">
        <v>15</v>
      </c>
      <c r="AE625" s="111">
        <v>91.5</v>
      </c>
      <c r="AF625" s="112">
        <v>81.600000000000009</v>
      </c>
      <c r="AG625" s="111">
        <f>AE625-AF625</f>
        <v>9.8999999999999915</v>
      </c>
    </row>
    <row r="626" spans="1:33">
      <c r="A626" s="109">
        <v>304</v>
      </c>
      <c r="B626" s="110">
        <v>11</v>
      </c>
      <c r="C626" s="110" t="s">
        <v>3866</v>
      </c>
      <c r="D626" s="110" t="s">
        <v>9</v>
      </c>
      <c r="E626" s="110" t="s">
        <v>14</v>
      </c>
      <c r="F626" s="110" t="s">
        <v>5619</v>
      </c>
      <c r="G626" s="110" t="s">
        <v>12</v>
      </c>
      <c r="H626" s="110">
        <v>10.4</v>
      </c>
      <c r="I626" s="110">
        <v>1092</v>
      </c>
      <c r="J626" s="110">
        <v>105</v>
      </c>
      <c r="K626" s="110" t="s">
        <v>18</v>
      </c>
      <c r="L626" s="110">
        <v>992</v>
      </c>
      <c r="M626" s="111">
        <v>9.4476190476190478</v>
      </c>
      <c r="N626" s="110" t="s">
        <v>2744</v>
      </c>
      <c r="O626" s="110" t="s">
        <v>2744</v>
      </c>
      <c r="P626" s="110" t="s">
        <v>1521</v>
      </c>
      <c r="Q626" s="110" t="s">
        <v>2745</v>
      </c>
      <c r="R626" s="110">
        <v>1</v>
      </c>
      <c r="S626" s="110" t="s">
        <v>10</v>
      </c>
      <c r="T626" s="110">
        <v>10.4</v>
      </c>
      <c r="U626" s="110" t="s">
        <v>2746</v>
      </c>
      <c r="V626" s="110">
        <v>3</v>
      </c>
      <c r="W626" s="110" t="s">
        <v>1938</v>
      </c>
      <c r="X626" s="110">
        <v>0</v>
      </c>
      <c r="Y626" s="110" t="s">
        <v>10</v>
      </c>
      <c r="Z626" s="110">
        <v>4</v>
      </c>
      <c r="AA626" s="110" t="s">
        <v>10</v>
      </c>
      <c r="AB626" s="110" t="s">
        <v>5620</v>
      </c>
      <c r="AC626" s="110">
        <v>11</v>
      </c>
      <c r="AD626" s="110">
        <v>5</v>
      </c>
      <c r="AE626" s="111">
        <v>52</v>
      </c>
      <c r="AF626" s="112">
        <v>47.238095238095241</v>
      </c>
      <c r="AG626" s="111">
        <f>AE626-AF626</f>
        <v>4.7619047619047592</v>
      </c>
    </row>
    <row r="627" spans="1:33">
      <c r="A627" s="109">
        <v>94</v>
      </c>
      <c r="B627" s="110">
        <v>149</v>
      </c>
      <c r="C627" s="110" t="s">
        <v>1333</v>
      </c>
      <c r="D627" s="110" t="s">
        <v>9</v>
      </c>
      <c r="E627" s="110" t="s">
        <v>58</v>
      </c>
      <c r="F627" s="110" t="s">
        <v>5627</v>
      </c>
      <c r="G627" s="110" t="s">
        <v>212</v>
      </c>
      <c r="H627" s="110">
        <v>8.6999999999999993</v>
      </c>
      <c r="I627" s="110">
        <v>870</v>
      </c>
      <c r="J627" s="110">
        <v>100.00000000000001</v>
      </c>
      <c r="K627" s="110" t="s">
        <v>38</v>
      </c>
      <c r="L627" s="110">
        <v>775</v>
      </c>
      <c r="M627" s="111">
        <v>7.7499999999999991</v>
      </c>
      <c r="N627" s="110" t="s">
        <v>2158</v>
      </c>
      <c r="O627" s="110" t="s">
        <v>2158</v>
      </c>
      <c r="P627" s="110" t="s">
        <v>1333</v>
      </c>
      <c r="Q627" s="110" t="s">
        <v>10</v>
      </c>
      <c r="R627" s="110">
        <v>2</v>
      </c>
      <c r="S627" s="110" t="s">
        <v>10</v>
      </c>
      <c r="T627" s="110">
        <v>8.6999999999999993</v>
      </c>
      <c r="U627" s="110" t="s">
        <v>2159</v>
      </c>
      <c r="V627" s="110">
        <v>1</v>
      </c>
      <c r="W627" s="110" t="s">
        <v>1915</v>
      </c>
      <c r="X627" s="110">
        <v>0</v>
      </c>
      <c r="Y627" s="110" t="s">
        <v>10</v>
      </c>
      <c r="Z627" s="110">
        <v>15</v>
      </c>
      <c r="AA627" s="110" t="s">
        <v>10</v>
      </c>
      <c r="AB627" s="110" t="s">
        <v>5618</v>
      </c>
      <c r="AC627" s="110">
        <v>149</v>
      </c>
      <c r="AD627" s="110">
        <v>6</v>
      </c>
      <c r="AE627" s="111">
        <v>52.199999999999996</v>
      </c>
      <c r="AF627" s="112">
        <v>46.499999999999993</v>
      </c>
      <c r="AG627" s="111">
        <f>AE627-AF627</f>
        <v>5.7000000000000028</v>
      </c>
    </row>
    <row r="628" spans="1:33">
      <c r="A628" s="109">
        <v>295</v>
      </c>
      <c r="B628" s="110">
        <v>2</v>
      </c>
      <c r="C628" s="110" t="s">
        <v>3856</v>
      </c>
      <c r="D628" s="110" t="s">
        <v>10</v>
      </c>
      <c r="E628" s="110" t="s">
        <v>14</v>
      </c>
      <c r="F628" s="110" t="s">
        <v>5619</v>
      </c>
      <c r="G628" s="110" t="s">
        <v>12</v>
      </c>
      <c r="H628" s="110">
        <v>9.8000000000000007</v>
      </c>
      <c r="I628" s="110">
        <v>1029</v>
      </c>
      <c r="J628" s="110">
        <v>104.99999999999999</v>
      </c>
      <c r="K628" s="110" t="s">
        <v>13</v>
      </c>
      <c r="L628" s="110">
        <v>935</v>
      </c>
      <c r="M628" s="111">
        <v>8.9047619047619051</v>
      </c>
      <c r="N628" s="110" t="s">
        <v>2718</v>
      </c>
      <c r="O628" s="110" t="s">
        <v>2718</v>
      </c>
      <c r="P628" s="110" t="s">
        <v>1512</v>
      </c>
      <c r="Q628" s="110" t="s">
        <v>2719</v>
      </c>
      <c r="R628" s="110">
        <v>2</v>
      </c>
      <c r="S628" s="110" t="s">
        <v>10</v>
      </c>
      <c r="T628" s="110">
        <v>9.8000000000000007</v>
      </c>
      <c r="U628" s="110" t="s">
        <v>2720</v>
      </c>
      <c r="V628" s="110">
        <v>3</v>
      </c>
      <c r="W628" s="110" t="s">
        <v>1938</v>
      </c>
      <c r="X628" s="110">
        <v>0</v>
      </c>
      <c r="Y628" s="110" t="s">
        <v>10</v>
      </c>
      <c r="Z628" s="110">
        <v>4</v>
      </c>
      <c r="AA628" s="110" t="s">
        <v>10</v>
      </c>
      <c r="AB628" s="110" t="s">
        <v>5618</v>
      </c>
      <c r="AC628" s="110">
        <v>2</v>
      </c>
      <c r="AD628" s="110">
        <v>0</v>
      </c>
      <c r="AE628" s="111">
        <v>0</v>
      </c>
      <c r="AF628" s="112">
        <v>0</v>
      </c>
      <c r="AG628" s="111">
        <f>AE628-AF628</f>
        <v>0</v>
      </c>
    </row>
    <row r="629" spans="1:33">
      <c r="A629" s="109">
        <v>581</v>
      </c>
      <c r="B629" s="110">
        <v>26</v>
      </c>
      <c r="C629" s="110" t="s">
        <v>3881</v>
      </c>
      <c r="D629" s="110" t="s">
        <v>9</v>
      </c>
      <c r="E629" s="110" t="s">
        <v>67</v>
      </c>
      <c r="F629" s="110" t="s">
        <v>5634</v>
      </c>
      <c r="G629" s="110" t="s">
        <v>66</v>
      </c>
      <c r="H629" s="110">
        <v>6.5</v>
      </c>
      <c r="I629" s="110">
        <v>8190</v>
      </c>
      <c r="J629" s="110">
        <v>1260</v>
      </c>
      <c r="K629" s="110" t="s">
        <v>38</v>
      </c>
      <c r="L629" s="110">
        <v>7445</v>
      </c>
      <c r="M629" s="111">
        <v>5.9087301587301591</v>
      </c>
      <c r="N629" s="110" t="s">
        <v>3498</v>
      </c>
      <c r="O629" s="110" t="s">
        <v>3498</v>
      </c>
      <c r="P629" s="110" t="s">
        <v>1770</v>
      </c>
      <c r="Q629" s="110" t="s">
        <v>10</v>
      </c>
      <c r="R629" s="110">
        <v>2</v>
      </c>
      <c r="S629" s="110" t="s">
        <v>10</v>
      </c>
      <c r="T629" s="110">
        <v>6.5</v>
      </c>
      <c r="U629" s="110" t="s">
        <v>3499</v>
      </c>
      <c r="V629" s="110">
        <v>1</v>
      </c>
      <c r="W629" s="110" t="s">
        <v>1915</v>
      </c>
      <c r="X629" s="110">
        <v>0</v>
      </c>
      <c r="Y629" s="110" t="s">
        <v>10</v>
      </c>
      <c r="Z629" s="110">
        <v>15</v>
      </c>
      <c r="AA629" s="110" t="s">
        <v>10</v>
      </c>
      <c r="AB629" s="110" t="s">
        <v>5618</v>
      </c>
      <c r="AC629" s="110">
        <v>26</v>
      </c>
      <c r="AD629" s="110">
        <v>0</v>
      </c>
      <c r="AE629" s="111">
        <v>0</v>
      </c>
      <c r="AF629" s="112">
        <v>0</v>
      </c>
      <c r="AG629" s="111">
        <f>AE629-AF629</f>
        <v>0</v>
      </c>
    </row>
    <row r="630" spans="1:33">
      <c r="A630" s="109">
        <v>9</v>
      </c>
      <c r="B630" s="110">
        <v>39</v>
      </c>
      <c r="C630" s="110" t="s">
        <v>1250</v>
      </c>
      <c r="D630" s="110" t="s">
        <v>44</v>
      </c>
      <c r="E630" s="110" t="s">
        <v>67</v>
      </c>
      <c r="F630" s="110" t="s">
        <v>5642</v>
      </c>
      <c r="G630" s="110" t="s">
        <v>108</v>
      </c>
      <c r="H630" s="110">
        <v>27.4</v>
      </c>
      <c r="I630" s="110">
        <v>5480</v>
      </c>
      <c r="J630" s="110">
        <v>200</v>
      </c>
      <c r="K630" s="110" t="s">
        <v>38</v>
      </c>
      <c r="L630" s="110">
        <v>4165</v>
      </c>
      <c r="M630" s="111">
        <v>20.824999999999999</v>
      </c>
      <c r="N630" s="110" t="s">
        <v>1922</v>
      </c>
      <c r="O630" s="110" t="s">
        <v>1922</v>
      </c>
      <c r="P630" s="110" t="s">
        <v>1250</v>
      </c>
      <c r="Q630" s="110" t="s">
        <v>10</v>
      </c>
      <c r="R630" s="110">
        <v>1</v>
      </c>
      <c r="S630" s="110" t="s">
        <v>10</v>
      </c>
      <c r="T630" s="110">
        <v>27.4</v>
      </c>
      <c r="U630" s="110" t="s">
        <v>1923</v>
      </c>
      <c r="V630" s="110">
        <v>1</v>
      </c>
      <c r="W630" s="110" t="s">
        <v>1915</v>
      </c>
      <c r="X630" s="110">
        <v>0</v>
      </c>
      <c r="Y630" s="110" t="s">
        <v>10</v>
      </c>
      <c r="Z630" s="110">
        <v>25</v>
      </c>
      <c r="AA630" s="110" t="s">
        <v>10</v>
      </c>
      <c r="AB630" s="110" t="s">
        <v>1915</v>
      </c>
      <c r="AC630" s="110">
        <v>39</v>
      </c>
      <c r="AD630" s="110"/>
      <c r="AE630" s="111">
        <v>0</v>
      </c>
      <c r="AF630" s="112">
        <v>0</v>
      </c>
      <c r="AG630" s="111">
        <f>AE630-AF630</f>
        <v>0</v>
      </c>
    </row>
    <row r="631" spans="1:33">
      <c r="A631" s="109">
        <v>12</v>
      </c>
      <c r="B631" s="110">
        <v>44</v>
      </c>
      <c r="C631" s="110" t="s">
        <v>1253</v>
      </c>
      <c r="D631" s="110" t="s">
        <v>71</v>
      </c>
      <c r="E631" s="110" t="s">
        <v>67</v>
      </c>
      <c r="F631" s="110" t="s">
        <v>556</v>
      </c>
      <c r="G631" s="110" t="s">
        <v>133</v>
      </c>
      <c r="H631" s="110">
        <v>5.9</v>
      </c>
      <c r="I631" s="110">
        <v>2950</v>
      </c>
      <c r="J631" s="110">
        <v>499.99999999999994</v>
      </c>
      <c r="K631" s="110" t="s">
        <v>38</v>
      </c>
      <c r="L631" s="110">
        <v>2629</v>
      </c>
      <c r="M631" s="111">
        <v>5.2580000000000009</v>
      </c>
      <c r="N631" s="110" t="s">
        <v>1929</v>
      </c>
      <c r="O631" s="110" t="s">
        <v>1929</v>
      </c>
      <c r="P631" s="110" t="s">
        <v>1253</v>
      </c>
      <c r="Q631" s="110" t="s">
        <v>1930</v>
      </c>
      <c r="R631" s="110">
        <v>1</v>
      </c>
      <c r="S631" s="110" t="s">
        <v>10</v>
      </c>
      <c r="T631" s="110">
        <v>5.9</v>
      </c>
      <c r="U631" s="110" t="s">
        <v>1931</v>
      </c>
      <c r="V631" s="110">
        <v>1</v>
      </c>
      <c r="W631" s="110" t="s">
        <v>1915</v>
      </c>
      <c r="X631" s="110">
        <v>0</v>
      </c>
      <c r="Y631" s="110" t="s">
        <v>10</v>
      </c>
      <c r="Z631" s="110">
        <v>25</v>
      </c>
      <c r="AA631" s="110" t="s">
        <v>10</v>
      </c>
      <c r="AB631" s="110" t="s">
        <v>1915</v>
      </c>
      <c r="AC631" s="110">
        <v>44</v>
      </c>
      <c r="AD631" s="110"/>
      <c r="AE631" s="111">
        <v>0</v>
      </c>
      <c r="AF631" s="112">
        <v>0</v>
      </c>
      <c r="AG631" s="111">
        <f>AE631-AF631</f>
        <v>0</v>
      </c>
    </row>
    <row r="632" spans="1:33">
      <c r="A632" s="109">
        <v>13</v>
      </c>
      <c r="B632" s="110">
        <v>47</v>
      </c>
      <c r="C632" s="110" t="s">
        <v>1254</v>
      </c>
      <c r="D632" s="110" t="s">
        <v>71</v>
      </c>
      <c r="E632" s="110" t="s">
        <v>58</v>
      </c>
      <c r="F632" s="110" t="s">
        <v>5627</v>
      </c>
      <c r="G632" s="110" t="s">
        <v>139</v>
      </c>
      <c r="H632" s="110">
        <v>6.1</v>
      </c>
      <c r="I632" s="110">
        <v>610</v>
      </c>
      <c r="J632" s="110">
        <v>100</v>
      </c>
      <c r="K632" s="110" t="s">
        <v>38</v>
      </c>
      <c r="L632" s="110">
        <v>544</v>
      </c>
      <c r="M632" s="111">
        <v>5.44</v>
      </c>
      <c r="N632" s="110" t="s">
        <v>1932</v>
      </c>
      <c r="O632" s="110" t="s">
        <v>1932</v>
      </c>
      <c r="P632" s="110" t="s">
        <v>1254</v>
      </c>
      <c r="Q632" s="110" t="s">
        <v>1933</v>
      </c>
      <c r="R632" s="110">
        <v>1</v>
      </c>
      <c r="S632" s="110" t="s">
        <v>10</v>
      </c>
      <c r="T632" s="110">
        <v>6.1</v>
      </c>
      <c r="U632" s="110" t="s">
        <v>1934</v>
      </c>
      <c r="V632" s="110">
        <v>1</v>
      </c>
      <c r="W632" s="110" t="s">
        <v>1915</v>
      </c>
      <c r="X632" s="110">
        <v>0</v>
      </c>
      <c r="Y632" s="110" t="s">
        <v>10</v>
      </c>
      <c r="Z632" s="110">
        <v>1</v>
      </c>
      <c r="AA632" s="110" t="s">
        <v>10</v>
      </c>
      <c r="AB632" s="110" t="s">
        <v>1915</v>
      </c>
      <c r="AC632" s="110">
        <v>47</v>
      </c>
      <c r="AD632" s="110"/>
      <c r="AE632" s="111">
        <v>0</v>
      </c>
      <c r="AF632" s="112">
        <v>0</v>
      </c>
      <c r="AG632" s="111">
        <f>AE632-AF632</f>
        <v>0</v>
      </c>
    </row>
    <row r="633" spans="1:33">
      <c r="A633" s="109">
        <v>25</v>
      </c>
      <c r="B633" s="110">
        <v>61</v>
      </c>
      <c r="C633" s="110" t="s">
        <v>175</v>
      </c>
      <c r="D633" s="110" t="s">
        <v>10</v>
      </c>
      <c r="E633" s="110" t="s">
        <v>10</v>
      </c>
      <c r="F633" s="110" t="s">
        <v>5655</v>
      </c>
      <c r="G633" s="110" t="s">
        <v>139</v>
      </c>
      <c r="H633" s="110">
        <v>89</v>
      </c>
      <c r="I633" s="110">
        <v>4450</v>
      </c>
      <c r="J633" s="110">
        <v>50</v>
      </c>
      <c r="K633" s="110" t="s">
        <v>88</v>
      </c>
      <c r="L633" s="110">
        <v>3961</v>
      </c>
      <c r="M633" s="111">
        <v>79.22</v>
      </c>
      <c r="N633" s="110" t="s">
        <v>1971</v>
      </c>
      <c r="O633" s="110" t="s">
        <v>1971</v>
      </c>
      <c r="P633" s="110" t="s">
        <v>1267</v>
      </c>
      <c r="Q633" s="110" t="s">
        <v>1972</v>
      </c>
      <c r="R633" s="110">
        <v>1</v>
      </c>
      <c r="S633" s="110" t="s">
        <v>10</v>
      </c>
      <c r="T633" s="110">
        <v>89</v>
      </c>
      <c r="U633" s="110" t="s">
        <v>1973</v>
      </c>
      <c r="V633" s="110">
        <v>25</v>
      </c>
      <c r="W633" s="110" t="s">
        <v>1902</v>
      </c>
      <c r="X633" s="110">
        <v>0</v>
      </c>
      <c r="Y633" s="110" t="s">
        <v>10</v>
      </c>
      <c r="Z633" s="110">
        <v>9</v>
      </c>
      <c r="AA633" s="110" t="s">
        <v>10</v>
      </c>
      <c r="AB633" s="110" t="s">
        <v>5638</v>
      </c>
      <c r="AC633" s="110">
        <v>61</v>
      </c>
      <c r="AD633" s="110">
        <v>0</v>
      </c>
      <c r="AE633" s="111">
        <v>0</v>
      </c>
      <c r="AF633" s="112">
        <v>0</v>
      </c>
      <c r="AG633" s="111">
        <f>AE633-AF633</f>
        <v>0</v>
      </c>
    </row>
    <row r="634" spans="1:33">
      <c r="A634" s="109">
        <v>30</v>
      </c>
      <c r="B634" s="110">
        <v>67</v>
      </c>
      <c r="C634" s="110" t="s">
        <v>1272</v>
      </c>
      <c r="D634" s="110" t="s">
        <v>114</v>
      </c>
      <c r="E634" s="110" t="s">
        <v>58</v>
      </c>
      <c r="F634" s="110" t="s">
        <v>5627</v>
      </c>
      <c r="G634" s="110" t="s">
        <v>114</v>
      </c>
      <c r="H634" s="110">
        <v>13.9</v>
      </c>
      <c r="I634" s="110">
        <v>1390</v>
      </c>
      <c r="J634" s="110">
        <v>100</v>
      </c>
      <c r="K634" s="110"/>
      <c r="L634" s="110"/>
      <c r="M634" s="111"/>
      <c r="N634" s="110" t="s">
        <v>1985</v>
      </c>
      <c r="O634" s="110" t="s">
        <v>1985</v>
      </c>
      <c r="P634" s="110" t="s">
        <v>1272</v>
      </c>
      <c r="Q634" s="110" t="s">
        <v>10</v>
      </c>
      <c r="R634" s="110">
        <v>1</v>
      </c>
      <c r="S634" s="110" t="s">
        <v>10</v>
      </c>
      <c r="T634" s="110">
        <v>13.9</v>
      </c>
      <c r="U634" s="110" t="s">
        <v>1986</v>
      </c>
      <c r="V634" s="110">
        <v>1</v>
      </c>
      <c r="W634" s="110" t="s">
        <v>1915</v>
      </c>
      <c r="X634" s="110">
        <v>0</v>
      </c>
      <c r="Y634" s="110" t="s">
        <v>10</v>
      </c>
      <c r="Z634" s="110">
        <v>25</v>
      </c>
      <c r="AA634" s="110" t="s">
        <v>10</v>
      </c>
      <c r="AB634" s="110" t="s">
        <v>1915</v>
      </c>
      <c r="AC634" s="110">
        <v>67</v>
      </c>
      <c r="AD634" s="110"/>
      <c r="AE634" s="111">
        <v>0</v>
      </c>
      <c r="AF634" s="112">
        <v>0</v>
      </c>
      <c r="AG634" s="111">
        <f>AE634-AF634</f>
        <v>0</v>
      </c>
    </row>
    <row r="635" spans="1:33">
      <c r="A635" s="109">
        <v>38</v>
      </c>
      <c r="B635" s="110">
        <v>76</v>
      </c>
      <c r="C635" s="110" t="s">
        <v>3893</v>
      </c>
      <c r="D635" s="110" t="s">
        <v>10</v>
      </c>
      <c r="E635" s="110" t="s">
        <v>14</v>
      </c>
      <c r="F635" s="110" t="s">
        <v>5666</v>
      </c>
      <c r="G635" s="110" t="s">
        <v>92</v>
      </c>
      <c r="H635" s="110">
        <v>88.8</v>
      </c>
      <c r="I635" s="110">
        <v>9324</v>
      </c>
      <c r="J635" s="110">
        <v>105</v>
      </c>
      <c r="K635" s="110" t="s">
        <v>127</v>
      </c>
      <c r="L635" s="110">
        <v>8295</v>
      </c>
      <c r="M635" s="111">
        <v>79</v>
      </c>
      <c r="N635" s="110" t="s">
        <v>2007</v>
      </c>
      <c r="O635" s="110" t="s">
        <v>2007</v>
      </c>
      <c r="P635" s="110" t="s">
        <v>1281</v>
      </c>
      <c r="Q635" s="110" t="s">
        <v>2008</v>
      </c>
      <c r="R635" s="110">
        <v>1</v>
      </c>
      <c r="S635" s="110" t="s">
        <v>10</v>
      </c>
      <c r="T635" s="110">
        <v>8.8800000000000008</v>
      </c>
      <c r="U635" s="110" t="s">
        <v>2009</v>
      </c>
      <c r="V635" s="110">
        <v>3</v>
      </c>
      <c r="W635" s="110" t="s">
        <v>1938</v>
      </c>
      <c r="X635" s="110">
        <v>0</v>
      </c>
      <c r="Y635" s="110" t="s">
        <v>10</v>
      </c>
      <c r="Z635" s="110">
        <v>15</v>
      </c>
      <c r="AA635" s="110" t="s">
        <v>10</v>
      </c>
      <c r="AB635" s="110" t="s">
        <v>5620</v>
      </c>
      <c r="AC635" s="110">
        <v>76</v>
      </c>
      <c r="AD635" s="110">
        <v>0</v>
      </c>
      <c r="AE635" s="111">
        <v>0</v>
      </c>
      <c r="AF635" s="112">
        <v>0</v>
      </c>
      <c r="AG635" s="111">
        <f>AE635-AF635</f>
        <v>0</v>
      </c>
    </row>
    <row r="636" spans="1:33">
      <c r="A636" s="109">
        <v>39</v>
      </c>
      <c r="B636" s="110">
        <v>77</v>
      </c>
      <c r="C636" s="110" t="s">
        <v>217</v>
      </c>
      <c r="D636" s="110" t="s">
        <v>10</v>
      </c>
      <c r="E636" s="110" t="s">
        <v>10</v>
      </c>
      <c r="F636" s="110" t="s">
        <v>5667</v>
      </c>
      <c r="G636" s="110" t="s">
        <v>92</v>
      </c>
      <c r="H636" s="110">
        <v>715</v>
      </c>
      <c r="I636" s="110">
        <v>14300</v>
      </c>
      <c r="J636" s="110">
        <v>20</v>
      </c>
      <c r="K636" s="110" t="s">
        <v>97</v>
      </c>
      <c r="L636" s="110">
        <v>12720</v>
      </c>
      <c r="M636" s="111">
        <v>636</v>
      </c>
      <c r="N636" s="110" t="s">
        <v>2010</v>
      </c>
      <c r="O636" s="110" t="s">
        <v>2010</v>
      </c>
      <c r="P636" s="110" t="s">
        <v>1282</v>
      </c>
      <c r="Q636" s="110" t="s">
        <v>10</v>
      </c>
      <c r="R636" s="110">
        <v>2</v>
      </c>
      <c r="S636" s="110" t="s">
        <v>10</v>
      </c>
      <c r="T636" s="110">
        <v>715</v>
      </c>
      <c r="U636" s="110" t="s">
        <v>2011</v>
      </c>
      <c r="V636" s="110">
        <v>25</v>
      </c>
      <c r="W636" s="110" t="s">
        <v>1902</v>
      </c>
      <c r="X636" s="110">
        <v>0</v>
      </c>
      <c r="Y636" s="110" t="s">
        <v>10</v>
      </c>
      <c r="Z636" s="110">
        <v>15</v>
      </c>
      <c r="AA636" s="110" t="s">
        <v>10</v>
      </c>
      <c r="AB636" s="110" t="s">
        <v>5618</v>
      </c>
      <c r="AC636" s="110">
        <v>77</v>
      </c>
      <c r="AD636" s="110">
        <v>0</v>
      </c>
      <c r="AE636" s="111">
        <v>0</v>
      </c>
      <c r="AF636" s="112">
        <v>0</v>
      </c>
      <c r="AG636" s="111">
        <f>AE636-AF636</f>
        <v>0</v>
      </c>
    </row>
    <row r="637" spans="1:33">
      <c r="A637" s="109">
        <v>40</v>
      </c>
      <c r="B637" s="110">
        <v>79</v>
      </c>
      <c r="C637" s="110" t="s">
        <v>1283</v>
      </c>
      <c r="D637" s="110" t="s">
        <v>9</v>
      </c>
      <c r="E637" s="110" t="s">
        <v>67</v>
      </c>
      <c r="F637" s="110" t="s">
        <v>556</v>
      </c>
      <c r="G637" s="110" t="s">
        <v>220</v>
      </c>
      <c r="H637" s="110">
        <v>10.4</v>
      </c>
      <c r="I637" s="110">
        <v>5200</v>
      </c>
      <c r="J637" s="110">
        <v>500</v>
      </c>
      <c r="K637" s="110" t="s">
        <v>38</v>
      </c>
      <c r="L637" s="110">
        <v>4180</v>
      </c>
      <c r="M637" s="111">
        <v>8.36</v>
      </c>
      <c r="N637" s="110" t="s">
        <v>2012</v>
      </c>
      <c r="O637" s="110" t="s">
        <v>2012</v>
      </c>
      <c r="P637" s="110" t="s">
        <v>1283</v>
      </c>
      <c r="Q637" s="110" t="s">
        <v>10</v>
      </c>
      <c r="R637" s="110">
        <v>1</v>
      </c>
      <c r="S637" s="110" t="s">
        <v>10</v>
      </c>
      <c r="T637" s="110">
        <v>10.4</v>
      </c>
      <c r="U637" s="110" t="s">
        <v>2013</v>
      </c>
      <c r="V637" s="110">
        <v>1</v>
      </c>
      <c r="W637" s="110" t="s">
        <v>1915</v>
      </c>
      <c r="X637" s="110">
        <v>2</v>
      </c>
      <c r="Y637" s="110" t="s">
        <v>10</v>
      </c>
      <c r="Z637" s="110">
        <v>25</v>
      </c>
      <c r="AA637" s="110" t="s">
        <v>10</v>
      </c>
      <c r="AB637" s="110" t="s">
        <v>1915</v>
      </c>
      <c r="AC637" s="110">
        <v>200079</v>
      </c>
      <c r="AD637" s="110"/>
      <c r="AE637" s="111">
        <v>0</v>
      </c>
      <c r="AF637" s="112">
        <v>0</v>
      </c>
      <c r="AG637" s="111">
        <f>AE637-AF637</f>
        <v>0</v>
      </c>
    </row>
    <row r="638" spans="1:33">
      <c r="A638" s="109">
        <v>45</v>
      </c>
      <c r="B638" s="110">
        <v>83</v>
      </c>
      <c r="C638" s="110" t="s">
        <v>1288</v>
      </c>
      <c r="D638" s="110" t="s">
        <v>44</v>
      </c>
      <c r="E638" s="110" t="s">
        <v>67</v>
      </c>
      <c r="F638" s="110" t="s">
        <v>556</v>
      </c>
      <c r="G638" s="110" t="s">
        <v>133</v>
      </c>
      <c r="H638" s="110">
        <v>22.7</v>
      </c>
      <c r="I638" s="110">
        <v>11350</v>
      </c>
      <c r="J638" s="110">
        <v>500</v>
      </c>
      <c r="K638" s="110" t="s">
        <v>38</v>
      </c>
      <c r="L638" s="110">
        <v>9875</v>
      </c>
      <c r="M638" s="111">
        <v>19.75</v>
      </c>
      <c r="N638" s="110" t="s">
        <v>2023</v>
      </c>
      <c r="O638" s="110" t="s">
        <v>2023</v>
      </c>
      <c r="P638" s="110" t="s">
        <v>1288</v>
      </c>
      <c r="Q638" s="110" t="s">
        <v>10</v>
      </c>
      <c r="R638" s="110">
        <v>1</v>
      </c>
      <c r="S638" s="110" t="s">
        <v>10</v>
      </c>
      <c r="T638" s="110">
        <v>22.7</v>
      </c>
      <c r="U638" s="110" t="s">
        <v>2024</v>
      </c>
      <c r="V638" s="110">
        <v>1</v>
      </c>
      <c r="W638" s="110" t="s">
        <v>1915</v>
      </c>
      <c r="X638" s="110">
        <v>2</v>
      </c>
      <c r="Y638" s="110" t="s">
        <v>10</v>
      </c>
      <c r="Z638" s="110">
        <v>26</v>
      </c>
      <c r="AA638" s="110" t="s">
        <v>10</v>
      </c>
      <c r="AB638" s="110" t="s">
        <v>1915</v>
      </c>
      <c r="AC638" s="110">
        <v>200083</v>
      </c>
      <c r="AD638" s="110"/>
      <c r="AE638" s="111">
        <v>0</v>
      </c>
      <c r="AF638" s="112">
        <v>0</v>
      </c>
      <c r="AG638" s="111">
        <f>AE638-AF638</f>
        <v>0</v>
      </c>
    </row>
    <row r="639" spans="1:33">
      <c r="A639" s="109">
        <v>44</v>
      </c>
      <c r="B639" s="110">
        <v>85</v>
      </c>
      <c r="C639" s="110" t="s">
        <v>1287</v>
      </c>
      <c r="D639" s="110" t="s">
        <v>44</v>
      </c>
      <c r="E639" s="110" t="s">
        <v>67</v>
      </c>
      <c r="F639" s="110" t="s">
        <v>5627</v>
      </c>
      <c r="G639" s="110" t="s">
        <v>130</v>
      </c>
      <c r="H639" s="110">
        <v>6.4</v>
      </c>
      <c r="I639" s="110">
        <v>640</v>
      </c>
      <c r="J639" s="110">
        <v>100</v>
      </c>
      <c r="K639" s="110" t="s">
        <v>38</v>
      </c>
      <c r="L639" s="110">
        <v>557</v>
      </c>
      <c r="M639" s="111">
        <v>5.57</v>
      </c>
      <c r="N639" s="110" t="s">
        <v>2021</v>
      </c>
      <c r="O639" s="110" t="s">
        <v>2021</v>
      </c>
      <c r="P639" s="110" t="s">
        <v>1287</v>
      </c>
      <c r="Q639" s="110" t="s">
        <v>10</v>
      </c>
      <c r="R639" s="110">
        <v>1</v>
      </c>
      <c r="S639" s="110" t="s">
        <v>10</v>
      </c>
      <c r="T639" s="110">
        <v>6.4</v>
      </c>
      <c r="U639" s="110" t="s">
        <v>2022</v>
      </c>
      <c r="V639" s="110">
        <v>1</v>
      </c>
      <c r="W639" s="110" t="s">
        <v>1915</v>
      </c>
      <c r="X639" s="110">
        <v>2</v>
      </c>
      <c r="Y639" s="110" t="s">
        <v>10</v>
      </c>
      <c r="Z639" s="110">
        <v>26</v>
      </c>
      <c r="AA639" s="110" t="s">
        <v>10</v>
      </c>
      <c r="AB639" s="110" t="s">
        <v>1915</v>
      </c>
      <c r="AC639" s="110">
        <v>200085</v>
      </c>
      <c r="AD639" s="110"/>
      <c r="AE639" s="111">
        <v>0</v>
      </c>
      <c r="AF639" s="112">
        <v>0</v>
      </c>
      <c r="AG639" s="111">
        <f>AE639-AF639</f>
        <v>0</v>
      </c>
    </row>
    <row r="640" spans="1:33">
      <c r="A640" s="109">
        <v>46</v>
      </c>
      <c r="B640" s="110">
        <v>87</v>
      </c>
      <c r="C640" s="110" t="s">
        <v>1289</v>
      </c>
      <c r="D640" s="110" t="s">
        <v>44</v>
      </c>
      <c r="E640" s="110" t="s">
        <v>67</v>
      </c>
      <c r="F640" s="110" t="s">
        <v>5627</v>
      </c>
      <c r="G640" s="110" t="s">
        <v>133</v>
      </c>
      <c r="H640" s="110">
        <v>11.8</v>
      </c>
      <c r="I640" s="110">
        <v>1180</v>
      </c>
      <c r="J640" s="110">
        <v>100</v>
      </c>
      <c r="K640" s="110" t="s">
        <v>38</v>
      </c>
      <c r="L640" s="110">
        <v>1027</v>
      </c>
      <c r="M640" s="111">
        <v>10.27</v>
      </c>
      <c r="N640" s="110" t="s">
        <v>2025</v>
      </c>
      <c r="O640" s="110" t="s">
        <v>2025</v>
      </c>
      <c r="P640" s="110" t="s">
        <v>1289</v>
      </c>
      <c r="Q640" s="110" t="s">
        <v>10</v>
      </c>
      <c r="R640" s="110">
        <v>1</v>
      </c>
      <c r="S640" s="110" t="s">
        <v>10</v>
      </c>
      <c r="T640" s="110">
        <v>11.8</v>
      </c>
      <c r="U640" s="110" t="s">
        <v>2026</v>
      </c>
      <c r="V640" s="110">
        <v>1</v>
      </c>
      <c r="W640" s="110" t="s">
        <v>1915</v>
      </c>
      <c r="X640" s="110">
        <v>2</v>
      </c>
      <c r="Y640" s="110" t="s">
        <v>10</v>
      </c>
      <c r="Z640" s="110">
        <v>26</v>
      </c>
      <c r="AA640" s="110" t="s">
        <v>10</v>
      </c>
      <c r="AB640" s="110" t="s">
        <v>1915</v>
      </c>
      <c r="AC640" s="110">
        <v>200087</v>
      </c>
      <c r="AD640" s="110"/>
      <c r="AE640" s="111">
        <v>0</v>
      </c>
      <c r="AF640" s="112">
        <v>0</v>
      </c>
      <c r="AG640" s="111">
        <f>AE640-AF640</f>
        <v>0</v>
      </c>
    </row>
    <row r="641" spans="1:33">
      <c r="A641" s="109">
        <v>54</v>
      </c>
      <c r="B641" s="110">
        <v>99</v>
      </c>
      <c r="C641" s="110" t="s">
        <v>1295</v>
      </c>
      <c r="D641" s="110" t="s">
        <v>44</v>
      </c>
      <c r="E641" s="110" t="s">
        <v>67</v>
      </c>
      <c r="F641" s="110" t="s">
        <v>5647</v>
      </c>
      <c r="G641" s="110" t="s">
        <v>108</v>
      </c>
      <c r="H641" s="110">
        <v>8</v>
      </c>
      <c r="I641" s="110">
        <v>8000</v>
      </c>
      <c r="J641" s="110">
        <v>1000</v>
      </c>
      <c r="K641" s="110" t="s">
        <v>38</v>
      </c>
      <c r="L641" s="110">
        <v>7120</v>
      </c>
      <c r="M641" s="111">
        <v>7.12</v>
      </c>
      <c r="N641" s="110" t="s">
        <v>2045</v>
      </c>
      <c r="O641" s="110" t="s">
        <v>2045</v>
      </c>
      <c r="P641" s="110" t="s">
        <v>1295</v>
      </c>
      <c r="Q641" s="110" t="s">
        <v>2046</v>
      </c>
      <c r="R641" s="110">
        <v>1</v>
      </c>
      <c r="S641" s="110" t="s">
        <v>10</v>
      </c>
      <c r="T641" s="110">
        <v>8</v>
      </c>
      <c r="U641" s="110" t="s">
        <v>2047</v>
      </c>
      <c r="V641" s="110">
        <v>1</v>
      </c>
      <c r="W641" s="110" t="s">
        <v>1915</v>
      </c>
      <c r="X641" s="110">
        <v>0</v>
      </c>
      <c r="Y641" s="110" t="s">
        <v>10</v>
      </c>
      <c r="Z641" s="110">
        <v>25</v>
      </c>
      <c r="AA641" s="110" t="s">
        <v>10</v>
      </c>
      <c r="AB641" s="110" t="s">
        <v>1915</v>
      </c>
      <c r="AC641" s="110">
        <v>99</v>
      </c>
      <c r="AD641" s="110"/>
      <c r="AE641" s="111">
        <v>0</v>
      </c>
      <c r="AF641" s="112">
        <v>0</v>
      </c>
      <c r="AG641" s="111">
        <f>AE641-AF641</f>
        <v>0</v>
      </c>
    </row>
    <row r="642" spans="1:33">
      <c r="A642" s="109">
        <v>58</v>
      </c>
      <c r="B642" s="110">
        <v>105</v>
      </c>
      <c r="C642" s="110" t="s">
        <v>1299</v>
      </c>
      <c r="D642" s="110" t="s">
        <v>114</v>
      </c>
      <c r="E642" s="110" t="s">
        <v>10</v>
      </c>
      <c r="F642" s="110" t="s">
        <v>5677</v>
      </c>
      <c r="G642" s="110" t="s">
        <v>114</v>
      </c>
      <c r="H642" s="110">
        <v>1588</v>
      </c>
      <c r="I642" s="110">
        <v>15880</v>
      </c>
      <c r="J642" s="110">
        <v>10</v>
      </c>
      <c r="K642" s="110" t="s">
        <v>269</v>
      </c>
      <c r="L642" s="110">
        <v>12710</v>
      </c>
      <c r="M642" s="111">
        <v>1271</v>
      </c>
      <c r="N642" s="110" t="s">
        <v>2057</v>
      </c>
      <c r="O642" s="110" t="s">
        <v>2057</v>
      </c>
      <c r="P642" s="110" t="s">
        <v>1299</v>
      </c>
      <c r="Q642" s="110" t="s">
        <v>2058</v>
      </c>
      <c r="R642" s="110">
        <v>1</v>
      </c>
      <c r="S642" s="110" t="s">
        <v>10</v>
      </c>
      <c r="T642" s="110">
        <v>1588</v>
      </c>
      <c r="U642" s="110" t="s">
        <v>2059</v>
      </c>
      <c r="V642" s="110">
        <v>25</v>
      </c>
      <c r="W642" s="110" t="s">
        <v>1902</v>
      </c>
      <c r="X642" s="110">
        <v>2</v>
      </c>
      <c r="Y642" s="110" t="s">
        <v>10</v>
      </c>
      <c r="Z642" s="110">
        <v>9</v>
      </c>
      <c r="AA642" s="110" t="s">
        <v>10</v>
      </c>
      <c r="AB642" s="110" t="s">
        <v>5638</v>
      </c>
      <c r="AC642" s="110">
        <v>200105</v>
      </c>
      <c r="AD642" s="110">
        <v>0</v>
      </c>
      <c r="AE642" s="111">
        <v>0</v>
      </c>
      <c r="AF642" s="112">
        <v>0</v>
      </c>
      <c r="AG642" s="111">
        <f>AE642-AF642</f>
        <v>0</v>
      </c>
    </row>
    <row r="643" spans="1:33">
      <c r="A643" s="109">
        <v>64</v>
      </c>
      <c r="B643" s="110">
        <v>112</v>
      </c>
      <c r="C643" s="110" t="s">
        <v>1304</v>
      </c>
      <c r="D643" s="110" t="s">
        <v>90</v>
      </c>
      <c r="E643" s="110" t="s">
        <v>67</v>
      </c>
      <c r="F643" s="110" t="s">
        <v>5642</v>
      </c>
      <c r="G643" s="110" t="s">
        <v>108</v>
      </c>
      <c r="H643" s="110">
        <v>10.4</v>
      </c>
      <c r="I643" s="110">
        <v>2080</v>
      </c>
      <c r="J643" s="110">
        <v>200</v>
      </c>
      <c r="K643" s="110" t="s">
        <v>38</v>
      </c>
      <c r="L643" s="110">
        <v>1851</v>
      </c>
      <c r="M643" s="111">
        <v>9.2550000000000008</v>
      </c>
      <c r="N643" s="110" t="s">
        <v>2075</v>
      </c>
      <c r="O643" s="110" t="s">
        <v>2075</v>
      </c>
      <c r="P643" s="110" t="s">
        <v>1304</v>
      </c>
      <c r="Q643" s="110" t="s">
        <v>2076</v>
      </c>
      <c r="R643" s="110">
        <v>1</v>
      </c>
      <c r="S643" s="110" t="s">
        <v>10</v>
      </c>
      <c r="T643" s="110">
        <v>10.4</v>
      </c>
      <c r="U643" s="110" t="s">
        <v>2077</v>
      </c>
      <c r="V643" s="110">
        <v>1</v>
      </c>
      <c r="W643" s="110" t="s">
        <v>1915</v>
      </c>
      <c r="X643" s="110">
        <v>0</v>
      </c>
      <c r="Y643" s="110" t="s">
        <v>10</v>
      </c>
      <c r="Z643" s="110">
        <v>25</v>
      </c>
      <c r="AA643" s="110" t="s">
        <v>10</v>
      </c>
      <c r="AB643" s="110" t="s">
        <v>1915</v>
      </c>
      <c r="AC643" s="110">
        <v>112</v>
      </c>
      <c r="AD643" s="110"/>
      <c r="AE643" s="111">
        <v>0</v>
      </c>
      <c r="AF643" s="112">
        <v>0</v>
      </c>
      <c r="AG643" s="111">
        <f>AE643-AF643</f>
        <v>0</v>
      </c>
    </row>
    <row r="644" spans="1:33">
      <c r="A644" s="109">
        <v>73</v>
      </c>
      <c r="B644" s="110">
        <v>122</v>
      </c>
      <c r="C644" s="110" t="s">
        <v>1311</v>
      </c>
      <c r="D644" s="110" t="s">
        <v>44</v>
      </c>
      <c r="E644" s="110" t="s">
        <v>10</v>
      </c>
      <c r="F644" s="110" t="s">
        <v>5649</v>
      </c>
      <c r="G644" s="110" t="s">
        <v>300</v>
      </c>
      <c r="H644" s="110">
        <v>170.3</v>
      </c>
      <c r="I644" s="110">
        <v>8515</v>
      </c>
      <c r="J644" s="110">
        <v>50</v>
      </c>
      <c r="K644" s="110" t="s">
        <v>75</v>
      </c>
      <c r="L644" s="110">
        <v>6821</v>
      </c>
      <c r="M644" s="111">
        <v>136.41999999999999</v>
      </c>
      <c r="N644" s="110" t="s">
        <v>2101</v>
      </c>
      <c r="O644" s="110" t="s">
        <v>2101</v>
      </c>
      <c r="P644" s="110" t="s">
        <v>1311</v>
      </c>
      <c r="Q644" s="110" t="s">
        <v>2102</v>
      </c>
      <c r="R644" s="110">
        <v>2</v>
      </c>
      <c r="S644" s="110" t="s">
        <v>10</v>
      </c>
      <c r="T644" s="110">
        <v>170.3</v>
      </c>
      <c r="U644" s="110" t="s">
        <v>2103</v>
      </c>
      <c r="V644" s="110">
        <v>21</v>
      </c>
      <c r="W644" s="110" t="s">
        <v>1945</v>
      </c>
      <c r="X644" s="110">
        <v>0</v>
      </c>
      <c r="Y644" s="110" t="s">
        <v>10</v>
      </c>
      <c r="Z644" s="110">
        <v>15</v>
      </c>
      <c r="AA644" s="110" t="s">
        <v>10</v>
      </c>
      <c r="AB644" s="110" t="s">
        <v>5618</v>
      </c>
      <c r="AC644" s="110">
        <v>122</v>
      </c>
      <c r="AD644" s="110">
        <v>0</v>
      </c>
      <c r="AE644" s="111">
        <v>0</v>
      </c>
      <c r="AF644" s="112">
        <v>0</v>
      </c>
      <c r="AG644" s="111">
        <f>AE644-AF644</f>
        <v>0</v>
      </c>
    </row>
    <row r="645" spans="1:33">
      <c r="A645" s="109">
        <v>74</v>
      </c>
      <c r="B645" s="110">
        <v>124</v>
      </c>
      <c r="C645" s="110" t="s">
        <v>1312</v>
      </c>
      <c r="D645" s="110" t="s">
        <v>114</v>
      </c>
      <c r="E645" s="110" t="s">
        <v>67</v>
      </c>
      <c r="F645" s="110" t="s">
        <v>5659</v>
      </c>
      <c r="G645" s="110" t="s">
        <v>114</v>
      </c>
      <c r="H645" s="110">
        <v>51.9</v>
      </c>
      <c r="I645" s="110">
        <v>15570</v>
      </c>
      <c r="J645" s="110">
        <v>300</v>
      </c>
      <c r="K645" s="110" t="s">
        <v>38</v>
      </c>
      <c r="L645" s="110">
        <v>12150</v>
      </c>
      <c r="M645" s="111">
        <v>40.5</v>
      </c>
      <c r="N645" s="110" t="s">
        <v>2104</v>
      </c>
      <c r="O645" s="110" t="s">
        <v>2104</v>
      </c>
      <c r="P645" s="110" t="s">
        <v>1312</v>
      </c>
      <c r="Q645" s="110" t="s">
        <v>2105</v>
      </c>
      <c r="R645" s="110">
        <v>1</v>
      </c>
      <c r="S645" s="110" t="s">
        <v>10</v>
      </c>
      <c r="T645" s="110">
        <v>51.9</v>
      </c>
      <c r="U645" s="110" t="s">
        <v>2106</v>
      </c>
      <c r="V645" s="110">
        <v>1</v>
      </c>
      <c r="W645" s="110" t="s">
        <v>1915</v>
      </c>
      <c r="X645" s="110">
        <v>2</v>
      </c>
      <c r="Y645" s="110" t="s">
        <v>10</v>
      </c>
      <c r="Z645" s="110">
        <v>26</v>
      </c>
      <c r="AA645" s="110" t="s">
        <v>10</v>
      </c>
      <c r="AB645" s="110" t="s">
        <v>1915</v>
      </c>
      <c r="AC645" s="110">
        <v>200124</v>
      </c>
      <c r="AD645" s="110"/>
      <c r="AE645" s="111">
        <v>0</v>
      </c>
      <c r="AF645" s="112">
        <v>0</v>
      </c>
      <c r="AG645" s="111">
        <f>AE645-AF645</f>
        <v>0</v>
      </c>
    </row>
    <row r="646" spans="1:33">
      <c r="A646" s="109">
        <v>75</v>
      </c>
      <c r="B646" s="110">
        <v>126</v>
      </c>
      <c r="C646" s="110" t="s">
        <v>1313</v>
      </c>
      <c r="D646" s="110" t="s">
        <v>114</v>
      </c>
      <c r="E646" s="110" t="s">
        <v>67</v>
      </c>
      <c r="F646" s="110" t="s">
        <v>5627</v>
      </c>
      <c r="G646" s="110" t="s">
        <v>114</v>
      </c>
      <c r="H646" s="110">
        <v>7.7</v>
      </c>
      <c r="I646" s="110">
        <v>770</v>
      </c>
      <c r="J646" s="110">
        <v>100</v>
      </c>
      <c r="K646" s="110" t="s">
        <v>38</v>
      </c>
      <c r="L646" s="110">
        <v>616</v>
      </c>
      <c r="M646" s="111">
        <v>6.16</v>
      </c>
      <c r="N646" s="110" t="s">
        <v>2107</v>
      </c>
      <c r="O646" s="110" t="s">
        <v>2107</v>
      </c>
      <c r="P646" s="110" t="s">
        <v>1313</v>
      </c>
      <c r="Q646" s="110" t="s">
        <v>2108</v>
      </c>
      <c r="R646" s="110">
        <v>1</v>
      </c>
      <c r="S646" s="110" t="s">
        <v>10</v>
      </c>
      <c r="T646" s="110">
        <v>7.7</v>
      </c>
      <c r="U646" s="110" t="s">
        <v>2109</v>
      </c>
      <c r="V646" s="110">
        <v>1</v>
      </c>
      <c r="W646" s="110" t="s">
        <v>1915</v>
      </c>
      <c r="X646" s="110">
        <v>0</v>
      </c>
      <c r="Y646" s="110" t="s">
        <v>10</v>
      </c>
      <c r="Z646" s="110">
        <v>25</v>
      </c>
      <c r="AA646" s="110" t="s">
        <v>10</v>
      </c>
      <c r="AB646" s="110" t="s">
        <v>1915</v>
      </c>
      <c r="AC646" s="110">
        <v>126</v>
      </c>
      <c r="AD646" s="110"/>
      <c r="AE646" s="111">
        <v>0</v>
      </c>
      <c r="AF646" s="112">
        <v>0</v>
      </c>
      <c r="AG646" s="111">
        <f>AE646-AF646</f>
        <v>0</v>
      </c>
    </row>
    <row r="647" spans="1:33">
      <c r="A647" s="109">
        <v>78</v>
      </c>
      <c r="B647" s="110">
        <v>129</v>
      </c>
      <c r="C647" s="110" t="s">
        <v>1316</v>
      </c>
      <c r="D647" s="110" t="s">
        <v>90</v>
      </c>
      <c r="E647" s="110" t="s">
        <v>67</v>
      </c>
      <c r="F647" s="110" t="s">
        <v>556</v>
      </c>
      <c r="G647" s="110" t="s">
        <v>139</v>
      </c>
      <c r="H647" s="110">
        <v>37.799999999999997</v>
      </c>
      <c r="I647" s="110">
        <v>18900</v>
      </c>
      <c r="J647" s="110">
        <v>500.00000000000006</v>
      </c>
      <c r="K647" s="110" t="s">
        <v>57</v>
      </c>
      <c r="L647" s="110">
        <v>16238</v>
      </c>
      <c r="M647" s="111">
        <v>32.475999999999999</v>
      </c>
      <c r="N647" s="110" t="s">
        <v>2116</v>
      </c>
      <c r="O647" s="110" t="s">
        <v>2116</v>
      </c>
      <c r="P647" s="110" t="s">
        <v>1316</v>
      </c>
      <c r="Q647" s="110" t="s">
        <v>10</v>
      </c>
      <c r="R647" s="110">
        <v>1</v>
      </c>
      <c r="S647" s="110" t="s">
        <v>10</v>
      </c>
      <c r="T647" s="110">
        <v>37.799999999999997</v>
      </c>
      <c r="U647" s="110" t="s">
        <v>2117</v>
      </c>
      <c r="V647" s="110">
        <v>2</v>
      </c>
      <c r="W647" s="110" t="s">
        <v>835</v>
      </c>
      <c r="X647" s="110">
        <v>0</v>
      </c>
      <c r="Y647" s="110" t="s">
        <v>10</v>
      </c>
      <c r="Z647" s="110">
        <v>5</v>
      </c>
      <c r="AA647" s="110" t="s">
        <v>10</v>
      </c>
      <c r="AB647" s="110" t="s">
        <v>1915</v>
      </c>
      <c r="AC647" s="110">
        <v>129</v>
      </c>
      <c r="AD647" s="110"/>
      <c r="AE647" s="111">
        <v>0</v>
      </c>
      <c r="AF647" s="112">
        <v>0</v>
      </c>
      <c r="AG647" s="111">
        <f>AE647-AF647</f>
        <v>0</v>
      </c>
    </row>
    <row r="648" spans="1:33">
      <c r="A648" s="109">
        <v>79</v>
      </c>
      <c r="B648" s="110">
        <v>131</v>
      </c>
      <c r="C648" s="110" t="s">
        <v>1317</v>
      </c>
      <c r="D648" s="110" t="s">
        <v>9</v>
      </c>
      <c r="E648" s="110" t="s">
        <v>67</v>
      </c>
      <c r="F648" s="110" t="s">
        <v>5647</v>
      </c>
      <c r="G648" s="110" t="s">
        <v>308</v>
      </c>
      <c r="H648" s="110">
        <v>6.6</v>
      </c>
      <c r="I648" s="110">
        <v>6600</v>
      </c>
      <c r="J648" s="110">
        <v>1000</v>
      </c>
      <c r="K648" s="110" t="s">
        <v>38</v>
      </c>
      <c r="L648" s="110">
        <v>5610</v>
      </c>
      <c r="M648" s="111">
        <v>5.61</v>
      </c>
      <c r="N648" s="110" t="s">
        <v>2118</v>
      </c>
      <c r="O648" s="110" t="s">
        <v>2118</v>
      </c>
      <c r="P648" s="110" t="s">
        <v>1317</v>
      </c>
      <c r="Q648" s="110" t="s">
        <v>2119</v>
      </c>
      <c r="R648" s="110">
        <v>1</v>
      </c>
      <c r="S648" s="110" t="s">
        <v>10</v>
      </c>
      <c r="T648" s="110">
        <v>6.6</v>
      </c>
      <c r="U648" s="110" t="s">
        <v>2120</v>
      </c>
      <c r="V648" s="110">
        <v>1</v>
      </c>
      <c r="W648" s="110" t="s">
        <v>1915</v>
      </c>
      <c r="X648" s="110">
        <v>0</v>
      </c>
      <c r="Y648" s="110" t="s">
        <v>10</v>
      </c>
      <c r="Z648" s="110">
        <v>25</v>
      </c>
      <c r="AA648" s="110" t="s">
        <v>10</v>
      </c>
      <c r="AB648" s="110" t="s">
        <v>1915</v>
      </c>
      <c r="AC648" s="110">
        <v>131</v>
      </c>
      <c r="AD648" s="110"/>
      <c r="AE648" s="111">
        <v>0</v>
      </c>
      <c r="AF648" s="112">
        <v>0</v>
      </c>
      <c r="AG648" s="111">
        <f>AE648-AF648</f>
        <v>0</v>
      </c>
    </row>
    <row r="649" spans="1:33">
      <c r="A649" s="109">
        <v>80</v>
      </c>
      <c r="B649" s="110">
        <v>133</v>
      </c>
      <c r="C649" s="110" t="s">
        <v>1318</v>
      </c>
      <c r="D649" s="110" t="s">
        <v>10</v>
      </c>
      <c r="E649" s="110" t="s">
        <v>67</v>
      </c>
      <c r="F649" s="110" t="s">
        <v>5647</v>
      </c>
      <c r="G649" s="110" t="s">
        <v>308</v>
      </c>
      <c r="H649" s="110">
        <v>10.1</v>
      </c>
      <c r="I649" s="110">
        <v>10100</v>
      </c>
      <c r="J649" s="110">
        <v>1000</v>
      </c>
      <c r="K649" s="110" t="s">
        <v>38</v>
      </c>
      <c r="L649" s="110">
        <v>8590</v>
      </c>
      <c r="M649" s="111">
        <v>8.59</v>
      </c>
      <c r="N649" s="110" t="s">
        <v>2121</v>
      </c>
      <c r="O649" s="110" t="s">
        <v>2121</v>
      </c>
      <c r="P649" s="110" t="s">
        <v>1318</v>
      </c>
      <c r="Q649" s="110" t="s">
        <v>2122</v>
      </c>
      <c r="R649" s="110">
        <v>1</v>
      </c>
      <c r="S649" s="110" t="s">
        <v>10</v>
      </c>
      <c r="T649" s="110">
        <v>10.1</v>
      </c>
      <c r="U649" s="110" t="s">
        <v>2123</v>
      </c>
      <c r="V649" s="110">
        <v>1</v>
      </c>
      <c r="W649" s="110" t="s">
        <v>1915</v>
      </c>
      <c r="X649" s="110">
        <v>0</v>
      </c>
      <c r="Y649" s="110" t="s">
        <v>10</v>
      </c>
      <c r="Z649" s="110">
        <v>25</v>
      </c>
      <c r="AA649" s="110" t="s">
        <v>10</v>
      </c>
      <c r="AB649" s="110" t="s">
        <v>1915</v>
      </c>
      <c r="AC649" s="110">
        <v>133</v>
      </c>
      <c r="AD649" s="110"/>
      <c r="AE649" s="111">
        <v>0</v>
      </c>
      <c r="AF649" s="112">
        <v>0</v>
      </c>
      <c r="AG649" s="111">
        <f>AE649-AF649</f>
        <v>0</v>
      </c>
    </row>
    <row r="650" spans="1:33">
      <c r="A650" s="109">
        <v>87</v>
      </c>
      <c r="B650" s="110">
        <v>142</v>
      </c>
      <c r="C650" s="110" t="s">
        <v>3904</v>
      </c>
      <c r="D650" s="110" t="s">
        <v>44</v>
      </c>
      <c r="E650" s="110" t="s">
        <v>10</v>
      </c>
      <c r="F650" s="110" t="s">
        <v>5684</v>
      </c>
      <c r="G650" s="110" t="s">
        <v>92</v>
      </c>
      <c r="H650" s="110">
        <v>33</v>
      </c>
      <c r="I650" s="110">
        <v>5544</v>
      </c>
      <c r="J650" s="110">
        <v>168</v>
      </c>
      <c r="K650" s="110" t="s">
        <v>75</v>
      </c>
      <c r="L650" s="110">
        <v>4602</v>
      </c>
      <c r="M650" s="111">
        <v>27.392857142857142</v>
      </c>
      <c r="N650" s="110" t="s">
        <v>2140</v>
      </c>
      <c r="O650" s="110" t="s">
        <v>2140</v>
      </c>
      <c r="P650" s="110" t="s">
        <v>1325</v>
      </c>
      <c r="Q650" s="110" t="s">
        <v>10</v>
      </c>
      <c r="R650" s="110">
        <v>1</v>
      </c>
      <c r="S650" s="110" t="s">
        <v>10</v>
      </c>
      <c r="T650" s="110">
        <v>33</v>
      </c>
      <c r="U650" s="110" t="s">
        <v>2141</v>
      </c>
      <c r="V650" s="110">
        <v>7</v>
      </c>
      <c r="W650" s="110" t="s">
        <v>2142</v>
      </c>
      <c r="X650" s="110">
        <v>2</v>
      </c>
      <c r="Y650" s="110" t="s">
        <v>10</v>
      </c>
      <c r="Z650" s="110">
        <v>1</v>
      </c>
      <c r="AA650" s="110" t="s">
        <v>10</v>
      </c>
      <c r="AB650" s="110" t="s">
        <v>2056</v>
      </c>
      <c r="AC650" s="110">
        <v>200142</v>
      </c>
      <c r="AD650" s="110">
        <v>0</v>
      </c>
      <c r="AE650" s="111">
        <v>0</v>
      </c>
      <c r="AF650" s="112">
        <v>0</v>
      </c>
      <c r="AG650" s="111">
        <f>AE650-AF650</f>
        <v>0</v>
      </c>
    </row>
    <row r="651" spans="1:33">
      <c r="A651" s="109">
        <v>102</v>
      </c>
      <c r="B651" s="110">
        <v>153</v>
      </c>
      <c r="C651" s="110" t="s">
        <v>3907</v>
      </c>
      <c r="D651" s="110" t="s">
        <v>10</v>
      </c>
      <c r="E651" s="110" t="s">
        <v>58</v>
      </c>
      <c r="F651" s="110" t="s">
        <v>5661</v>
      </c>
      <c r="G651" s="110" t="s">
        <v>352</v>
      </c>
      <c r="H651" s="110">
        <v>45.7</v>
      </c>
      <c r="I651" s="110">
        <v>1371</v>
      </c>
      <c r="J651" s="110">
        <v>29.999999999999996</v>
      </c>
      <c r="K651" s="110" t="s">
        <v>38</v>
      </c>
      <c r="L651" s="110">
        <v>1221</v>
      </c>
      <c r="M651" s="111">
        <v>40.700000000000003</v>
      </c>
      <c r="N651" s="110" t="s">
        <v>2181</v>
      </c>
      <c r="O651" s="110" t="s">
        <v>2181</v>
      </c>
      <c r="P651" s="110" t="s">
        <v>1341</v>
      </c>
      <c r="Q651" s="110" t="s">
        <v>2182</v>
      </c>
      <c r="R651" s="110">
        <v>2</v>
      </c>
      <c r="S651" s="110" t="s">
        <v>10</v>
      </c>
      <c r="T651" s="110">
        <v>45.7</v>
      </c>
      <c r="U651" s="110" t="s">
        <v>2183</v>
      </c>
      <c r="V651" s="110">
        <v>1</v>
      </c>
      <c r="W651" s="110" t="s">
        <v>1915</v>
      </c>
      <c r="X651" s="110">
        <v>0</v>
      </c>
      <c r="Y651" s="110" t="s">
        <v>10</v>
      </c>
      <c r="Z651" s="110">
        <v>15</v>
      </c>
      <c r="AA651" s="110" t="s">
        <v>10</v>
      </c>
      <c r="AB651" s="110" t="s">
        <v>5618</v>
      </c>
      <c r="AC651" s="110">
        <v>153</v>
      </c>
      <c r="AD651" s="110">
        <v>0</v>
      </c>
      <c r="AE651" s="111">
        <v>0</v>
      </c>
      <c r="AF651" s="112">
        <v>0</v>
      </c>
      <c r="AG651" s="111">
        <f>AE651-AF651</f>
        <v>0</v>
      </c>
    </row>
    <row r="652" spans="1:33">
      <c r="A652" s="109">
        <v>107</v>
      </c>
      <c r="B652" s="110">
        <v>158</v>
      </c>
      <c r="C652" s="110" t="s">
        <v>1346</v>
      </c>
      <c r="D652" s="110" t="s">
        <v>9</v>
      </c>
      <c r="E652" s="110" t="s">
        <v>67</v>
      </c>
      <c r="F652" s="110" t="s">
        <v>5627</v>
      </c>
      <c r="G652" s="110" t="s">
        <v>139</v>
      </c>
      <c r="H652" s="110">
        <v>30.7</v>
      </c>
      <c r="I652" s="110">
        <v>3070</v>
      </c>
      <c r="J652" s="110">
        <v>100</v>
      </c>
      <c r="K652" s="110" t="s">
        <v>38</v>
      </c>
      <c r="L652" s="110">
        <v>2600</v>
      </c>
      <c r="M652" s="111">
        <v>26</v>
      </c>
      <c r="N652" s="110" t="s">
        <v>2195</v>
      </c>
      <c r="O652" s="110" t="s">
        <v>2195</v>
      </c>
      <c r="P652" s="110" t="s">
        <v>1346</v>
      </c>
      <c r="Q652" s="110" t="s">
        <v>10</v>
      </c>
      <c r="R652" s="110">
        <v>1</v>
      </c>
      <c r="S652" s="110" t="s">
        <v>10</v>
      </c>
      <c r="T652" s="110">
        <v>30.7</v>
      </c>
      <c r="U652" s="110" t="s">
        <v>2196</v>
      </c>
      <c r="V652" s="110">
        <v>1</v>
      </c>
      <c r="W652" s="110" t="s">
        <v>1915</v>
      </c>
      <c r="X652" s="110">
        <v>2</v>
      </c>
      <c r="Y652" s="110" t="s">
        <v>10</v>
      </c>
      <c r="Z652" s="110">
        <v>26</v>
      </c>
      <c r="AA652" s="110" t="s">
        <v>10</v>
      </c>
      <c r="AB652" s="110" t="s">
        <v>1915</v>
      </c>
      <c r="AC652" s="110">
        <v>200158</v>
      </c>
      <c r="AD652" s="110"/>
      <c r="AE652" s="111">
        <v>0</v>
      </c>
      <c r="AF652" s="112">
        <v>0</v>
      </c>
      <c r="AG652" s="111">
        <f>AE652-AF652</f>
        <v>0</v>
      </c>
    </row>
    <row r="653" spans="1:33">
      <c r="A653" s="109">
        <v>106</v>
      </c>
      <c r="B653" s="110">
        <v>160</v>
      </c>
      <c r="C653" s="110" t="s">
        <v>1345</v>
      </c>
      <c r="D653" s="110" t="s">
        <v>9</v>
      </c>
      <c r="E653" s="110" t="s">
        <v>67</v>
      </c>
      <c r="F653" s="110" t="s">
        <v>5627</v>
      </c>
      <c r="G653" s="110" t="s">
        <v>139</v>
      </c>
      <c r="H653" s="110">
        <v>17</v>
      </c>
      <c r="I653" s="110">
        <v>1700</v>
      </c>
      <c r="J653" s="110">
        <v>100</v>
      </c>
      <c r="K653" s="110" t="s">
        <v>38</v>
      </c>
      <c r="L653" s="110">
        <v>1440</v>
      </c>
      <c r="M653" s="111">
        <v>14.4</v>
      </c>
      <c r="N653" s="110" t="s">
        <v>2193</v>
      </c>
      <c r="O653" s="110" t="s">
        <v>2193</v>
      </c>
      <c r="P653" s="110" t="s">
        <v>1345</v>
      </c>
      <c r="Q653" s="110" t="s">
        <v>10</v>
      </c>
      <c r="R653" s="110">
        <v>1</v>
      </c>
      <c r="S653" s="110" t="s">
        <v>10</v>
      </c>
      <c r="T653" s="110">
        <v>17</v>
      </c>
      <c r="U653" s="110" t="s">
        <v>2194</v>
      </c>
      <c r="V653" s="110">
        <v>1</v>
      </c>
      <c r="W653" s="110" t="s">
        <v>1915</v>
      </c>
      <c r="X653" s="110">
        <v>2</v>
      </c>
      <c r="Y653" s="110" t="s">
        <v>10</v>
      </c>
      <c r="Z653" s="110">
        <v>26</v>
      </c>
      <c r="AA653" s="110" t="s">
        <v>10</v>
      </c>
      <c r="AB653" s="110" t="s">
        <v>1915</v>
      </c>
      <c r="AC653" s="110">
        <v>200160</v>
      </c>
      <c r="AD653" s="110"/>
      <c r="AE653" s="111">
        <v>0</v>
      </c>
      <c r="AF653" s="112">
        <v>0</v>
      </c>
      <c r="AG653" s="111">
        <f>AE653-AF653</f>
        <v>0</v>
      </c>
    </row>
    <row r="654" spans="1:33">
      <c r="A654" s="109">
        <v>109</v>
      </c>
      <c r="B654" s="110">
        <v>163</v>
      </c>
      <c r="C654" s="110" t="s">
        <v>3909</v>
      </c>
      <c r="D654" s="110" t="s">
        <v>9</v>
      </c>
      <c r="E654" s="110" t="s">
        <v>67</v>
      </c>
      <c r="F654" s="110" t="s">
        <v>5627</v>
      </c>
      <c r="G654" s="110" t="s">
        <v>139</v>
      </c>
      <c r="H654" s="110">
        <v>8.1999999999999993</v>
      </c>
      <c r="I654" s="110">
        <v>820</v>
      </c>
      <c r="J654" s="110">
        <v>100.00000000000001</v>
      </c>
      <c r="K654" s="110" t="s">
        <v>38</v>
      </c>
      <c r="L654" s="110">
        <v>700</v>
      </c>
      <c r="M654" s="111">
        <v>6.9999999999999991</v>
      </c>
      <c r="N654" s="110" t="s">
        <v>2200</v>
      </c>
      <c r="O654" s="110" t="s">
        <v>2200</v>
      </c>
      <c r="P654" s="110" t="s">
        <v>1348</v>
      </c>
      <c r="Q654" s="110" t="s">
        <v>10</v>
      </c>
      <c r="R654" s="110">
        <v>1</v>
      </c>
      <c r="S654" s="110" t="s">
        <v>10</v>
      </c>
      <c r="T654" s="110">
        <v>8.1999999999999993</v>
      </c>
      <c r="U654" s="110" t="s">
        <v>2201</v>
      </c>
      <c r="V654" s="110">
        <v>1</v>
      </c>
      <c r="W654" s="110" t="s">
        <v>1915</v>
      </c>
      <c r="X654" s="110">
        <v>2</v>
      </c>
      <c r="Y654" s="110" t="s">
        <v>10</v>
      </c>
      <c r="Z654" s="110">
        <v>1</v>
      </c>
      <c r="AA654" s="110" t="s">
        <v>10</v>
      </c>
      <c r="AB654" s="110" t="s">
        <v>1915</v>
      </c>
      <c r="AC654" s="110">
        <v>200163</v>
      </c>
      <c r="AD654" s="110"/>
      <c r="AE654" s="111">
        <v>0</v>
      </c>
      <c r="AF654" s="112">
        <v>0</v>
      </c>
      <c r="AG654" s="111">
        <f>AE654-AF654</f>
        <v>0</v>
      </c>
    </row>
    <row r="655" spans="1:33">
      <c r="A655" s="109">
        <v>111</v>
      </c>
      <c r="B655" s="110">
        <v>167</v>
      </c>
      <c r="C655" s="110" t="s">
        <v>1350</v>
      </c>
      <c r="D655" s="110" t="s">
        <v>114</v>
      </c>
      <c r="E655" s="110" t="s">
        <v>67</v>
      </c>
      <c r="F655" s="110" t="s">
        <v>5627</v>
      </c>
      <c r="G655" s="110" t="s">
        <v>114</v>
      </c>
      <c r="H655" s="110">
        <v>10.4</v>
      </c>
      <c r="I655" s="110">
        <v>1040</v>
      </c>
      <c r="J655" s="110">
        <v>100</v>
      </c>
      <c r="K655" s="110" t="s">
        <v>38</v>
      </c>
      <c r="L655" s="110">
        <v>905</v>
      </c>
      <c r="M655" s="111">
        <v>9.0500000000000007</v>
      </c>
      <c r="N655" s="110" t="s">
        <v>2205</v>
      </c>
      <c r="O655" s="110" t="s">
        <v>2205</v>
      </c>
      <c r="P655" s="110" t="s">
        <v>1350</v>
      </c>
      <c r="Q655" s="110" t="s">
        <v>10</v>
      </c>
      <c r="R655" s="110">
        <v>1</v>
      </c>
      <c r="S655" s="110" t="s">
        <v>10</v>
      </c>
      <c r="T655" s="110">
        <v>10.4</v>
      </c>
      <c r="U655" s="110" t="s">
        <v>2206</v>
      </c>
      <c r="V655" s="110">
        <v>1</v>
      </c>
      <c r="W655" s="110" t="s">
        <v>1915</v>
      </c>
      <c r="X655" s="110">
        <v>0</v>
      </c>
      <c r="Y655" s="110" t="s">
        <v>10</v>
      </c>
      <c r="Z655" s="110">
        <v>25</v>
      </c>
      <c r="AA655" s="110" t="s">
        <v>10</v>
      </c>
      <c r="AB655" s="110" t="s">
        <v>1915</v>
      </c>
      <c r="AC655" s="110">
        <v>167</v>
      </c>
      <c r="AD655" s="110"/>
      <c r="AE655" s="111">
        <v>0</v>
      </c>
      <c r="AF655" s="112">
        <v>0</v>
      </c>
      <c r="AG655" s="111">
        <f>AE655-AF655</f>
        <v>0</v>
      </c>
    </row>
    <row r="656" spans="1:33">
      <c r="A656" s="109">
        <v>119</v>
      </c>
      <c r="B656" s="110">
        <v>175</v>
      </c>
      <c r="C656" s="110" t="s">
        <v>1358</v>
      </c>
      <c r="D656" s="110" t="s">
        <v>9</v>
      </c>
      <c r="E656" s="110" t="s">
        <v>67</v>
      </c>
      <c r="F656" s="110" t="s">
        <v>556</v>
      </c>
      <c r="G656" s="110" t="s">
        <v>308</v>
      </c>
      <c r="H656" s="110">
        <v>10</v>
      </c>
      <c r="I656" s="110">
        <v>5000</v>
      </c>
      <c r="J656" s="110">
        <v>500</v>
      </c>
      <c r="K656" s="110" t="s">
        <v>38</v>
      </c>
      <c r="L656" s="110">
        <v>4454</v>
      </c>
      <c r="M656" s="111">
        <v>8.9079999999999995</v>
      </c>
      <c r="N656" s="110" t="s">
        <v>2227</v>
      </c>
      <c r="O656" s="110" t="s">
        <v>2227</v>
      </c>
      <c r="P656" s="110" t="s">
        <v>1358</v>
      </c>
      <c r="Q656" s="110" t="s">
        <v>2228</v>
      </c>
      <c r="R656" s="110">
        <v>1</v>
      </c>
      <c r="S656" s="110" t="s">
        <v>10</v>
      </c>
      <c r="T656" s="110">
        <v>10</v>
      </c>
      <c r="U656" s="110" t="s">
        <v>2229</v>
      </c>
      <c r="V656" s="110">
        <v>1</v>
      </c>
      <c r="W656" s="110" t="s">
        <v>1915</v>
      </c>
      <c r="X656" s="110">
        <v>0</v>
      </c>
      <c r="Y656" s="110" t="s">
        <v>10</v>
      </c>
      <c r="Z656" s="110">
        <v>25</v>
      </c>
      <c r="AA656" s="110" t="s">
        <v>10</v>
      </c>
      <c r="AB656" s="110" t="s">
        <v>1915</v>
      </c>
      <c r="AC656" s="110">
        <v>175</v>
      </c>
      <c r="AD656" s="110">
        <v>0</v>
      </c>
      <c r="AE656" s="111">
        <v>0</v>
      </c>
      <c r="AF656" s="112">
        <v>0</v>
      </c>
      <c r="AG656" s="111">
        <f>AE656-AF656</f>
        <v>0</v>
      </c>
    </row>
    <row r="657" spans="1:33">
      <c r="A657" s="109">
        <v>124</v>
      </c>
      <c r="B657" s="110">
        <v>180</v>
      </c>
      <c r="C657" s="110" t="s">
        <v>1363</v>
      </c>
      <c r="D657" s="110" t="s">
        <v>90</v>
      </c>
      <c r="E657" s="110" t="s">
        <v>67</v>
      </c>
      <c r="F657" s="110" t="s">
        <v>556</v>
      </c>
      <c r="G657" s="110" t="s">
        <v>385</v>
      </c>
      <c r="H657" s="110">
        <v>6.7</v>
      </c>
      <c r="I657" s="110">
        <v>3350</v>
      </c>
      <c r="J657" s="110">
        <v>500</v>
      </c>
      <c r="K657" s="110" t="s">
        <v>38</v>
      </c>
      <c r="L657" s="110">
        <v>2953</v>
      </c>
      <c r="M657" s="111">
        <v>5.9059999999999997</v>
      </c>
      <c r="N657" s="110" t="s">
        <v>2241</v>
      </c>
      <c r="O657" s="110" t="s">
        <v>2241</v>
      </c>
      <c r="P657" s="110" t="s">
        <v>1363</v>
      </c>
      <c r="Q657" s="110" t="s">
        <v>2242</v>
      </c>
      <c r="R657" s="110">
        <v>1</v>
      </c>
      <c r="S657" s="110" t="s">
        <v>10</v>
      </c>
      <c r="T657" s="110">
        <v>6.7</v>
      </c>
      <c r="U657" s="110" t="s">
        <v>2243</v>
      </c>
      <c r="V657" s="110">
        <v>1</v>
      </c>
      <c r="W657" s="110" t="s">
        <v>1915</v>
      </c>
      <c r="X657" s="110">
        <v>0</v>
      </c>
      <c r="Y657" s="110" t="s">
        <v>10</v>
      </c>
      <c r="Z657" s="110">
        <v>25</v>
      </c>
      <c r="AA657" s="110" t="s">
        <v>10</v>
      </c>
      <c r="AB657" s="110" t="s">
        <v>1915</v>
      </c>
      <c r="AC657" s="110">
        <v>180</v>
      </c>
      <c r="AD657" s="110"/>
      <c r="AE657" s="111">
        <v>0</v>
      </c>
      <c r="AF657" s="112">
        <v>0</v>
      </c>
      <c r="AG657" s="111">
        <f>AE657-AF657</f>
        <v>0</v>
      </c>
    </row>
    <row r="658" spans="1:33">
      <c r="A658" s="109">
        <v>129</v>
      </c>
      <c r="B658" s="110">
        <v>185</v>
      </c>
      <c r="C658" s="110" t="s">
        <v>1368</v>
      </c>
      <c r="D658" s="110" t="s">
        <v>10</v>
      </c>
      <c r="E658" s="110" t="s">
        <v>67</v>
      </c>
      <c r="F658" s="110" t="s">
        <v>556</v>
      </c>
      <c r="G658" s="110" t="s">
        <v>308</v>
      </c>
      <c r="H658" s="110">
        <v>21.7</v>
      </c>
      <c r="I658" s="110">
        <v>10850</v>
      </c>
      <c r="J658" s="110">
        <v>500</v>
      </c>
      <c r="K658" s="110" t="s">
        <v>38</v>
      </c>
      <c r="L658" s="110">
        <v>9500</v>
      </c>
      <c r="M658" s="111">
        <v>19</v>
      </c>
      <c r="N658" s="110" t="s">
        <v>2258</v>
      </c>
      <c r="O658" s="110" t="s">
        <v>2258</v>
      </c>
      <c r="P658" s="110" t="s">
        <v>1368</v>
      </c>
      <c r="Q658" s="110" t="s">
        <v>2259</v>
      </c>
      <c r="R658" s="110">
        <v>1</v>
      </c>
      <c r="S658" s="110" t="s">
        <v>10</v>
      </c>
      <c r="T658" s="110">
        <v>21.7</v>
      </c>
      <c r="U658" s="110" t="s">
        <v>2260</v>
      </c>
      <c r="V658" s="110">
        <v>1</v>
      </c>
      <c r="W658" s="110" t="s">
        <v>1915</v>
      </c>
      <c r="X658" s="110">
        <v>0</v>
      </c>
      <c r="Y658" s="110" t="s">
        <v>10</v>
      </c>
      <c r="Z658" s="110">
        <v>1</v>
      </c>
      <c r="AA658" s="110" t="s">
        <v>10</v>
      </c>
      <c r="AB658" s="110" t="s">
        <v>1915</v>
      </c>
      <c r="AC658" s="110">
        <v>185</v>
      </c>
      <c r="AD658" s="110"/>
      <c r="AE658" s="111">
        <v>0</v>
      </c>
      <c r="AF658" s="112">
        <v>0</v>
      </c>
      <c r="AG658" s="111">
        <f>AE658-AF658</f>
        <v>0</v>
      </c>
    </row>
    <row r="659" spans="1:33">
      <c r="A659" s="109">
        <v>132</v>
      </c>
      <c r="B659" s="110">
        <v>191</v>
      </c>
      <c r="C659" s="110" t="s">
        <v>1371</v>
      </c>
      <c r="D659" s="110" t="s">
        <v>44</v>
      </c>
      <c r="E659" s="110" t="s">
        <v>67</v>
      </c>
      <c r="F659" s="110" t="s">
        <v>5647</v>
      </c>
      <c r="G659" s="110" t="s">
        <v>308</v>
      </c>
      <c r="H659" s="110">
        <v>16.8</v>
      </c>
      <c r="I659" s="110">
        <v>16800</v>
      </c>
      <c r="J659" s="110">
        <v>1000</v>
      </c>
      <c r="K659" s="110" t="s">
        <v>38</v>
      </c>
      <c r="L659" s="110">
        <v>14448</v>
      </c>
      <c r="M659" s="111">
        <v>14.448</v>
      </c>
      <c r="N659" s="110" t="s">
        <v>2267</v>
      </c>
      <c r="O659" s="110" t="s">
        <v>2267</v>
      </c>
      <c r="P659" s="110" t="s">
        <v>1371</v>
      </c>
      <c r="Q659" s="110" t="s">
        <v>2268</v>
      </c>
      <c r="R659" s="110">
        <v>1</v>
      </c>
      <c r="S659" s="110" t="s">
        <v>10</v>
      </c>
      <c r="T659" s="110">
        <v>16.8</v>
      </c>
      <c r="U659" s="110" t="s">
        <v>2269</v>
      </c>
      <c r="V659" s="110">
        <v>1</v>
      </c>
      <c r="W659" s="110" t="s">
        <v>1915</v>
      </c>
      <c r="X659" s="110">
        <v>2</v>
      </c>
      <c r="Y659" s="110" t="s">
        <v>10</v>
      </c>
      <c r="Z659" s="110">
        <v>26</v>
      </c>
      <c r="AA659" s="110" t="s">
        <v>10</v>
      </c>
      <c r="AB659" s="110" t="s">
        <v>1915</v>
      </c>
      <c r="AC659" s="110">
        <v>200191</v>
      </c>
      <c r="AD659" s="110"/>
      <c r="AE659" s="111">
        <v>0</v>
      </c>
      <c r="AF659" s="112">
        <v>0</v>
      </c>
      <c r="AG659" s="111">
        <f>AE659-AF659</f>
        <v>0</v>
      </c>
    </row>
    <row r="660" spans="1:33">
      <c r="A660" s="109">
        <v>130</v>
      </c>
      <c r="B660" s="110">
        <v>193</v>
      </c>
      <c r="C660" s="110" t="s">
        <v>1369</v>
      </c>
      <c r="D660" s="110" t="s">
        <v>44</v>
      </c>
      <c r="E660" s="110" t="s">
        <v>67</v>
      </c>
      <c r="F660" s="110" t="s">
        <v>5642</v>
      </c>
      <c r="G660" s="110" t="s">
        <v>308</v>
      </c>
      <c r="H660" s="110">
        <v>10.4</v>
      </c>
      <c r="I660" s="110">
        <v>2080</v>
      </c>
      <c r="J660" s="110">
        <v>200</v>
      </c>
      <c r="K660" s="110" t="s">
        <v>38</v>
      </c>
      <c r="L660" s="110">
        <v>1352</v>
      </c>
      <c r="M660" s="111">
        <v>6.76</v>
      </c>
      <c r="N660" s="110" t="s">
        <v>2261</v>
      </c>
      <c r="O660" s="110" t="s">
        <v>2261</v>
      </c>
      <c r="P660" s="110" t="s">
        <v>1369</v>
      </c>
      <c r="Q660" s="110" t="s">
        <v>2262</v>
      </c>
      <c r="R660" s="110">
        <v>1</v>
      </c>
      <c r="S660" s="110" t="s">
        <v>10</v>
      </c>
      <c r="T660" s="110">
        <v>10.4</v>
      </c>
      <c r="U660" s="110" t="s">
        <v>2263</v>
      </c>
      <c r="V660" s="110">
        <v>1</v>
      </c>
      <c r="W660" s="110" t="s">
        <v>1915</v>
      </c>
      <c r="X660" s="110">
        <v>2</v>
      </c>
      <c r="Y660" s="110" t="s">
        <v>10</v>
      </c>
      <c r="Z660" s="110">
        <v>26</v>
      </c>
      <c r="AA660" s="110" t="s">
        <v>10</v>
      </c>
      <c r="AB660" s="110" t="s">
        <v>1915</v>
      </c>
      <c r="AC660" s="110">
        <v>200193</v>
      </c>
      <c r="AD660" s="110"/>
      <c r="AE660" s="111">
        <v>0</v>
      </c>
      <c r="AF660" s="112">
        <v>0</v>
      </c>
      <c r="AG660" s="111">
        <f>AE660-AF660</f>
        <v>0</v>
      </c>
    </row>
    <row r="661" spans="1:33">
      <c r="A661" s="109">
        <v>133</v>
      </c>
      <c r="B661" s="110">
        <v>195</v>
      </c>
      <c r="C661" s="110" t="s">
        <v>1372</v>
      </c>
      <c r="D661" s="110" t="s">
        <v>44</v>
      </c>
      <c r="E661" s="110" t="s">
        <v>67</v>
      </c>
      <c r="F661" s="110" t="s">
        <v>556</v>
      </c>
      <c r="G661" s="110" t="s">
        <v>308</v>
      </c>
      <c r="H661" s="110">
        <v>29.3</v>
      </c>
      <c r="I661" s="110">
        <v>14650</v>
      </c>
      <c r="J661" s="110">
        <v>500</v>
      </c>
      <c r="K661" s="110" t="s">
        <v>38</v>
      </c>
      <c r="L661" s="110">
        <v>12599</v>
      </c>
      <c r="M661" s="111">
        <v>25.198</v>
      </c>
      <c r="N661" s="110" t="s">
        <v>2270</v>
      </c>
      <c r="O661" s="110" t="s">
        <v>2270</v>
      </c>
      <c r="P661" s="110" t="s">
        <v>1372</v>
      </c>
      <c r="Q661" s="110" t="s">
        <v>2271</v>
      </c>
      <c r="R661" s="110">
        <v>1</v>
      </c>
      <c r="S661" s="110" t="s">
        <v>10</v>
      </c>
      <c r="T661" s="110">
        <v>29.3</v>
      </c>
      <c r="U661" s="110" t="s">
        <v>2272</v>
      </c>
      <c r="V661" s="110">
        <v>1</v>
      </c>
      <c r="W661" s="110" t="s">
        <v>1915</v>
      </c>
      <c r="X661" s="110">
        <v>2</v>
      </c>
      <c r="Y661" s="110" t="s">
        <v>10</v>
      </c>
      <c r="Z661" s="110">
        <v>26</v>
      </c>
      <c r="AA661" s="110" t="s">
        <v>10</v>
      </c>
      <c r="AB661" s="110" t="s">
        <v>1915</v>
      </c>
      <c r="AC661" s="110">
        <v>200195</v>
      </c>
      <c r="AD661" s="110"/>
      <c r="AE661" s="111">
        <v>0</v>
      </c>
      <c r="AF661" s="112">
        <v>0</v>
      </c>
      <c r="AG661" s="111">
        <f>AE661-AF661</f>
        <v>0</v>
      </c>
    </row>
    <row r="662" spans="1:33">
      <c r="A662" s="109">
        <v>131</v>
      </c>
      <c r="B662" s="110">
        <v>197</v>
      </c>
      <c r="C662" s="110" t="s">
        <v>1370</v>
      </c>
      <c r="D662" s="110" t="s">
        <v>44</v>
      </c>
      <c r="E662" s="110" t="s">
        <v>67</v>
      </c>
      <c r="F662" s="110" t="s">
        <v>5647</v>
      </c>
      <c r="G662" s="110" t="s">
        <v>308</v>
      </c>
      <c r="H662" s="110">
        <v>10.4</v>
      </c>
      <c r="I662" s="110">
        <v>10400</v>
      </c>
      <c r="J662" s="110">
        <v>1000</v>
      </c>
      <c r="K662" s="110" t="s">
        <v>38</v>
      </c>
      <c r="L662" s="110">
        <v>7725</v>
      </c>
      <c r="M662" s="111">
        <v>7.7249999999999996</v>
      </c>
      <c r="N662" s="110" t="s">
        <v>2264</v>
      </c>
      <c r="O662" s="110" t="s">
        <v>2264</v>
      </c>
      <c r="P662" s="110" t="s">
        <v>1370</v>
      </c>
      <c r="Q662" s="110" t="s">
        <v>2265</v>
      </c>
      <c r="R662" s="110">
        <v>1</v>
      </c>
      <c r="S662" s="110" t="s">
        <v>10</v>
      </c>
      <c r="T662" s="110">
        <v>10.4</v>
      </c>
      <c r="U662" s="110" t="s">
        <v>2266</v>
      </c>
      <c r="V662" s="110">
        <v>1</v>
      </c>
      <c r="W662" s="110" t="s">
        <v>1915</v>
      </c>
      <c r="X662" s="110">
        <v>2</v>
      </c>
      <c r="Y662" s="110" t="s">
        <v>10</v>
      </c>
      <c r="Z662" s="110">
        <v>26</v>
      </c>
      <c r="AA662" s="110" t="s">
        <v>10</v>
      </c>
      <c r="AB662" s="110" t="s">
        <v>1915</v>
      </c>
      <c r="AC662" s="110">
        <v>200197</v>
      </c>
      <c r="AD662" s="110"/>
      <c r="AE662" s="111">
        <v>0</v>
      </c>
      <c r="AF662" s="112">
        <v>0</v>
      </c>
      <c r="AG662" s="111">
        <f>AE662-AF662</f>
        <v>0</v>
      </c>
    </row>
    <row r="663" spans="1:33">
      <c r="A663" s="109">
        <v>158</v>
      </c>
      <c r="B663" s="110">
        <v>215</v>
      </c>
      <c r="C663" s="110" t="s">
        <v>1396</v>
      </c>
      <c r="D663" s="110" t="s">
        <v>9</v>
      </c>
      <c r="E663" s="110" t="s">
        <v>67</v>
      </c>
      <c r="F663" s="110" t="s">
        <v>556</v>
      </c>
      <c r="G663" s="110" t="s">
        <v>360</v>
      </c>
      <c r="H663" s="110">
        <v>31.9</v>
      </c>
      <c r="I663" s="110">
        <v>15950</v>
      </c>
      <c r="J663" s="110">
        <v>500</v>
      </c>
      <c r="K663" s="110" t="s">
        <v>38</v>
      </c>
      <c r="L663" s="110">
        <v>11400</v>
      </c>
      <c r="M663" s="111">
        <v>22.8</v>
      </c>
      <c r="N663" s="110" t="s">
        <v>2341</v>
      </c>
      <c r="O663" s="110" t="s">
        <v>2341</v>
      </c>
      <c r="P663" s="110" t="s">
        <v>1396</v>
      </c>
      <c r="Q663" s="110" t="s">
        <v>10</v>
      </c>
      <c r="R663" s="110">
        <v>1</v>
      </c>
      <c r="S663" s="110" t="s">
        <v>10</v>
      </c>
      <c r="T663" s="110">
        <v>31.9</v>
      </c>
      <c r="U663" s="110" t="s">
        <v>2342</v>
      </c>
      <c r="V663" s="110">
        <v>1</v>
      </c>
      <c r="W663" s="110" t="s">
        <v>1915</v>
      </c>
      <c r="X663" s="110">
        <v>0</v>
      </c>
      <c r="Y663" s="110" t="s">
        <v>10</v>
      </c>
      <c r="Z663" s="110">
        <v>25</v>
      </c>
      <c r="AA663" s="110" t="s">
        <v>10</v>
      </c>
      <c r="AB663" s="110" t="s">
        <v>1915</v>
      </c>
      <c r="AC663" s="110">
        <v>215</v>
      </c>
      <c r="AD663" s="110"/>
      <c r="AE663" s="111">
        <v>0</v>
      </c>
      <c r="AF663" s="112">
        <v>0</v>
      </c>
      <c r="AG663" s="111">
        <f>AE663-AF663</f>
        <v>0</v>
      </c>
    </row>
    <row r="664" spans="1:33">
      <c r="A664" s="109">
        <v>162</v>
      </c>
      <c r="B664" s="110">
        <v>220</v>
      </c>
      <c r="C664" s="110" t="s">
        <v>3915</v>
      </c>
      <c r="D664" s="110" t="s">
        <v>44</v>
      </c>
      <c r="E664" s="110" t="s">
        <v>10</v>
      </c>
      <c r="F664" s="110" t="s">
        <v>5700</v>
      </c>
      <c r="G664" s="110" t="s">
        <v>146</v>
      </c>
      <c r="H664" s="110">
        <v>187.8</v>
      </c>
      <c r="I664" s="110">
        <v>1878</v>
      </c>
      <c r="J664" s="110">
        <v>10</v>
      </c>
      <c r="K664" s="110" t="s">
        <v>147</v>
      </c>
      <c r="L664" s="110">
        <v>1673</v>
      </c>
      <c r="M664" s="111">
        <v>167.3</v>
      </c>
      <c r="N664" s="110" t="s">
        <v>2352</v>
      </c>
      <c r="O664" s="110" t="s">
        <v>2352</v>
      </c>
      <c r="P664" s="110" t="s">
        <v>1400</v>
      </c>
      <c r="Q664" s="110" t="s">
        <v>10</v>
      </c>
      <c r="R664" s="110">
        <v>1</v>
      </c>
      <c r="S664" s="110" t="s">
        <v>10</v>
      </c>
      <c r="T664" s="110">
        <v>187.8</v>
      </c>
      <c r="U664" s="110" t="s">
        <v>2353</v>
      </c>
      <c r="V664" s="110">
        <v>21</v>
      </c>
      <c r="W664" s="110" t="s">
        <v>1945</v>
      </c>
      <c r="X664" s="110">
        <v>0</v>
      </c>
      <c r="Y664" s="110" t="s">
        <v>10</v>
      </c>
      <c r="Z664" s="110">
        <v>3</v>
      </c>
      <c r="AA664" s="110" t="s">
        <v>10</v>
      </c>
      <c r="AB664" s="110" t="s">
        <v>5633</v>
      </c>
      <c r="AC664" s="110">
        <v>220</v>
      </c>
      <c r="AD664" s="110">
        <v>0</v>
      </c>
      <c r="AE664" s="111">
        <v>0</v>
      </c>
      <c r="AF664" s="112">
        <v>0</v>
      </c>
      <c r="AG664" s="111">
        <f>AE664-AF664</f>
        <v>0</v>
      </c>
    </row>
    <row r="665" spans="1:33">
      <c r="A665" s="109">
        <v>175</v>
      </c>
      <c r="B665" s="110">
        <v>237</v>
      </c>
      <c r="C665" s="110" t="s">
        <v>474</v>
      </c>
      <c r="D665" s="110" t="s">
        <v>10</v>
      </c>
      <c r="E665" s="110" t="s">
        <v>58</v>
      </c>
      <c r="F665" s="110" t="s">
        <v>5647</v>
      </c>
      <c r="G665" s="110" t="s">
        <v>432</v>
      </c>
      <c r="H665" s="110">
        <v>9.6999999999999993</v>
      </c>
      <c r="I665" s="110">
        <v>9700</v>
      </c>
      <c r="J665" s="110">
        <v>1000.0000000000001</v>
      </c>
      <c r="K665" s="110" t="s">
        <v>38</v>
      </c>
      <c r="L665" s="110">
        <v>8160</v>
      </c>
      <c r="M665" s="111">
        <v>8.1599999999999984</v>
      </c>
      <c r="N665" s="110" t="s">
        <v>2389</v>
      </c>
      <c r="O665" s="110" t="s">
        <v>2389</v>
      </c>
      <c r="P665" s="110" t="s">
        <v>474</v>
      </c>
      <c r="Q665" s="110" t="s">
        <v>2390</v>
      </c>
      <c r="R665" s="110">
        <v>1</v>
      </c>
      <c r="S665" s="110" t="s">
        <v>10</v>
      </c>
      <c r="T665" s="110">
        <v>9.6999999999999993</v>
      </c>
      <c r="U665" s="110" t="s">
        <v>2391</v>
      </c>
      <c r="V665" s="110">
        <v>1</v>
      </c>
      <c r="W665" s="110" t="s">
        <v>1915</v>
      </c>
      <c r="X665" s="110">
        <v>0</v>
      </c>
      <c r="Y665" s="110" t="s">
        <v>10</v>
      </c>
      <c r="Z665" s="110">
        <v>25</v>
      </c>
      <c r="AA665" s="110" t="s">
        <v>10</v>
      </c>
      <c r="AB665" s="110" t="s">
        <v>1915</v>
      </c>
      <c r="AC665" s="110">
        <v>237</v>
      </c>
      <c r="AD665" s="110"/>
      <c r="AE665" s="111">
        <v>0</v>
      </c>
      <c r="AF665" s="112">
        <v>0</v>
      </c>
      <c r="AG665" s="111">
        <f>AE665-AF665</f>
        <v>0</v>
      </c>
    </row>
    <row r="666" spans="1:33">
      <c r="A666" s="109">
        <v>175</v>
      </c>
      <c r="B666" s="110">
        <v>238</v>
      </c>
      <c r="C666" s="110" t="s">
        <v>474</v>
      </c>
      <c r="D666" s="110" t="s">
        <v>9</v>
      </c>
      <c r="E666" s="110" t="s">
        <v>67</v>
      </c>
      <c r="F666" s="110" t="s">
        <v>5647</v>
      </c>
      <c r="G666" s="110" t="s">
        <v>432</v>
      </c>
      <c r="H666" s="110">
        <v>9.6999999999999993</v>
      </c>
      <c r="I666" s="110">
        <v>9700</v>
      </c>
      <c r="J666" s="110">
        <v>1000.0000000000001</v>
      </c>
      <c r="K666" s="110" t="s">
        <v>38</v>
      </c>
      <c r="L666" s="110">
        <v>8160</v>
      </c>
      <c r="M666" s="111">
        <v>8.1599999999999984</v>
      </c>
      <c r="N666" s="110" t="s">
        <v>2389</v>
      </c>
      <c r="O666" s="110" t="s">
        <v>2389</v>
      </c>
      <c r="P666" s="110" t="s">
        <v>474</v>
      </c>
      <c r="Q666" s="110" t="s">
        <v>2390</v>
      </c>
      <c r="R666" s="110">
        <v>1</v>
      </c>
      <c r="S666" s="110" t="s">
        <v>10</v>
      </c>
      <c r="T666" s="110">
        <v>9.6999999999999993</v>
      </c>
      <c r="U666" s="110" t="s">
        <v>2391</v>
      </c>
      <c r="V666" s="110">
        <v>1</v>
      </c>
      <c r="W666" s="110" t="s">
        <v>1915</v>
      </c>
      <c r="X666" s="110">
        <v>0</v>
      </c>
      <c r="Y666" s="110" t="s">
        <v>10</v>
      </c>
      <c r="Z666" s="110">
        <v>25</v>
      </c>
      <c r="AA666" s="110" t="s">
        <v>10</v>
      </c>
      <c r="AB666" s="110" t="s">
        <v>1915</v>
      </c>
      <c r="AC666" s="110">
        <v>238</v>
      </c>
      <c r="AD666" s="110"/>
      <c r="AE666" s="111">
        <v>0</v>
      </c>
      <c r="AF666" s="112">
        <v>0</v>
      </c>
      <c r="AG666" s="111">
        <f>AE666-AF666</f>
        <v>0</v>
      </c>
    </row>
    <row r="667" spans="1:33">
      <c r="A667" s="109">
        <v>176</v>
      </c>
      <c r="B667" s="110">
        <v>240</v>
      </c>
      <c r="C667" s="110" t="s">
        <v>475</v>
      </c>
      <c r="D667" s="110" t="s">
        <v>9</v>
      </c>
      <c r="E667" s="110" t="s">
        <v>67</v>
      </c>
      <c r="F667" s="110" t="s">
        <v>5647</v>
      </c>
      <c r="G667" s="110" t="s">
        <v>432</v>
      </c>
      <c r="H667" s="110">
        <v>9.6999999999999993</v>
      </c>
      <c r="I667" s="110">
        <v>9700</v>
      </c>
      <c r="J667" s="110">
        <v>1000.0000000000001</v>
      </c>
      <c r="K667" s="110" t="s">
        <v>38</v>
      </c>
      <c r="L667" s="110">
        <v>8160</v>
      </c>
      <c r="M667" s="111">
        <v>8.1599999999999984</v>
      </c>
      <c r="N667" s="110" t="s">
        <v>2392</v>
      </c>
      <c r="O667" s="110" t="s">
        <v>2392</v>
      </c>
      <c r="P667" s="110" t="s">
        <v>475</v>
      </c>
      <c r="Q667" s="110" t="s">
        <v>2393</v>
      </c>
      <c r="R667" s="110">
        <v>1</v>
      </c>
      <c r="S667" s="110" t="s">
        <v>10</v>
      </c>
      <c r="T667" s="110">
        <v>9.6999999999999993</v>
      </c>
      <c r="U667" s="110" t="s">
        <v>2394</v>
      </c>
      <c r="V667" s="110">
        <v>1</v>
      </c>
      <c r="W667" s="110" t="s">
        <v>1915</v>
      </c>
      <c r="X667" s="110">
        <v>2</v>
      </c>
      <c r="Y667" s="110" t="s">
        <v>10</v>
      </c>
      <c r="Z667" s="110">
        <v>26</v>
      </c>
      <c r="AA667" s="110" t="s">
        <v>10</v>
      </c>
      <c r="AB667" s="110" t="s">
        <v>1915</v>
      </c>
      <c r="AC667" s="110">
        <v>200240</v>
      </c>
      <c r="AD667" s="110"/>
      <c r="AE667" s="111">
        <v>0</v>
      </c>
      <c r="AF667" s="112">
        <v>0</v>
      </c>
      <c r="AG667" s="111">
        <f>AE667-AF667</f>
        <v>0</v>
      </c>
    </row>
    <row r="668" spans="1:33">
      <c r="A668" s="109">
        <v>181</v>
      </c>
      <c r="B668" s="110">
        <v>243</v>
      </c>
      <c r="C668" s="110" t="s">
        <v>1414</v>
      </c>
      <c r="D668" s="110" t="s">
        <v>10</v>
      </c>
      <c r="E668" s="110" t="s">
        <v>58</v>
      </c>
      <c r="F668" s="110" t="s">
        <v>5706</v>
      </c>
      <c r="G668" s="110" t="s">
        <v>70</v>
      </c>
      <c r="H668" s="110">
        <v>21.2</v>
      </c>
      <c r="I668" s="110">
        <v>2120</v>
      </c>
      <c r="J668" s="110">
        <v>100</v>
      </c>
      <c r="K668" s="110" t="s">
        <v>57</v>
      </c>
      <c r="L668" s="110">
        <v>1760</v>
      </c>
      <c r="M668" s="111">
        <v>17.600000000000001</v>
      </c>
      <c r="N668" s="110" t="s">
        <v>2407</v>
      </c>
      <c r="O668" s="110" t="s">
        <v>2407</v>
      </c>
      <c r="P668" s="110" t="s">
        <v>1414</v>
      </c>
      <c r="Q668" s="110" t="s">
        <v>2408</v>
      </c>
      <c r="R668" s="110">
        <v>2</v>
      </c>
      <c r="S668" s="110" t="s">
        <v>10</v>
      </c>
      <c r="T668" s="110">
        <v>21.2</v>
      </c>
      <c r="U668" s="110" t="s">
        <v>2409</v>
      </c>
      <c r="V668" s="110">
        <v>2</v>
      </c>
      <c r="W668" s="110" t="s">
        <v>835</v>
      </c>
      <c r="X668" s="110">
        <v>2</v>
      </c>
      <c r="Y668" s="110" t="s">
        <v>10</v>
      </c>
      <c r="Z668" s="110">
        <v>2</v>
      </c>
      <c r="AA668" s="110" t="s">
        <v>10</v>
      </c>
      <c r="AB668" s="110" t="s">
        <v>5618</v>
      </c>
      <c r="AC668" s="110">
        <v>200243</v>
      </c>
      <c r="AD668" s="110">
        <v>0</v>
      </c>
      <c r="AE668" s="111">
        <v>0</v>
      </c>
      <c r="AF668" s="112">
        <v>0</v>
      </c>
      <c r="AG668" s="111">
        <f>AE668-AF668</f>
        <v>0</v>
      </c>
    </row>
    <row r="669" spans="1:33">
      <c r="A669" s="109">
        <v>197</v>
      </c>
      <c r="B669" s="110">
        <v>261</v>
      </c>
      <c r="C669" s="110" t="s">
        <v>3921</v>
      </c>
      <c r="D669" s="110" t="s">
        <v>44</v>
      </c>
      <c r="E669" s="110" t="s">
        <v>58</v>
      </c>
      <c r="F669" s="110" t="s">
        <v>5687</v>
      </c>
      <c r="G669" s="110" t="s">
        <v>460</v>
      </c>
      <c r="H669" s="110">
        <v>44.4</v>
      </c>
      <c r="I669" s="110">
        <v>3108</v>
      </c>
      <c r="J669" s="110">
        <v>70</v>
      </c>
      <c r="K669" s="110" t="s">
        <v>38</v>
      </c>
      <c r="L669" s="110">
        <v>2561</v>
      </c>
      <c r="M669" s="111">
        <v>36.585714285714289</v>
      </c>
      <c r="N669" s="110" t="s">
        <v>2454</v>
      </c>
      <c r="O669" s="110" t="s">
        <v>2454</v>
      </c>
      <c r="P669" s="110" t="s">
        <v>1428</v>
      </c>
      <c r="Q669" s="110" t="s">
        <v>2455</v>
      </c>
      <c r="R669" s="110">
        <v>1</v>
      </c>
      <c r="S669" s="110" t="s">
        <v>10</v>
      </c>
      <c r="T669" s="110">
        <v>44.4</v>
      </c>
      <c r="U669" s="110" t="s">
        <v>2456</v>
      </c>
      <c r="V669" s="110">
        <v>1</v>
      </c>
      <c r="W669" s="110" t="s">
        <v>1915</v>
      </c>
      <c r="X669" s="110">
        <v>2</v>
      </c>
      <c r="Y669" s="110" t="s">
        <v>10</v>
      </c>
      <c r="Z669" s="110">
        <v>1</v>
      </c>
      <c r="AA669" s="110" t="s">
        <v>10</v>
      </c>
      <c r="AB669" s="110" t="s">
        <v>1915</v>
      </c>
      <c r="AC669" s="110">
        <v>200261</v>
      </c>
      <c r="AD669" s="110">
        <v>0</v>
      </c>
      <c r="AE669" s="111">
        <v>0</v>
      </c>
      <c r="AF669" s="112">
        <v>0</v>
      </c>
      <c r="AG669" s="111">
        <f>AE669-AF669</f>
        <v>0</v>
      </c>
    </row>
    <row r="670" spans="1:33">
      <c r="A670" s="109">
        <v>202</v>
      </c>
      <c r="B670" s="110">
        <v>265</v>
      </c>
      <c r="C670" s="110" t="s">
        <v>1433</v>
      </c>
      <c r="D670" s="110" t="s">
        <v>9</v>
      </c>
      <c r="E670" s="110" t="s">
        <v>67</v>
      </c>
      <c r="F670" s="110" t="s">
        <v>5647</v>
      </c>
      <c r="G670" s="110" t="s">
        <v>466</v>
      </c>
      <c r="H670" s="110">
        <v>5.9</v>
      </c>
      <c r="I670" s="110">
        <v>5900</v>
      </c>
      <c r="J670" s="110">
        <v>999.99999999999989</v>
      </c>
      <c r="K670" s="110" t="s">
        <v>38</v>
      </c>
      <c r="L670" s="110">
        <v>5049</v>
      </c>
      <c r="M670" s="111">
        <v>5.0490000000000004</v>
      </c>
      <c r="N670" s="110" t="s">
        <v>2468</v>
      </c>
      <c r="O670" s="110" t="s">
        <v>2468</v>
      </c>
      <c r="P670" s="110" t="s">
        <v>1433</v>
      </c>
      <c r="Q670" s="110" t="s">
        <v>2469</v>
      </c>
      <c r="R670" s="110">
        <v>1</v>
      </c>
      <c r="S670" s="110" t="s">
        <v>10</v>
      </c>
      <c r="T670" s="110">
        <v>5.9</v>
      </c>
      <c r="U670" s="110" t="s">
        <v>2470</v>
      </c>
      <c r="V670" s="110">
        <v>1</v>
      </c>
      <c r="W670" s="110" t="s">
        <v>1915</v>
      </c>
      <c r="X670" s="110">
        <v>0</v>
      </c>
      <c r="Y670" s="110" t="s">
        <v>10</v>
      </c>
      <c r="Z670" s="110">
        <v>25</v>
      </c>
      <c r="AA670" s="110" t="s">
        <v>10</v>
      </c>
      <c r="AB670" s="110" t="s">
        <v>1915</v>
      </c>
      <c r="AC670" s="110">
        <v>265</v>
      </c>
      <c r="AD670" s="110"/>
      <c r="AE670" s="111">
        <v>0</v>
      </c>
      <c r="AF670" s="112">
        <v>0</v>
      </c>
      <c r="AG670" s="111">
        <f>AE670-AF670</f>
        <v>0</v>
      </c>
    </row>
    <row r="671" spans="1:33">
      <c r="A671" s="109">
        <v>205</v>
      </c>
      <c r="B671" s="110">
        <v>267</v>
      </c>
      <c r="C671" s="110" t="s">
        <v>3923</v>
      </c>
      <c r="D671" s="110" t="s">
        <v>9</v>
      </c>
      <c r="E671" s="110" t="s">
        <v>67</v>
      </c>
      <c r="F671" s="110" t="s">
        <v>556</v>
      </c>
      <c r="G671" s="110" t="s">
        <v>521</v>
      </c>
      <c r="H671" s="110">
        <v>24.4</v>
      </c>
      <c r="I671" s="110">
        <v>12200</v>
      </c>
      <c r="J671" s="110">
        <v>500.00000000000006</v>
      </c>
      <c r="K671" s="110" t="s">
        <v>38</v>
      </c>
      <c r="L671" s="110">
        <v>9000</v>
      </c>
      <c r="M671" s="111">
        <v>17.999999999999996</v>
      </c>
      <c r="N671" s="110" t="s">
        <v>2477</v>
      </c>
      <c r="O671" s="110" t="s">
        <v>2477</v>
      </c>
      <c r="P671" s="110" t="s">
        <v>1436</v>
      </c>
      <c r="Q671" s="110" t="s">
        <v>10</v>
      </c>
      <c r="R671" s="110">
        <v>1</v>
      </c>
      <c r="S671" s="110" t="s">
        <v>10</v>
      </c>
      <c r="T671" s="110">
        <v>24.4</v>
      </c>
      <c r="U671" s="110" t="s">
        <v>2478</v>
      </c>
      <c r="V671" s="110">
        <v>1</v>
      </c>
      <c r="W671" s="110" t="s">
        <v>1915</v>
      </c>
      <c r="X671" s="110">
        <v>0</v>
      </c>
      <c r="Y671" s="110" t="s">
        <v>10</v>
      </c>
      <c r="Z671" s="110">
        <v>25</v>
      </c>
      <c r="AA671" s="110" t="s">
        <v>10</v>
      </c>
      <c r="AB671" s="110" t="s">
        <v>1915</v>
      </c>
      <c r="AC671" s="110">
        <v>267</v>
      </c>
      <c r="AD671" s="110">
        <v>0</v>
      </c>
      <c r="AE671" s="111">
        <v>0</v>
      </c>
      <c r="AF671" s="112">
        <v>0</v>
      </c>
      <c r="AG671" s="111">
        <f>AE671-AF671</f>
        <v>0</v>
      </c>
    </row>
    <row r="672" spans="1:33">
      <c r="A672" s="109">
        <v>219</v>
      </c>
      <c r="B672" s="110">
        <v>281</v>
      </c>
      <c r="C672" s="110" t="s">
        <v>1449</v>
      </c>
      <c r="D672" s="110" t="s">
        <v>9</v>
      </c>
      <c r="E672" s="110" t="s">
        <v>67</v>
      </c>
      <c r="F672" s="110" t="s">
        <v>5647</v>
      </c>
      <c r="G672" s="110" t="s">
        <v>308</v>
      </c>
      <c r="H672" s="110">
        <v>6.6</v>
      </c>
      <c r="I672" s="110">
        <v>6600</v>
      </c>
      <c r="J672" s="110">
        <v>1000</v>
      </c>
      <c r="K672" s="110" t="s">
        <v>38</v>
      </c>
      <c r="L672" s="110">
        <v>5610</v>
      </c>
      <c r="M672" s="111">
        <v>5.61</v>
      </c>
      <c r="N672" s="110" t="s">
        <v>2516</v>
      </c>
      <c r="O672" s="110" t="s">
        <v>2516</v>
      </c>
      <c r="P672" s="110" t="s">
        <v>1449</v>
      </c>
      <c r="Q672" s="110" t="s">
        <v>2517</v>
      </c>
      <c r="R672" s="110">
        <v>1</v>
      </c>
      <c r="S672" s="110" t="s">
        <v>10</v>
      </c>
      <c r="T672" s="110">
        <v>6.6</v>
      </c>
      <c r="U672" s="110" t="s">
        <v>2518</v>
      </c>
      <c r="V672" s="110">
        <v>1</v>
      </c>
      <c r="W672" s="110" t="s">
        <v>1915</v>
      </c>
      <c r="X672" s="110">
        <v>0</v>
      </c>
      <c r="Y672" s="110" t="s">
        <v>10</v>
      </c>
      <c r="Z672" s="110">
        <v>25</v>
      </c>
      <c r="AA672" s="110" t="s">
        <v>10</v>
      </c>
      <c r="AB672" s="110" t="s">
        <v>1915</v>
      </c>
      <c r="AC672" s="110">
        <v>281</v>
      </c>
      <c r="AD672" s="110"/>
      <c r="AE672" s="111">
        <v>0</v>
      </c>
      <c r="AF672" s="112">
        <v>0</v>
      </c>
      <c r="AG672" s="111">
        <f>AE672-AF672</f>
        <v>0</v>
      </c>
    </row>
    <row r="673" spans="1:33">
      <c r="A673" s="109">
        <v>226</v>
      </c>
      <c r="B673" s="110">
        <v>285</v>
      </c>
      <c r="C673" s="110" t="s">
        <v>555</v>
      </c>
      <c r="D673" s="110" t="s">
        <v>9</v>
      </c>
      <c r="E673" s="110" t="s">
        <v>67</v>
      </c>
      <c r="F673" s="110" t="s">
        <v>556</v>
      </c>
      <c r="G673" s="110" t="s">
        <v>84</v>
      </c>
      <c r="H673" s="110">
        <v>15.5</v>
      </c>
      <c r="I673" s="110">
        <v>7750</v>
      </c>
      <c r="J673" s="110">
        <v>500</v>
      </c>
      <c r="K673" s="110" t="s">
        <v>38</v>
      </c>
      <c r="L673" s="110">
        <v>6725</v>
      </c>
      <c r="M673" s="111">
        <v>13.45</v>
      </c>
      <c r="N673" s="110" t="s">
        <v>2534</v>
      </c>
      <c r="O673" s="110" t="s">
        <v>2534</v>
      </c>
      <c r="P673" s="110" t="s">
        <v>1454</v>
      </c>
      <c r="Q673" s="110" t="s">
        <v>2535</v>
      </c>
      <c r="R673" s="110">
        <v>1</v>
      </c>
      <c r="S673" s="110" t="s">
        <v>10</v>
      </c>
      <c r="T673" s="110">
        <v>15.5</v>
      </c>
      <c r="U673" s="110" t="s">
        <v>2536</v>
      </c>
      <c r="V673" s="110">
        <v>1</v>
      </c>
      <c r="W673" s="110" t="s">
        <v>1915</v>
      </c>
      <c r="X673" s="110">
        <v>2</v>
      </c>
      <c r="Y673" s="110" t="s">
        <v>10</v>
      </c>
      <c r="Z673" s="110">
        <v>26</v>
      </c>
      <c r="AA673" s="110" t="s">
        <v>10</v>
      </c>
      <c r="AB673" s="110" t="s">
        <v>1915</v>
      </c>
      <c r="AC673" s="110">
        <v>200285</v>
      </c>
      <c r="AD673" s="110"/>
      <c r="AE673" s="111">
        <v>0</v>
      </c>
      <c r="AF673" s="112">
        <v>0</v>
      </c>
      <c r="AG673" s="111">
        <f>AE673-AF673</f>
        <v>0</v>
      </c>
    </row>
    <row r="674" spans="1:33">
      <c r="A674" s="109">
        <v>227</v>
      </c>
      <c r="B674" s="110">
        <v>287</v>
      </c>
      <c r="C674" s="110" t="s">
        <v>557</v>
      </c>
      <c r="D674" s="110" t="s">
        <v>44</v>
      </c>
      <c r="E674" s="110" t="s">
        <v>67</v>
      </c>
      <c r="F674" s="110" t="s">
        <v>5647</v>
      </c>
      <c r="G674" s="110" t="s">
        <v>70</v>
      </c>
      <c r="H674" s="110">
        <v>5.9</v>
      </c>
      <c r="I674" s="110">
        <v>5900</v>
      </c>
      <c r="J674" s="110">
        <v>999.99999999999989</v>
      </c>
      <c r="K674" s="110" t="s">
        <v>38</v>
      </c>
      <c r="L674" s="110">
        <v>5363</v>
      </c>
      <c r="M674" s="111">
        <v>5.3630000000000004</v>
      </c>
      <c r="N674" s="110" t="s">
        <v>2537</v>
      </c>
      <c r="O674" s="110" t="s">
        <v>2537</v>
      </c>
      <c r="P674" s="110" t="s">
        <v>557</v>
      </c>
      <c r="Q674" s="110" t="s">
        <v>2538</v>
      </c>
      <c r="R674" s="110">
        <v>1</v>
      </c>
      <c r="S674" s="110" t="s">
        <v>10</v>
      </c>
      <c r="T674" s="110">
        <v>5.9</v>
      </c>
      <c r="U674" s="110" t="s">
        <v>2539</v>
      </c>
      <c r="V674" s="110">
        <v>1</v>
      </c>
      <c r="W674" s="110" t="s">
        <v>1915</v>
      </c>
      <c r="X674" s="110">
        <v>0</v>
      </c>
      <c r="Y674" s="110" t="s">
        <v>10</v>
      </c>
      <c r="Z674" s="110">
        <v>25</v>
      </c>
      <c r="AA674" s="110" t="s">
        <v>10</v>
      </c>
      <c r="AB674" s="110" t="s">
        <v>1915</v>
      </c>
      <c r="AC674" s="110">
        <v>287</v>
      </c>
      <c r="AD674" s="110"/>
      <c r="AE674" s="111">
        <v>0</v>
      </c>
      <c r="AF674" s="112">
        <v>0</v>
      </c>
      <c r="AG674" s="111">
        <f>AE674-AF674</f>
        <v>0</v>
      </c>
    </row>
    <row r="675" spans="1:33">
      <c r="A675" s="109">
        <v>236</v>
      </c>
      <c r="B675" s="110">
        <v>293</v>
      </c>
      <c r="C675" s="110" t="s">
        <v>3927</v>
      </c>
      <c r="D675" s="110" t="s">
        <v>44</v>
      </c>
      <c r="E675" s="110" t="s">
        <v>10</v>
      </c>
      <c r="F675" s="110" t="s">
        <v>5721</v>
      </c>
      <c r="G675" s="110" t="s">
        <v>279</v>
      </c>
      <c r="H675" s="110">
        <v>44680</v>
      </c>
      <c r="I675" s="110">
        <v>44680</v>
      </c>
      <c r="J675" s="110">
        <v>1</v>
      </c>
      <c r="K675" s="110" t="s">
        <v>269</v>
      </c>
      <c r="L675" s="110">
        <v>38961</v>
      </c>
      <c r="M675" s="111">
        <v>38961</v>
      </c>
      <c r="N675" s="110" t="s">
        <v>2562</v>
      </c>
      <c r="O675" s="110" t="s">
        <v>2562</v>
      </c>
      <c r="P675" s="110" t="s">
        <v>1462</v>
      </c>
      <c r="Q675" s="110" t="s">
        <v>2563</v>
      </c>
      <c r="R675" s="110">
        <v>1</v>
      </c>
      <c r="S675" s="110" t="s">
        <v>10</v>
      </c>
      <c r="T675" s="110">
        <v>44680</v>
      </c>
      <c r="U675" s="110" t="s">
        <v>2564</v>
      </c>
      <c r="V675" s="110">
        <v>25</v>
      </c>
      <c r="W675" s="110" t="s">
        <v>1902</v>
      </c>
      <c r="X675" s="110">
        <v>2</v>
      </c>
      <c r="Y675" s="110" t="s">
        <v>10</v>
      </c>
      <c r="Z675" s="110">
        <v>9</v>
      </c>
      <c r="AA675" s="110" t="s">
        <v>10</v>
      </c>
      <c r="AB675" s="110" t="s">
        <v>5638</v>
      </c>
      <c r="AC675" s="110">
        <v>200293</v>
      </c>
      <c r="AD675" s="110">
        <v>0</v>
      </c>
      <c r="AE675" s="111">
        <v>0</v>
      </c>
      <c r="AF675" s="112">
        <v>0</v>
      </c>
      <c r="AG675" s="111">
        <f>AE675-AF675</f>
        <v>0</v>
      </c>
    </row>
    <row r="676" spans="1:33">
      <c r="A676" s="109">
        <v>237</v>
      </c>
      <c r="B676" s="110">
        <v>294</v>
      </c>
      <c r="C676" s="110" t="s">
        <v>3928</v>
      </c>
      <c r="D676" s="110" t="s">
        <v>44</v>
      </c>
      <c r="E676" s="110" t="s">
        <v>10</v>
      </c>
      <c r="F676" s="110" t="s">
        <v>5721</v>
      </c>
      <c r="G676" s="110" t="s">
        <v>84</v>
      </c>
      <c r="H676" s="110">
        <v>57335</v>
      </c>
      <c r="I676" s="110">
        <v>57335</v>
      </c>
      <c r="J676" s="110">
        <v>1</v>
      </c>
      <c r="K676" s="110" t="s">
        <v>269</v>
      </c>
      <c r="L676" s="110">
        <v>49996</v>
      </c>
      <c r="M676" s="111">
        <v>49996</v>
      </c>
      <c r="N676" s="110" t="s">
        <v>2565</v>
      </c>
      <c r="O676" s="110" t="s">
        <v>2565</v>
      </c>
      <c r="P676" s="110" t="s">
        <v>1463</v>
      </c>
      <c r="Q676" s="110" t="s">
        <v>2566</v>
      </c>
      <c r="R676" s="110">
        <v>1</v>
      </c>
      <c r="S676" s="110" t="s">
        <v>10</v>
      </c>
      <c r="T676" s="110">
        <v>57335</v>
      </c>
      <c r="U676" s="110" t="s">
        <v>2567</v>
      </c>
      <c r="V676" s="110">
        <v>25</v>
      </c>
      <c r="W676" s="110" t="s">
        <v>1902</v>
      </c>
      <c r="X676" s="110">
        <v>2</v>
      </c>
      <c r="Y676" s="110" t="s">
        <v>10</v>
      </c>
      <c r="Z676" s="110">
        <v>9</v>
      </c>
      <c r="AA676" s="110" t="s">
        <v>10</v>
      </c>
      <c r="AB676" s="110" t="s">
        <v>5638</v>
      </c>
      <c r="AC676" s="110">
        <v>200294</v>
      </c>
      <c r="AD676" s="110">
        <v>0</v>
      </c>
      <c r="AE676" s="111">
        <v>0</v>
      </c>
      <c r="AF676" s="112">
        <v>0</v>
      </c>
      <c r="AG676" s="111">
        <f>AE676-AF676</f>
        <v>0</v>
      </c>
    </row>
    <row r="677" spans="1:33">
      <c r="A677" s="109">
        <v>239</v>
      </c>
      <c r="B677" s="110">
        <v>299</v>
      </c>
      <c r="C677" s="110" t="s">
        <v>1465</v>
      </c>
      <c r="D677" s="110" t="s">
        <v>9</v>
      </c>
      <c r="E677" s="110" t="s">
        <v>67</v>
      </c>
      <c r="F677" s="110" t="s">
        <v>556</v>
      </c>
      <c r="G677" s="110" t="s">
        <v>62</v>
      </c>
      <c r="H677" s="110">
        <v>14.4</v>
      </c>
      <c r="I677" s="110">
        <v>7200</v>
      </c>
      <c r="J677" s="110">
        <v>500</v>
      </c>
      <c r="K677" s="110" t="s">
        <v>38</v>
      </c>
      <c r="L677" s="110">
        <v>6250</v>
      </c>
      <c r="M677" s="111">
        <v>12.5</v>
      </c>
      <c r="N677" s="110" t="s">
        <v>2571</v>
      </c>
      <c r="O677" s="110" t="s">
        <v>2571</v>
      </c>
      <c r="P677" s="110" t="s">
        <v>1465</v>
      </c>
      <c r="Q677" s="110" t="s">
        <v>10</v>
      </c>
      <c r="R677" s="110">
        <v>1</v>
      </c>
      <c r="S677" s="110" t="s">
        <v>10</v>
      </c>
      <c r="T677" s="110">
        <v>14.4</v>
      </c>
      <c r="U677" s="110" t="s">
        <v>2572</v>
      </c>
      <c r="V677" s="110">
        <v>1</v>
      </c>
      <c r="W677" s="110" t="s">
        <v>1915</v>
      </c>
      <c r="X677" s="110">
        <v>2</v>
      </c>
      <c r="Y677" s="110" t="s">
        <v>10</v>
      </c>
      <c r="Z677" s="110">
        <v>26</v>
      </c>
      <c r="AA677" s="110" t="s">
        <v>10</v>
      </c>
      <c r="AB677" s="110" t="s">
        <v>1915</v>
      </c>
      <c r="AC677" s="110">
        <v>200299</v>
      </c>
      <c r="AD677" s="110"/>
      <c r="AE677" s="111">
        <v>0</v>
      </c>
      <c r="AF677" s="112">
        <v>0</v>
      </c>
      <c r="AG677" s="111">
        <f>AE677-AF677</f>
        <v>0</v>
      </c>
    </row>
    <row r="678" spans="1:33">
      <c r="A678" s="109">
        <v>240</v>
      </c>
      <c r="B678" s="110">
        <v>301</v>
      </c>
      <c r="C678" s="110" t="s">
        <v>1466</v>
      </c>
      <c r="D678" s="110" t="s">
        <v>9</v>
      </c>
      <c r="E678" s="110" t="s">
        <v>67</v>
      </c>
      <c r="F678" s="110" t="s">
        <v>556</v>
      </c>
      <c r="G678" s="110" t="s">
        <v>70</v>
      </c>
      <c r="H678" s="110">
        <v>6.1</v>
      </c>
      <c r="I678" s="110">
        <v>3050</v>
      </c>
      <c r="J678" s="110">
        <v>500.00000000000006</v>
      </c>
      <c r="K678" s="110" t="s">
        <v>38</v>
      </c>
      <c r="L678" s="110">
        <v>2714</v>
      </c>
      <c r="M678" s="111">
        <v>5.427999999999999</v>
      </c>
      <c r="N678" s="110" t="s">
        <v>2573</v>
      </c>
      <c r="O678" s="110" t="s">
        <v>2573</v>
      </c>
      <c r="P678" s="110" t="s">
        <v>1466</v>
      </c>
      <c r="Q678" s="110" t="s">
        <v>2574</v>
      </c>
      <c r="R678" s="110">
        <v>1</v>
      </c>
      <c r="S678" s="110" t="s">
        <v>10</v>
      </c>
      <c r="T678" s="110">
        <v>6.1</v>
      </c>
      <c r="U678" s="110" t="s">
        <v>2575</v>
      </c>
      <c r="V678" s="110">
        <v>1</v>
      </c>
      <c r="W678" s="110" t="s">
        <v>1915</v>
      </c>
      <c r="X678" s="110">
        <v>2</v>
      </c>
      <c r="Y678" s="110" t="s">
        <v>10</v>
      </c>
      <c r="Z678" s="110">
        <v>26</v>
      </c>
      <c r="AA678" s="110" t="s">
        <v>10</v>
      </c>
      <c r="AB678" s="110" t="s">
        <v>1915</v>
      </c>
      <c r="AC678" s="110">
        <v>200301</v>
      </c>
      <c r="AD678" s="110"/>
      <c r="AE678" s="111">
        <v>0</v>
      </c>
      <c r="AF678" s="112">
        <v>0</v>
      </c>
      <c r="AG678" s="111">
        <f>AE678-AF678</f>
        <v>0</v>
      </c>
    </row>
    <row r="679" spans="1:33">
      <c r="A679" s="109">
        <v>241</v>
      </c>
      <c r="B679" s="110">
        <v>302</v>
      </c>
      <c r="C679" s="110" t="s">
        <v>575</v>
      </c>
      <c r="D679" s="110" t="s">
        <v>10</v>
      </c>
      <c r="E679" s="110" t="s">
        <v>67</v>
      </c>
      <c r="F679" s="110" t="s">
        <v>5627</v>
      </c>
      <c r="G679" s="110" t="s">
        <v>576</v>
      </c>
      <c r="H679" s="110">
        <v>8</v>
      </c>
      <c r="I679" s="110">
        <v>800</v>
      </c>
      <c r="J679" s="110">
        <v>100</v>
      </c>
      <c r="K679" s="110" t="s">
        <v>38</v>
      </c>
      <c r="L679" s="110">
        <v>727</v>
      </c>
      <c r="M679" s="111">
        <v>7.27</v>
      </c>
      <c r="N679" s="110" t="s">
        <v>2576</v>
      </c>
      <c r="O679" s="110" t="s">
        <v>2576</v>
      </c>
      <c r="P679" s="110" t="s">
        <v>575</v>
      </c>
      <c r="Q679" s="110" t="s">
        <v>2577</v>
      </c>
      <c r="R679" s="110">
        <v>1</v>
      </c>
      <c r="S679" s="110" t="s">
        <v>10</v>
      </c>
      <c r="T679" s="110">
        <v>8</v>
      </c>
      <c r="U679" s="110" t="s">
        <v>2578</v>
      </c>
      <c r="V679" s="110">
        <v>1</v>
      </c>
      <c r="W679" s="110" t="s">
        <v>1915</v>
      </c>
      <c r="X679" s="110">
        <v>0</v>
      </c>
      <c r="Y679" s="110" t="s">
        <v>10</v>
      </c>
      <c r="Z679" s="110">
        <v>25</v>
      </c>
      <c r="AA679" s="110" t="s">
        <v>10</v>
      </c>
      <c r="AB679" s="110" t="s">
        <v>1915</v>
      </c>
      <c r="AC679" s="110">
        <v>302</v>
      </c>
      <c r="AD679" s="110">
        <v>0</v>
      </c>
      <c r="AE679" s="111">
        <v>0</v>
      </c>
      <c r="AF679" s="112">
        <v>0</v>
      </c>
      <c r="AG679" s="111">
        <f>AE679-AF679</f>
        <v>0</v>
      </c>
    </row>
    <row r="680" spans="1:33">
      <c r="A680" s="109">
        <v>245</v>
      </c>
      <c r="B680" s="110">
        <v>307</v>
      </c>
      <c r="C680" s="110" t="s">
        <v>1468</v>
      </c>
      <c r="D680" s="110" t="s">
        <v>9</v>
      </c>
      <c r="E680" s="110" t="s">
        <v>67</v>
      </c>
      <c r="F680" s="110" t="s">
        <v>5647</v>
      </c>
      <c r="G680" s="110" t="s">
        <v>583</v>
      </c>
      <c r="H680" s="110">
        <v>5.3</v>
      </c>
      <c r="I680" s="110">
        <v>5300</v>
      </c>
      <c r="J680" s="110">
        <v>1000</v>
      </c>
      <c r="K680" s="110" t="s">
        <v>38</v>
      </c>
      <c r="L680" s="110">
        <v>2494</v>
      </c>
      <c r="M680" s="111">
        <v>2.4940000000000002</v>
      </c>
      <c r="N680" s="110" t="s">
        <v>2588</v>
      </c>
      <c r="O680" s="110" t="s">
        <v>2588</v>
      </c>
      <c r="P680" s="110" t="s">
        <v>1468</v>
      </c>
      <c r="Q680" s="110" t="s">
        <v>10</v>
      </c>
      <c r="R680" s="110">
        <v>1</v>
      </c>
      <c r="S680" s="110" t="s">
        <v>10</v>
      </c>
      <c r="T680" s="110">
        <v>5.3</v>
      </c>
      <c r="U680" s="110" t="s">
        <v>2589</v>
      </c>
      <c r="V680" s="110">
        <v>1</v>
      </c>
      <c r="W680" s="110" t="s">
        <v>1915</v>
      </c>
      <c r="X680" s="110">
        <v>0</v>
      </c>
      <c r="Y680" s="110" t="s">
        <v>10</v>
      </c>
      <c r="Z680" s="110">
        <v>25</v>
      </c>
      <c r="AA680" s="110" t="s">
        <v>10</v>
      </c>
      <c r="AB680" s="110" t="s">
        <v>1915</v>
      </c>
      <c r="AC680" s="110">
        <v>307</v>
      </c>
      <c r="AD680" s="110"/>
      <c r="AE680" s="111">
        <v>0</v>
      </c>
      <c r="AF680" s="112">
        <v>0</v>
      </c>
      <c r="AG680" s="111">
        <f>AE680-AF680</f>
        <v>0</v>
      </c>
    </row>
    <row r="681" spans="1:33">
      <c r="A681" s="109">
        <v>251</v>
      </c>
      <c r="B681" s="110">
        <v>314</v>
      </c>
      <c r="C681" s="110" t="s">
        <v>594</v>
      </c>
      <c r="D681" s="110" t="s">
        <v>114</v>
      </c>
      <c r="E681" s="110" t="s">
        <v>67</v>
      </c>
      <c r="F681" s="110" t="s">
        <v>5647</v>
      </c>
      <c r="G681" s="110" t="s">
        <v>114</v>
      </c>
      <c r="H681" s="110">
        <v>6.7</v>
      </c>
      <c r="I681" s="110">
        <v>6700</v>
      </c>
      <c r="J681" s="110">
        <v>1000</v>
      </c>
      <c r="K681" s="110" t="s">
        <v>38</v>
      </c>
      <c r="L681" s="110">
        <v>5970</v>
      </c>
      <c r="M681" s="111">
        <v>5.97</v>
      </c>
      <c r="N681" s="110" t="s">
        <v>2603</v>
      </c>
      <c r="O681" s="110" t="s">
        <v>2603</v>
      </c>
      <c r="P681" s="110" t="s">
        <v>594</v>
      </c>
      <c r="Q681" s="110" t="s">
        <v>2604</v>
      </c>
      <c r="R681" s="110">
        <v>1</v>
      </c>
      <c r="S681" s="110" t="s">
        <v>10</v>
      </c>
      <c r="T681" s="110">
        <v>6.7</v>
      </c>
      <c r="U681" s="110" t="s">
        <v>2605</v>
      </c>
      <c r="V681" s="110">
        <v>1</v>
      </c>
      <c r="W681" s="110" t="s">
        <v>1915</v>
      </c>
      <c r="X681" s="110">
        <v>0</v>
      </c>
      <c r="Y681" s="110" t="s">
        <v>10</v>
      </c>
      <c r="Z681" s="110">
        <v>25</v>
      </c>
      <c r="AA681" s="110" t="s">
        <v>10</v>
      </c>
      <c r="AB681" s="110" t="s">
        <v>1915</v>
      </c>
      <c r="AC681" s="110">
        <v>314</v>
      </c>
      <c r="AD681" s="110"/>
      <c r="AE681" s="111">
        <v>0</v>
      </c>
      <c r="AF681" s="112">
        <v>0</v>
      </c>
      <c r="AG681" s="111">
        <f>AE681-AF681</f>
        <v>0</v>
      </c>
    </row>
    <row r="682" spans="1:33">
      <c r="A682" s="109">
        <v>253</v>
      </c>
      <c r="B682" s="110">
        <v>317</v>
      </c>
      <c r="C682" s="110" t="s">
        <v>1475</v>
      </c>
      <c r="D682" s="110" t="s">
        <v>44</v>
      </c>
      <c r="E682" s="110" t="s">
        <v>67</v>
      </c>
      <c r="F682" s="110" t="s">
        <v>556</v>
      </c>
      <c r="G682" s="110" t="s">
        <v>212</v>
      </c>
      <c r="H682" s="110">
        <v>6.1</v>
      </c>
      <c r="I682" s="110">
        <v>3050</v>
      </c>
      <c r="J682" s="110">
        <v>500.00000000000006</v>
      </c>
      <c r="K682" s="110" t="s">
        <v>38</v>
      </c>
      <c r="L682" s="110">
        <v>2715</v>
      </c>
      <c r="M682" s="111">
        <v>5.43</v>
      </c>
      <c r="N682" s="110" t="s">
        <v>2609</v>
      </c>
      <c r="O682" s="110" t="s">
        <v>2609</v>
      </c>
      <c r="P682" s="110" t="s">
        <v>1475</v>
      </c>
      <c r="Q682" s="110" t="s">
        <v>2610</v>
      </c>
      <c r="R682" s="110">
        <v>1</v>
      </c>
      <c r="S682" s="110" t="s">
        <v>10</v>
      </c>
      <c r="T682" s="110">
        <v>6.1</v>
      </c>
      <c r="U682" s="110" t="s">
        <v>2611</v>
      </c>
      <c r="V682" s="110">
        <v>1</v>
      </c>
      <c r="W682" s="110" t="s">
        <v>1915</v>
      </c>
      <c r="X682" s="110">
        <v>0</v>
      </c>
      <c r="Y682" s="110" t="s">
        <v>10</v>
      </c>
      <c r="Z682" s="110">
        <v>1</v>
      </c>
      <c r="AA682" s="110" t="s">
        <v>10</v>
      </c>
      <c r="AB682" s="110" t="s">
        <v>1915</v>
      </c>
      <c r="AC682" s="110">
        <v>317</v>
      </c>
      <c r="AD682" s="110"/>
      <c r="AE682" s="111">
        <v>0</v>
      </c>
      <c r="AF682" s="112">
        <v>0</v>
      </c>
      <c r="AG682" s="111">
        <f>AE682-AF682</f>
        <v>0</v>
      </c>
    </row>
    <row r="683" spans="1:33">
      <c r="A683" s="109">
        <v>254</v>
      </c>
      <c r="B683" s="110">
        <v>319</v>
      </c>
      <c r="C683" s="110" t="s">
        <v>1476</v>
      </c>
      <c r="D683" s="110" t="s">
        <v>44</v>
      </c>
      <c r="E683" s="110" t="s">
        <v>67</v>
      </c>
      <c r="F683" s="110" t="s">
        <v>556</v>
      </c>
      <c r="G683" s="110" t="s">
        <v>212</v>
      </c>
      <c r="H683" s="110">
        <v>7.6</v>
      </c>
      <c r="I683" s="110">
        <v>3800</v>
      </c>
      <c r="J683" s="110">
        <v>500</v>
      </c>
      <c r="K683" s="110" t="s">
        <v>38</v>
      </c>
      <c r="L683" s="110">
        <v>3382</v>
      </c>
      <c r="M683" s="111">
        <v>6.7640000000000002</v>
      </c>
      <c r="N683" s="110" t="s">
        <v>2612</v>
      </c>
      <c r="O683" s="110" t="s">
        <v>2612</v>
      </c>
      <c r="P683" s="110" t="s">
        <v>1476</v>
      </c>
      <c r="Q683" s="110" t="s">
        <v>2613</v>
      </c>
      <c r="R683" s="110">
        <v>1</v>
      </c>
      <c r="S683" s="110" t="s">
        <v>10</v>
      </c>
      <c r="T683" s="110">
        <v>7.6</v>
      </c>
      <c r="U683" s="110" t="s">
        <v>2614</v>
      </c>
      <c r="V683" s="110">
        <v>1</v>
      </c>
      <c r="W683" s="110" t="s">
        <v>1915</v>
      </c>
      <c r="X683" s="110">
        <v>0</v>
      </c>
      <c r="Y683" s="110" t="s">
        <v>10</v>
      </c>
      <c r="Z683" s="110">
        <v>1</v>
      </c>
      <c r="AA683" s="110" t="s">
        <v>10</v>
      </c>
      <c r="AB683" s="110" t="s">
        <v>1915</v>
      </c>
      <c r="AC683" s="110">
        <v>319</v>
      </c>
      <c r="AD683" s="110"/>
      <c r="AE683" s="111">
        <v>0</v>
      </c>
      <c r="AF683" s="112">
        <v>0</v>
      </c>
      <c r="AG683" s="111">
        <f>AE683-AF683</f>
        <v>0</v>
      </c>
    </row>
    <row r="684" spans="1:33">
      <c r="A684" s="109">
        <v>255</v>
      </c>
      <c r="B684" s="110">
        <v>321</v>
      </c>
      <c r="C684" s="110" t="s">
        <v>1477</v>
      </c>
      <c r="D684" s="110" t="s">
        <v>114</v>
      </c>
      <c r="E684" s="110" t="s">
        <v>67</v>
      </c>
      <c r="F684" s="110" t="s">
        <v>5627</v>
      </c>
      <c r="G684" s="110" t="s">
        <v>114</v>
      </c>
      <c r="H684" s="110">
        <v>33</v>
      </c>
      <c r="I684" s="110">
        <v>3300</v>
      </c>
      <c r="J684" s="110">
        <v>100</v>
      </c>
      <c r="K684" s="110" t="s">
        <v>38</v>
      </c>
      <c r="L684" s="110">
        <v>2540</v>
      </c>
      <c r="M684" s="111">
        <v>25.4</v>
      </c>
      <c r="N684" s="110" t="s">
        <v>2615</v>
      </c>
      <c r="O684" s="110" t="s">
        <v>2615</v>
      </c>
      <c r="P684" s="110" t="s">
        <v>1477</v>
      </c>
      <c r="Q684" s="110" t="s">
        <v>10</v>
      </c>
      <c r="R684" s="110">
        <v>1</v>
      </c>
      <c r="S684" s="110" t="s">
        <v>10</v>
      </c>
      <c r="T684" s="110">
        <v>33</v>
      </c>
      <c r="U684" s="110" t="s">
        <v>2616</v>
      </c>
      <c r="V684" s="110">
        <v>1</v>
      </c>
      <c r="W684" s="110" t="s">
        <v>1915</v>
      </c>
      <c r="X684" s="110">
        <v>0</v>
      </c>
      <c r="Y684" s="110" t="s">
        <v>10</v>
      </c>
      <c r="Z684" s="110">
        <v>1</v>
      </c>
      <c r="AA684" s="110" t="s">
        <v>10</v>
      </c>
      <c r="AB684" s="110" t="s">
        <v>1915</v>
      </c>
      <c r="AC684" s="110">
        <v>321</v>
      </c>
      <c r="AD684" s="110"/>
      <c r="AE684" s="111">
        <v>0</v>
      </c>
      <c r="AF684" s="112">
        <v>0</v>
      </c>
      <c r="AG684" s="111">
        <f>AE684-AF684</f>
        <v>0</v>
      </c>
    </row>
    <row r="685" spans="1:33">
      <c r="A685" s="109">
        <v>263</v>
      </c>
      <c r="B685" s="110">
        <v>331</v>
      </c>
      <c r="C685" s="110" t="s">
        <v>1481</v>
      </c>
      <c r="D685" s="110" t="s">
        <v>9</v>
      </c>
      <c r="E685" s="110" t="s">
        <v>67</v>
      </c>
      <c r="F685" s="110" t="s">
        <v>5642</v>
      </c>
      <c r="G685" s="110" t="s">
        <v>37</v>
      </c>
      <c r="H685" s="110">
        <v>94.3</v>
      </c>
      <c r="I685" s="110">
        <v>18860</v>
      </c>
      <c r="J685" s="110">
        <v>200</v>
      </c>
      <c r="K685" s="110" t="s">
        <v>38</v>
      </c>
      <c r="L685" s="110">
        <v>16710</v>
      </c>
      <c r="M685" s="111">
        <v>83.55</v>
      </c>
      <c r="N685" s="110" t="s">
        <v>2634</v>
      </c>
      <c r="O685" s="110" t="s">
        <v>2634</v>
      </c>
      <c r="P685" s="110" t="s">
        <v>1481</v>
      </c>
      <c r="Q685" s="110" t="s">
        <v>10</v>
      </c>
      <c r="R685" s="110">
        <v>1</v>
      </c>
      <c r="S685" s="110" t="s">
        <v>10</v>
      </c>
      <c r="T685" s="110">
        <v>94.3</v>
      </c>
      <c r="U685" s="110" t="s">
        <v>2635</v>
      </c>
      <c r="V685" s="110">
        <v>1</v>
      </c>
      <c r="W685" s="110" t="s">
        <v>1915</v>
      </c>
      <c r="X685" s="110">
        <v>0</v>
      </c>
      <c r="Y685" s="110" t="s">
        <v>10</v>
      </c>
      <c r="Z685" s="110">
        <v>25</v>
      </c>
      <c r="AA685" s="110" t="s">
        <v>10</v>
      </c>
      <c r="AB685" s="110" t="s">
        <v>1915</v>
      </c>
      <c r="AC685" s="110">
        <v>331</v>
      </c>
      <c r="AD685" s="110"/>
      <c r="AE685" s="111">
        <v>0</v>
      </c>
      <c r="AF685" s="112">
        <v>0</v>
      </c>
      <c r="AG685" s="111">
        <f>AE685-AF685</f>
        <v>0</v>
      </c>
    </row>
    <row r="686" spans="1:33">
      <c r="A686" s="109">
        <v>269</v>
      </c>
      <c r="B686" s="110">
        <v>336</v>
      </c>
      <c r="C686" s="110" t="s">
        <v>1487</v>
      </c>
      <c r="D686" s="110" t="s">
        <v>44</v>
      </c>
      <c r="E686" s="110" t="s">
        <v>67</v>
      </c>
      <c r="F686" s="110" t="s">
        <v>5659</v>
      </c>
      <c r="G686" s="110" t="s">
        <v>108</v>
      </c>
      <c r="H686" s="110">
        <v>18.5</v>
      </c>
      <c r="I686" s="110">
        <v>5550</v>
      </c>
      <c r="J686" s="110">
        <v>300</v>
      </c>
      <c r="K686" s="110" t="s">
        <v>38</v>
      </c>
      <c r="L686" s="110">
        <v>4412</v>
      </c>
      <c r="M686" s="111">
        <v>14.706666666666667</v>
      </c>
      <c r="N686" s="110" t="s">
        <v>2649</v>
      </c>
      <c r="O686" s="110" t="s">
        <v>2649</v>
      </c>
      <c r="P686" s="110" t="s">
        <v>1487</v>
      </c>
      <c r="Q686" s="110" t="s">
        <v>2650</v>
      </c>
      <c r="R686" s="110">
        <v>1</v>
      </c>
      <c r="S686" s="110" t="s">
        <v>10</v>
      </c>
      <c r="T686" s="110">
        <v>18.5</v>
      </c>
      <c r="U686" s="110" t="s">
        <v>2651</v>
      </c>
      <c r="V686" s="110">
        <v>1</v>
      </c>
      <c r="W686" s="110" t="s">
        <v>1915</v>
      </c>
      <c r="X686" s="110">
        <v>0</v>
      </c>
      <c r="Y686" s="110" t="s">
        <v>10</v>
      </c>
      <c r="Z686" s="110">
        <v>25</v>
      </c>
      <c r="AA686" s="110" t="s">
        <v>10</v>
      </c>
      <c r="AB686" s="110" t="s">
        <v>1915</v>
      </c>
      <c r="AC686" s="110">
        <v>336</v>
      </c>
      <c r="AD686" s="110"/>
      <c r="AE686" s="111">
        <v>0</v>
      </c>
      <c r="AF686" s="112">
        <v>0</v>
      </c>
      <c r="AG686" s="111">
        <f>AE686-AF686</f>
        <v>0</v>
      </c>
    </row>
    <row r="687" spans="1:33">
      <c r="A687" s="109">
        <v>274</v>
      </c>
      <c r="B687" s="110">
        <v>341</v>
      </c>
      <c r="C687" s="110" t="s">
        <v>3932</v>
      </c>
      <c r="D687" s="110" t="s">
        <v>90</v>
      </c>
      <c r="E687" s="110" t="s">
        <v>10</v>
      </c>
      <c r="F687" s="110" t="s">
        <v>569</v>
      </c>
      <c r="G687" s="110" t="s">
        <v>336</v>
      </c>
      <c r="H687" s="110">
        <v>6155</v>
      </c>
      <c r="I687" s="110">
        <v>6155</v>
      </c>
      <c r="J687" s="110">
        <v>1</v>
      </c>
      <c r="K687" s="110" t="s">
        <v>471</v>
      </c>
      <c r="L687" s="110">
        <v>5430</v>
      </c>
      <c r="M687" s="111">
        <v>5430</v>
      </c>
      <c r="N687" s="110" t="s">
        <v>2663</v>
      </c>
      <c r="O687" s="110" t="s">
        <v>2663</v>
      </c>
      <c r="P687" s="110" t="s">
        <v>1492</v>
      </c>
      <c r="Q687" s="110" t="s">
        <v>10</v>
      </c>
      <c r="R687" s="110">
        <v>2</v>
      </c>
      <c r="S687" s="110" t="s">
        <v>10</v>
      </c>
      <c r="T687" s="110">
        <v>6155</v>
      </c>
      <c r="U687" s="110" t="s">
        <v>2664</v>
      </c>
      <c r="V687" s="110">
        <v>25</v>
      </c>
      <c r="W687" s="110" t="s">
        <v>1902</v>
      </c>
      <c r="X687" s="110">
        <v>2</v>
      </c>
      <c r="Y687" s="110" t="s">
        <v>10</v>
      </c>
      <c r="Z687" s="110">
        <v>11</v>
      </c>
      <c r="AA687" s="110" t="s">
        <v>10</v>
      </c>
      <c r="AB687" s="110" t="s">
        <v>5618</v>
      </c>
      <c r="AC687" s="110">
        <v>200341</v>
      </c>
      <c r="AD687" s="110">
        <v>0</v>
      </c>
      <c r="AE687" s="111">
        <v>0</v>
      </c>
      <c r="AF687" s="112">
        <v>0</v>
      </c>
      <c r="AG687" s="111">
        <f>AE687-AF687</f>
        <v>0</v>
      </c>
    </row>
    <row r="688" spans="1:33">
      <c r="A688" s="109">
        <v>275</v>
      </c>
      <c r="B688" s="110">
        <v>342</v>
      </c>
      <c r="C688" s="110" t="s">
        <v>3933</v>
      </c>
      <c r="D688" s="110" t="s">
        <v>90</v>
      </c>
      <c r="E688" s="110" t="s">
        <v>10</v>
      </c>
      <c r="F688" s="110" t="s">
        <v>569</v>
      </c>
      <c r="G688" s="110" t="s">
        <v>336</v>
      </c>
      <c r="H688" s="110">
        <v>1976</v>
      </c>
      <c r="I688" s="110">
        <v>1976</v>
      </c>
      <c r="J688" s="110">
        <v>1</v>
      </c>
      <c r="K688" s="110" t="s">
        <v>471</v>
      </c>
      <c r="L688" s="110">
        <v>1621</v>
      </c>
      <c r="M688" s="111">
        <v>1621</v>
      </c>
      <c r="N688" s="110" t="s">
        <v>2665</v>
      </c>
      <c r="O688" s="110" t="s">
        <v>2665</v>
      </c>
      <c r="P688" s="110" t="s">
        <v>1493</v>
      </c>
      <c r="Q688" s="110" t="s">
        <v>2666</v>
      </c>
      <c r="R688" s="110">
        <v>2</v>
      </c>
      <c r="S688" s="110" t="s">
        <v>10</v>
      </c>
      <c r="T688" s="110">
        <v>1976</v>
      </c>
      <c r="U688" s="110" t="s">
        <v>2667</v>
      </c>
      <c r="V688" s="110">
        <v>25</v>
      </c>
      <c r="W688" s="110" t="s">
        <v>1902</v>
      </c>
      <c r="X688" s="110">
        <v>2</v>
      </c>
      <c r="Y688" s="110" t="s">
        <v>10</v>
      </c>
      <c r="Z688" s="110">
        <v>15</v>
      </c>
      <c r="AA688" s="110" t="s">
        <v>10</v>
      </c>
      <c r="AB688" s="110" t="s">
        <v>5618</v>
      </c>
      <c r="AC688" s="110">
        <v>200342</v>
      </c>
      <c r="AD688" s="110">
        <v>0</v>
      </c>
      <c r="AE688" s="111">
        <v>0</v>
      </c>
      <c r="AF688" s="112">
        <v>0</v>
      </c>
      <c r="AG688" s="111">
        <f>AE688-AF688</f>
        <v>0</v>
      </c>
    </row>
    <row r="689" spans="1:33">
      <c r="A689" s="109">
        <v>276</v>
      </c>
      <c r="B689" s="110">
        <v>343</v>
      </c>
      <c r="C689" s="110" t="s">
        <v>3934</v>
      </c>
      <c r="D689" s="110" t="s">
        <v>90</v>
      </c>
      <c r="E689" s="110" t="s">
        <v>10</v>
      </c>
      <c r="F689" s="110" t="s">
        <v>569</v>
      </c>
      <c r="G689" s="110" t="s">
        <v>336</v>
      </c>
      <c r="H689" s="110">
        <v>3424</v>
      </c>
      <c r="I689" s="110">
        <v>3424</v>
      </c>
      <c r="J689" s="110">
        <v>1</v>
      </c>
      <c r="K689" s="110" t="s">
        <v>471</v>
      </c>
      <c r="L689" s="110">
        <v>2809</v>
      </c>
      <c r="M689" s="111">
        <v>2809</v>
      </c>
      <c r="N689" s="110" t="s">
        <v>2668</v>
      </c>
      <c r="O689" s="110" t="s">
        <v>2668</v>
      </c>
      <c r="P689" s="110" t="s">
        <v>1494</v>
      </c>
      <c r="Q689" s="110" t="s">
        <v>10</v>
      </c>
      <c r="R689" s="110">
        <v>2</v>
      </c>
      <c r="S689" s="110" t="s">
        <v>10</v>
      </c>
      <c r="T689" s="110">
        <v>3424</v>
      </c>
      <c r="U689" s="110" t="s">
        <v>2669</v>
      </c>
      <c r="V689" s="110">
        <v>25</v>
      </c>
      <c r="W689" s="110" t="s">
        <v>1902</v>
      </c>
      <c r="X689" s="110">
        <v>2</v>
      </c>
      <c r="Y689" s="110" t="s">
        <v>10</v>
      </c>
      <c r="Z689" s="110">
        <v>15</v>
      </c>
      <c r="AA689" s="110" t="s">
        <v>10</v>
      </c>
      <c r="AB689" s="110" t="s">
        <v>5618</v>
      </c>
      <c r="AC689" s="110">
        <v>200343</v>
      </c>
      <c r="AD689" s="110">
        <v>0</v>
      </c>
      <c r="AE689" s="111">
        <v>0</v>
      </c>
      <c r="AF689" s="112">
        <v>0</v>
      </c>
      <c r="AG689" s="111">
        <f>AE689-AF689</f>
        <v>0</v>
      </c>
    </row>
    <row r="690" spans="1:33">
      <c r="A690" s="109">
        <v>286</v>
      </c>
      <c r="B690" s="110">
        <v>350</v>
      </c>
      <c r="C690" s="110" t="s">
        <v>3938</v>
      </c>
      <c r="D690" s="110" t="s">
        <v>10</v>
      </c>
      <c r="E690" s="110" t="s">
        <v>67</v>
      </c>
      <c r="F690" s="110" t="s">
        <v>5647</v>
      </c>
      <c r="G690" s="110" t="s">
        <v>114</v>
      </c>
      <c r="H690" s="110">
        <v>6.1</v>
      </c>
      <c r="I690" s="110">
        <v>6100</v>
      </c>
      <c r="J690" s="110">
        <v>1000.0000000000001</v>
      </c>
      <c r="K690" s="110" t="s">
        <v>38</v>
      </c>
      <c r="L690" s="110">
        <v>5440</v>
      </c>
      <c r="M690" s="111">
        <v>5.4399999999999995</v>
      </c>
      <c r="N690" s="110" t="s">
        <v>2694</v>
      </c>
      <c r="O690" s="110" t="s">
        <v>2694</v>
      </c>
      <c r="P690" s="110" t="s">
        <v>1504</v>
      </c>
      <c r="Q690" s="110" t="s">
        <v>2695</v>
      </c>
      <c r="R690" s="110">
        <v>1</v>
      </c>
      <c r="S690" s="110" t="s">
        <v>10</v>
      </c>
      <c r="T690" s="110">
        <v>6.1</v>
      </c>
      <c r="U690" s="110" t="s">
        <v>2696</v>
      </c>
      <c r="V690" s="110">
        <v>1</v>
      </c>
      <c r="W690" s="110" t="s">
        <v>1915</v>
      </c>
      <c r="X690" s="110">
        <v>0</v>
      </c>
      <c r="Y690" s="110" t="s">
        <v>10</v>
      </c>
      <c r="Z690" s="110">
        <v>5</v>
      </c>
      <c r="AA690" s="110" t="s">
        <v>10</v>
      </c>
      <c r="AB690" s="110" t="s">
        <v>1915</v>
      </c>
      <c r="AC690" s="110">
        <v>350</v>
      </c>
      <c r="AD690" s="110">
        <v>0</v>
      </c>
      <c r="AE690" s="111">
        <v>0</v>
      </c>
      <c r="AF690" s="112">
        <v>0</v>
      </c>
      <c r="AG690" s="111">
        <f>AE690-AF690</f>
        <v>0</v>
      </c>
    </row>
    <row r="691" spans="1:33">
      <c r="A691" s="109">
        <v>293</v>
      </c>
      <c r="B691" s="110">
        <v>354</v>
      </c>
      <c r="C691" s="110" t="s">
        <v>1510</v>
      </c>
      <c r="D691" s="110" t="s">
        <v>10</v>
      </c>
      <c r="E691" s="110" t="s">
        <v>10</v>
      </c>
      <c r="F691" s="110" t="s">
        <v>5730</v>
      </c>
      <c r="G691" s="110" t="s">
        <v>37</v>
      </c>
      <c r="H691" s="110">
        <v>20192</v>
      </c>
      <c r="I691" s="110">
        <v>40384</v>
      </c>
      <c r="J691" s="110">
        <v>2</v>
      </c>
      <c r="K691" s="110" t="s">
        <v>88</v>
      </c>
      <c r="L691" s="110">
        <v>35978</v>
      </c>
      <c r="M691" s="111">
        <v>17989</v>
      </c>
      <c r="N691" s="110" t="s">
        <v>2714</v>
      </c>
      <c r="O691" s="110" t="s">
        <v>2714</v>
      </c>
      <c r="P691" s="110" t="s">
        <v>1510</v>
      </c>
      <c r="Q691" s="110" t="s">
        <v>10</v>
      </c>
      <c r="R691" s="110">
        <v>2</v>
      </c>
      <c r="S691" s="110" t="s">
        <v>10</v>
      </c>
      <c r="T691" s="110">
        <v>20192</v>
      </c>
      <c r="U691" s="110" t="s">
        <v>2715</v>
      </c>
      <c r="V691" s="110">
        <v>25</v>
      </c>
      <c r="W691" s="110" t="s">
        <v>1902</v>
      </c>
      <c r="X691" s="110">
        <v>2</v>
      </c>
      <c r="Y691" s="110" t="s">
        <v>10</v>
      </c>
      <c r="Z691" s="110">
        <v>15</v>
      </c>
      <c r="AA691" s="110" t="s">
        <v>10</v>
      </c>
      <c r="AB691" s="110" t="s">
        <v>5618</v>
      </c>
      <c r="AC691" s="110">
        <v>200354</v>
      </c>
      <c r="AD691" s="110">
        <v>0</v>
      </c>
      <c r="AE691" s="111">
        <v>0</v>
      </c>
      <c r="AF691" s="112">
        <v>0</v>
      </c>
      <c r="AG691" s="111">
        <f>AE691-AF691</f>
        <v>0</v>
      </c>
    </row>
    <row r="692" spans="1:33">
      <c r="A692" s="109">
        <v>311</v>
      </c>
      <c r="B692" s="110">
        <v>358</v>
      </c>
      <c r="C692" s="110" t="s">
        <v>1527</v>
      </c>
      <c r="D692" s="110" t="s">
        <v>9</v>
      </c>
      <c r="E692" s="110" t="s">
        <v>67</v>
      </c>
      <c r="F692" s="110" t="s">
        <v>5627</v>
      </c>
      <c r="G692" s="110" t="s">
        <v>447</v>
      </c>
      <c r="H692" s="110">
        <v>44.9</v>
      </c>
      <c r="I692" s="110">
        <v>4490</v>
      </c>
      <c r="J692" s="110">
        <v>100</v>
      </c>
      <c r="K692" s="110" t="s">
        <v>38</v>
      </c>
      <c r="L692" s="110">
        <v>3860</v>
      </c>
      <c r="M692" s="111">
        <v>38.6</v>
      </c>
      <c r="N692" s="110" t="s">
        <v>2764</v>
      </c>
      <c r="O692" s="110" t="s">
        <v>2764</v>
      </c>
      <c r="P692" s="110" t="s">
        <v>1527</v>
      </c>
      <c r="Q692" s="110" t="s">
        <v>2765</v>
      </c>
      <c r="R692" s="110">
        <v>1</v>
      </c>
      <c r="S692" s="110" t="s">
        <v>10</v>
      </c>
      <c r="T692" s="110">
        <v>44.9</v>
      </c>
      <c r="U692" s="110" t="s">
        <v>2766</v>
      </c>
      <c r="V692" s="110">
        <v>1</v>
      </c>
      <c r="W692" s="110" t="s">
        <v>1915</v>
      </c>
      <c r="X692" s="110">
        <v>0</v>
      </c>
      <c r="Y692" s="110" t="s">
        <v>10</v>
      </c>
      <c r="Z692" s="110">
        <v>25</v>
      </c>
      <c r="AA692" s="110" t="s">
        <v>10</v>
      </c>
      <c r="AB692" s="110" t="s">
        <v>1915</v>
      </c>
      <c r="AC692" s="110">
        <v>358</v>
      </c>
      <c r="AD692" s="110"/>
      <c r="AE692" s="111">
        <v>0</v>
      </c>
      <c r="AF692" s="112">
        <v>0</v>
      </c>
      <c r="AG692" s="111">
        <f>AE692-AF692</f>
        <v>0</v>
      </c>
    </row>
    <row r="693" spans="1:33">
      <c r="A693" s="109">
        <v>312</v>
      </c>
      <c r="B693" s="110">
        <v>360</v>
      </c>
      <c r="C693" s="110" t="s">
        <v>1528</v>
      </c>
      <c r="D693" s="110" t="s">
        <v>9</v>
      </c>
      <c r="E693" s="110" t="s">
        <v>67</v>
      </c>
      <c r="F693" s="110" t="s">
        <v>5627</v>
      </c>
      <c r="G693" s="110" t="s">
        <v>447</v>
      </c>
      <c r="H693" s="110">
        <v>71.3</v>
      </c>
      <c r="I693" s="110">
        <v>7130</v>
      </c>
      <c r="J693" s="110">
        <v>100</v>
      </c>
      <c r="K693" s="110" t="s">
        <v>38</v>
      </c>
      <c r="L693" s="110">
        <v>6130</v>
      </c>
      <c r="M693" s="111">
        <v>61.3</v>
      </c>
      <c r="N693" s="110" t="s">
        <v>2767</v>
      </c>
      <c r="O693" s="110" t="s">
        <v>2767</v>
      </c>
      <c r="P693" s="110" t="s">
        <v>1528</v>
      </c>
      <c r="Q693" s="110" t="s">
        <v>2768</v>
      </c>
      <c r="R693" s="110">
        <v>1</v>
      </c>
      <c r="S693" s="110" t="s">
        <v>10</v>
      </c>
      <c r="T693" s="110">
        <v>71.3</v>
      </c>
      <c r="U693" s="110" t="s">
        <v>2769</v>
      </c>
      <c r="V693" s="110">
        <v>1</v>
      </c>
      <c r="W693" s="110" t="s">
        <v>1915</v>
      </c>
      <c r="X693" s="110">
        <v>0</v>
      </c>
      <c r="Y693" s="110" t="s">
        <v>10</v>
      </c>
      <c r="Z693" s="110">
        <v>25</v>
      </c>
      <c r="AA693" s="110" t="s">
        <v>10</v>
      </c>
      <c r="AB693" s="110" t="s">
        <v>1915</v>
      </c>
      <c r="AC693" s="110">
        <v>360</v>
      </c>
      <c r="AD693" s="110"/>
      <c r="AE693" s="111">
        <v>0</v>
      </c>
      <c r="AF693" s="112">
        <v>0</v>
      </c>
      <c r="AG693" s="111">
        <f>AE693-AF693</f>
        <v>0</v>
      </c>
    </row>
    <row r="694" spans="1:33">
      <c r="A694" s="113" t="s">
        <v>5657</v>
      </c>
      <c r="B694" s="114">
        <v>364</v>
      </c>
      <c r="C694" s="114" t="s">
        <v>3940</v>
      </c>
      <c r="D694" s="114" t="s">
        <v>10</v>
      </c>
      <c r="E694" s="114" t="s">
        <v>10</v>
      </c>
      <c r="F694" s="114" t="s">
        <v>5732</v>
      </c>
      <c r="G694" s="114" t="s">
        <v>658</v>
      </c>
      <c r="H694" s="114">
        <v>194</v>
      </c>
      <c r="I694" s="114">
        <v>1940</v>
      </c>
      <c r="J694" s="114">
        <v>10</v>
      </c>
      <c r="K694" s="114" t="s">
        <v>88</v>
      </c>
      <c r="L694" s="114">
        <v>1762.8</v>
      </c>
      <c r="M694" s="114">
        <v>176.28</v>
      </c>
      <c r="N694" s="114" t="e">
        <v>#VALUE!</v>
      </c>
      <c r="O694" s="114" t="e">
        <v>#VALUE!</v>
      </c>
      <c r="P694" s="114" t="e">
        <v>#VALUE!</v>
      </c>
      <c r="Q694" s="114" t="e">
        <v>#VALUE!</v>
      </c>
      <c r="R694" s="114">
        <v>0</v>
      </c>
      <c r="S694" s="114" t="e">
        <v>#VALUE!</v>
      </c>
      <c r="T694" s="114" t="e">
        <v>#VALUE!</v>
      </c>
      <c r="U694" s="114" t="e">
        <v>#VALUE!</v>
      </c>
      <c r="V694" s="114" t="e">
        <v>#VALUE!</v>
      </c>
      <c r="W694" s="114" t="e">
        <v>#VALUE!</v>
      </c>
      <c r="X694" s="114" t="e">
        <v>#VALUE!</v>
      </c>
      <c r="Y694" s="114" t="e">
        <v>#VALUE!</v>
      </c>
      <c r="Z694" s="114" t="e">
        <v>#VALUE!</v>
      </c>
      <c r="AA694" s="114" t="s">
        <v>10</v>
      </c>
      <c r="AB694" s="114" t="s">
        <v>5657</v>
      </c>
      <c r="AC694" s="114" t="e">
        <v>#VALUE!</v>
      </c>
      <c r="AD694" s="114">
        <v>0</v>
      </c>
      <c r="AE694" s="114">
        <v>0</v>
      </c>
      <c r="AF694" s="115">
        <v>0</v>
      </c>
      <c r="AG694" s="111">
        <f>AE694-AF694</f>
        <v>0</v>
      </c>
    </row>
    <row r="695" spans="1:33">
      <c r="A695" s="109">
        <v>684</v>
      </c>
      <c r="B695" s="110">
        <v>370</v>
      </c>
      <c r="C695" s="110" t="s">
        <v>668</v>
      </c>
      <c r="D695" s="110" t="s">
        <v>90</v>
      </c>
      <c r="E695" s="110" t="s">
        <v>58</v>
      </c>
      <c r="F695" s="110" t="s">
        <v>5735</v>
      </c>
      <c r="G695" s="110" t="s">
        <v>70</v>
      </c>
      <c r="H695" s="110">
        <v>11.3</v>
      </c>
      <c r="I695" s="110">
        <v>678</v>
      </c>
      <c r="J695" s="110">
        <v>59.999999999999993</v>
      </c>
      <c r="K695" s="110" t="s">
        <v>38</v>
      </c>
      <c r="L695" s="110">
        <v>610</v>
      </c>
      <c r="M695" s="111">
        <v>10.166666666666668</v>
      </c>
      <c r="N695" s="110" t="s">
        <v>4216</v>
      </c>
      <c r="O695" s="110" t="s">
        <v>4216</v>
      </c>
      <c r="P695" s="110" t="s">
        <v>668</v>
      </c>
      <c r="Q695" s="110" t="s">
        <v>4217</v>
      </c>
      <c r="R695" s="110">
        <v>2</v>
      </c>
      <c r="S695" s="110" t="s">
        <v>10</v>
      </c>
      <c r="T695" s="110">
        <v>11.3</v>
      </c>
      <c r="U695" s="110" t="s">
        <v>4218</v>
      </c>
      <c r="V695" s="110">
        <v>1</v>
      </c>
      <c r="W695" s="110" t="s">
        <v>1915</v>
      </c>
      <c r="X695" s="110">
        <v>0</v>
      </c>
      <c r="Y695" s="110" t="s">
        <v>10</v>
      </c>
      <c r="Z695" s="110" t="s">
        <v>10</v>
      </c>
      <c r="AA695" s="110" t="s">
        <v>10</v>
      </c>
      <c r="AB695" s="110" t="s">
        <v>5618</v>
      </c>
      <c r="AC695" s="110">
        <v>370</v>
      </c>
      <c r="AD695" s="110">
        <v>0</v>
      </c>
      <c r="AE695" s="111">
        <v>0</v>
      </c>
      <c r="AF695" s="112">
        <v>0</v>
      </c>
      <c r="AG695" s="111">
        <f>AE695-AF695</f>
        <v>0</v>
      </c>
    </row>
    <row r="696" spans="1:33">
      <c r="A696" s="109">
        <v>322</v>
      </c>
      <c r="B696" s="110">
        <v>372</v>
      </c>
      <c r="C696" s="110" t="s">
        <v>670</v>
      </c>
      <c r="D696" s="110" t="s">
        <v>44</v>
      </c>
      <c r="E696" s="110" t="s">
        <v>67</v>
      </c>
      <c r="F696" s="110" t="s">
        <v>5647</v>
      </c>
      <c r="G696" s="110" t="s">
        <v>257</v>
      </c>
      <c r="H696" s="110">
        <v>11.3</v>
      </c>
      <c r="I696" s="110">
        <v>11300</v>
      </c>
      <c r="J696" s="110">
        <v>999.99999999999989</v>
      </c>
      <c r="K696" s="110" t="s">
        <v>38</v>
      </c>
      <c r="L696" s="110">
        <v>9605</v>
      </c>
      <c r="M696" s="111">
        <v>9.6050000000000004</v>
      </c>
      <c r="N696" s="110" t="s">
        <v>2790</v>
      </c>
      <c r="O696" s="110" t="s">
        <v>2790</v>
      </c>
      <c r="P696" s="110" t="s">
        <v>670</v>
      </c>
      <c r="Q696" s="110" t="s">
        <v>2791</v>
      </c>
      <c r="R696" s="110">
        <v>1</v>
      </c>
      <c r="S696" s="110" t="s">
        <v>10</v>
      </c>
      <c r="T696" s="110">
        <v>11.3</v>
      </c>
      <c r="U696" s="110" t="s">
        <v>2792</v>
      </c>
      <c r="V696" s="110">
        <v>1</v>
      </c>
      <c r="W696" s="110" t="s">
        <v>1915</v>
      </c>
      <c r="X696" s="110">
        <v>0</v>
      </c>
      <c r="Y696" s="110" t="s">
        <v>10</v>
      </c>
      <c r="Z696" s="110">
        <v>25</v>
      </c>
      <c r="AA696" s="110" t="s">
        <v>10</v>
      </c>
      <c r="AB696" s="110" t="s">
        <v>1915</v>
      </c>
      <c r="AC696" s="110">
        <v>372</v>
      </c>
      <c r="AD696" s="110"/>
      <c r="AE696" s="111">
        <v>0</v>
      </c>
      <c r="AF696" s="112">
        <v>0</v>
      </c>
      <c r="AG696" s="111">
        <f>AE696-AF696</f>
        <v>0</v>
      </c>
    </row>
    <row r="697" spans="1:33">
      <c r="A697" s="109">
        <v>326</v>
      </c>
      <c r="B697" s="110">
        <v>377</v>
      </c>
      <c r="C697" s="110" t="s">
        <v>1539</v>
      </c>
      <c r="D697" s="110" t="s">
        <v>44</v>
      </c>
      <c r="E697" s="110" t="s">
        <v>67</v>
      </c>
      <c r="F697" s="110" t="s">
        <v>5647</v>
      </c>
      <c r="G697" s="110" t="s">
        <v>62</v>
      </c>
      <c r="H697" s="110">
        <v>18.3</v>
      </c>
      <c r="I697" s="110">
        <v>18300</v>
      </c>
      <c r="J697" s="110">
        <v>1000</v>
      </c>
      <c r="K697" s="110" t="s">
        <v>38</v>
      </c>
      <c r="L697" s="110">
        <v>16287</v>
      </c>
      <c r="M697" s="111">
        <v>16.286999999999999</v>
      </c>
      <c r="N697" s="110" t="s">
        <v>2801</v>
      </c>
      <c r="O697" s="110" t="s">
        <v>2801</v>
      </c>
      <c r="P697" s="110" t="s">
        <v>1539</v>
      </c>
      <c r="Q697" s="110" t="s">
        <v>10</v>
      </c>
      <c r="R697" s="110">
        <v>1</v>
      </c>
      <c r="S697" s="110" t="s">
        <v>10</v>
      </c>
      <c r="T697" s="110">
        <v>18.3</v>
      </c>
      <c r="U697" s="110" t="s">
        <v>2802</v>
      </c>
      <c r="V697" s="110">
        <v>1</v>
      </c>
      <c r="W697" s="110" t="s">
        <v>1915</v>
      </c>
      <c r="X697" s="110">
        <v>0</v>
      </c>
      <c r="Y697" s="110" t="s">
        <v>10</v>
      </c>
      <c r="Z697" s="110">
        <v>25</v>
      </c>
      <c r="AA697" s="110" t="s">
        <v>10</v>
      </c>
      <c r="AB697" s="110" t="s">
        <v>1915</v>
      </c>
      <c r="AC697" s="110">
        <v>377</v>
      </c>
      <c r="AD697" s="110"/>
      <c r="AE697" s="111">
        <v>0</v>
      </c>
      <c r="AF697" s="112">
        <v>0</v>
      </c>
      <c r="AG697" s="111">
        <f>AE697-AF697</f>
        <v>0</v>
      </c>
    </row>
    <row r="698" spans="1:33">
      <c r="A698" s="109">
        <v>328</v>
      </c>
      <c r="B698" s="110">
        <v>380</v>
      </c>
      <c r="C698" s="110" t="s">
        <v>1541</v>
      </c>
      <c r="D698" s="110" t="s">
        <v>44</v>
      </c>
      <c r="E698" s="110" t="s">
        <v>67</v>
      </c>
      <c r="F698" s="110" t="s">
        <v>5665</v>
      </c>
      <c r="G698" s="110" t="s">
        <v>380</v>
      </c>
      <c r="H698" s="110">
        <v>25.7</v>
      </c>
      <c r="I698" s="110">
        <v>12850</v>
      </c>
      <c r="J698" s="110">
        <v>500</v>
      </c>
      <c r="K698" s="110" t="s">
        <v>57</v>
      </c>
      <c r="L698" s="110">
        <v>10280</v>
      </c>
      <c r="M698" s="111">
        <v>20.56</v>
      </c>
      <c r="N698" s="110" t="s">
        <v>2806</v>
      </c>
      <c r="O698" s="110" t="s">
        <v>2806</v>
      </c>
      <c r="P698" s="110" t="s">
        <v>1541</v>
      </c>
      <c r="Q698" s="110" t="s">
        <v>2807</v>
      </c>
      <c r="R698" s="110">
        <v>1</v>
      </c>
      <c r="S698" s="110" t="s">
        <v>10</v>
      </c>
      <c r="T698" s="110">
        <v>25.7</v>
      </c>
      <c r="U698" s="110" t="s">
        <v>2808</v>
      </c>
      <c r="V698" s="110">
        <v>2</v>
      </c>
      <c r="W698" s="110" t="s">
        <v>835</v>
      </c>
      <c r="X698" s="110">
        <v>2</v>
      </c>
      <c r="Y698" s="110" t="s">
        <v>10</v>
      </c>
      <c r="Z698" s="110">
        <v>6</v>
      </c>
      <c r="AA698" s="110" t="s">
        <v>10</v>
      </c>
      <c r="AB698" s="110" t="s">
        <v>1915</v>
      </c>
      <c r="AC698" s="110">
        <v>200380</v>
      </c>
      <c r="AD698" s="110"/>
      <c r="AE698" s="111">
        <v>0</v>
      </c>
      <c r="AF698" s="112">
        <v>0</v>
      </c>
      <c r="AG698" s="111">
        <f>AE698-AF698</f>
        <v>0</v>
      </c>
    </row>
    <row r="699" spans="1:33">
      <c r="A699" s="109">
        <v>332</v>
      </c>
      <c r="B699" s="110">
        <v>385</v>
      </c>
      <c r="C699" s="110" t="s">
        <v>1545</v>
      </c>
      <c r="D699" s="110" t="s">
        <v>114</v>
      </c>
      <c r="E699" s="110" t="s">
        <v>67</v>
      </c>
      <c r="F699" s="110" t="s">
        <v>5659</v>
      </c>
      <c r="G699" s="110" t="s">
        <v>114</v>
      </c>
      <c r="H699" s="110">
        <v>10.4</v>
      </c>
      <c r="I699" s="110">
        <v>3120</v>
      </c>
      <c r="J699" s="110">
        <v>300</v>
      </c>
      <c r="K699" s="110" t="s">
        <v>38</v>
      </c>
      <c r="L699" s="110">
        <v>2715</v>
      </c>
      <c r="M699" s="111">
        <v>9.0500000000000007</v>
      </c>
      <c r="N699" s="110" t="s">
        <v>2816</v>
      </c>
      <c r="O699" s="110" t="s">
        <v>2816</v>
      </c>
      <c r="P699" s="110" t="s">
        <v>1545</v>
      </c>
      <c r="Q699" s="110" t="s">
        <v>10</v>
      </c>
      <c r="R699" s="110">
        <v>1</v>
      </c>
      <c r="S699" s="110" t="s">
        <v>10</v>
      </c>
      <c r="T699" s="110">
        <v>10.4</v>
      </c>
      <c r="U699" s="110" t="s">
        <v>2817</v>
      </c>
      <c r="V699" s="110">
        <v>1</v>
      </c>
      <c r="W699" s="110" t="s">
        <v>1915</v>
      </c>
      <c r="X699" s="110">
        <v>0</v>
      </c>
      <c r="Y699" s="110" t="s">
        <v>10</v>
      </c>
      <c r="Z699" s="110">
        <v>25</v>
      </c>
      <c r="AA699" s="110" t="s">
        <v>10</v>
      </c>
      <c r="AB699" s="110" t="s">
        <v>1915</v>
      </c>
      <c r="AC699" s="110">
        <v>385</v>
      </c>
      <c r="AD699" s="110"/>
      <c r="AE699" s="111">
        <v>0</v>
      </c>
      <c r="AF699" s="112">
        <v>0</v>
      </c>
      <c r="AG699" s="111">
        <f>AE699-AF699</f>
        <v>0</v>
      </c>
    </row>
    <row r="700" spans="1:33">
      <c r="A700" s="109">
        <v>333</v>
      </c>
      <c r="B700" s="110">
        <v>386</v>
      </c>
      <c r="C700" s="110" t="s">
        <v>1547</v>
      </c>
      <c r="D700" s="110" t="s">
        <v>9</v>
      </c>
      <c r="E700" s="110" t="s">
        <v>10</v>
      </c>
      <c r="F700" s="110" t="s">
        <v>5738</v>
      </c>
      <c r="G700" s="110" t="s">
        <v>462</v>
      </c>
      <c r="H700" s="110">
        <v>27.7</v>
      </c>
      <c r="I700" s="110">
        <v>6925</v>
      </c>
      <c r="J700" s="110">
        <v>250</v>
      </c>
      <c r="K700" s="110" t="s">
        <v>13</v>
      </c>
      <c r="L700" s="110">
        <v>6169</v>
      </c>
      <c r="M700" s="111">
        <v>24.675999999999998</v>
      </c>
      <c r="N700" s="110" t="s">
        <v>2818</v>
      </c>
      <c r="O700" s="110" t="s">
        <v>2818</v>
      </c>
      <c r="P700" s="110" t="s">
        <v>1547</v>
      </c>
      <c r="Q700" s="110" t="s">
        <v>2819</v>
      </c>
      <c r="R700" s="110">
        <v>1</v>
      </c>
      <c r="S700" s="110" t="s">
        <v>10</v>
      </c>
      <c r="T700" s="110">
        <v>27.7</v>
      </c>
      <c r="U700" s="110" t="s">
        <v>2820</v>
      </c>
      <c r="V700" s="110">
        <v>14</v>
      </c>
      <c r="W700" s="110" t="s">
        <v>1898</v>
      </c>
      <c r="X700" s="110">
        <v>0</v>
      </c>
      <c r="Y700" s="110" t="s">
        <v>10</v>
      </c>
      <c r="Z700" s="110">
        <v>3</v>
      </c>
      <c r="AA700" s="110" t="s">
        <v>10</v>
      </c>
      <c r="AB700" s="110" t="s">
        <v>5633</v>
      </c>
      <c r="AC700" s="110">
        <v>386</v>
      </c>
      <c r="AD700" s="110"/>
      <c r="AE700" s="111">
        <v>0</v>
      </c>
      <c r="AF700" s="112">
        <v>0</v>
      </c>
      <c r="AG700" s="111">
        <f>AE700-AF700</f>
        <v>0</v>
      </c>
    </row>
    <row r="701" spans="1:33">
      <c r="A701" s="109">
        <v>339</v>
      </c>
      <c r="B701" s="110">
        <v>392</v>
      </c>
      <c r="C701" s="110" t="s">
        <v>1552</v>
      </c>
      <c r="D701" s="110" t="s">
        <v>114</v>
      </c>
      <c r="E701" s="110" t="s">
        <v>67</v>
      </c>
      <c r="F701" s="110" t="s">
        <v>5627</v>
      </c>
      <c r="G701" s="110" t="s">
        <v>114</v>
      </c>
      <c r="H701" s="110">
        <v>73.099999999999994</v>
      </c>
      <c r="I701" s="110">
        <v>7310</v>
      </c>
      <c r="J701" s="110">
        <v>100.00000000000001</v>
      </c>
      <c r="K701" s="110" t="s">
        <v>38</v>
      </c>
      <c r="L701" s="110">
        <v>5550</v>
      </c>
      <c r="M701" s="111">
        <v>55.499999999999993</v>
      </c>
      <c r="N701" s="110" t="s">
        <v>2832</v>
      </c>
      <c r="O701" s="110" t="s">
        <v>2832</v>
      </c>
      <c r="P701" s="110" t="s">
        <v>1552</v>
      </c>
      <c r="Q701" s="110" t="s">
        <v>10</v>
      </c>
      <c r="R701" s="110">
        <v>1</v>
      </c>
      <c r="S701" s="110" t="s">
        <v>10</v>
      </c>
      <c r="T701" s="110">
        <v>73.099999999999994</v>
      </c>
      <c r="U701" s="110" t="s">
        <v>2833</v>
      </c>
      <c r="V701" s="110">
        <v>1</v>
      </c>
      <c r="W701" s="110" t="s">
        <v>1915</v>
      </c>
      <c r="X701" s="110">
        <v>2</v>
      </c>
      <c r="Y701" s="110" t="s">
        <v>10</v>
      </c>
      <c r="Z701" s="110">
        <v>26</v>
      </c>
      <c r="AA701" s="110" t="s">
        <v>10</v>
      </c>
      <c r="AB701" s="110" t="s">
        <v>1915</v>
      </c>
      <c r="AC701" s="110">
        <v>200392</v>
      </c>
      <c r="AD701" s="110"/>
      <c r="AE701" s="111">
        <v>0</v>
      </c>
      <c r="AF701" s="112">
        <v>0</v>
      </c>
      <c r="AG701" s="111">
        <f>AE701-AF701</f>
        <v>0</v>
      </c>
    </row>
    <row r="702" spans="1:33">
      <c r="A702" s="109">
        <v>337</v>
      </c>
      <c r="B702" s="110">
        <v>394</v>
      </c>
      <c r="C702" s="110" t="s">
        <v>1550</v>
      </c>
      <c r="D702" s="110" t="s">
        <v>114</v>
      </c>
      <c r="E702" s="110" t="s">
        <v>67</v>
      </c>
      <c r="F702" s="110" t="s">
        <v>5627</v>
      </c>
      <c r="G702" s="110" t="s">
        <v>114</v>
      </c>
      <c r="H702" s="110">
        <v>29.1</v>
      </c>
      <c r="I702" s="110">
        <v>2910</v>
      </c>
      <c r="J702" s="110">
        <v>100</v>
      </c>
      <c r="K702" s="110" t="s">
        <v>38</v>
      </c>
      <c r="L702" s="110">
        <v>2207</v>
      </c>
      <c r="M702" s="111">
        <v>22.07</v>
      </c>
      <c r="N702" s="110" t="s">
        <v>2828</v>
      </c>
      <c r="O702" s="110" t="s">
        <v>2828</v>
      </c>
      <c r="P702" s="110" t="s">
        <v>1550</v>
      </c>
      <c r="Q702" s="110" t="s">
        <v>10</v>
      </c>
      <c r="R702" s="110">
        <v>1</v>
      </c>
      <c r="S702" s="110" t="s">
        <v>10</v>
      </c>
      <c r="T702" s="110">
        <v>29.1</v>
      </c>
      <c r="U702" s="110" t="s">
        <v>2829</v>
      </c>
      <c r="V702" s="110">
        <v>1</v>
      </c>
      <c r="W702" s="110" t="s">
        <v>1915</v>
      </c>
      <c r="X702" s="110">
        <v>2</v>
      </c>
      <c r="Y702" s="110" t="s">
        <v>10</v>
      </c>
      <c r="Z702" s="110">
        <v>26</v>
      </c>
      <c r="AA702" s="110" t="s">
        <v>10</v>
      </c>
      <c r="AB702" s="110" t="s">
        <v>1915</v>
      </c>
      <c r="AC702" s="110">
        <v>200394</v>
      </c>
      <c r="AD702" s="110"/>
      <c r="AE702" s="111">
        <v>0</v>
      </c>
      <c r="AF702" s="112">
        <v>0</v>
      </c>
      <c r="AG702" s="111">
        <f>AE702-AF702</f>
        <v>0</v>
      </c>
    </row>
    <row r="703" spans="1:33">
      <c r="A703" s="109">
        <v>338</v>
      </c>
      <c r="B703" s="110">
        <v>396</v>
      </c>
      <c r="C703" s="110" t="s">
        <v>1551</v>
      </c>
      <c r="D703" s="110" t="s">
        <v>114</v>
      </c>
      <c r="E703" s="110" t="s">
        <v>67</v>
      </c>
      <c r="F703" s="110" t="s">
        <v>5627</v>
      </c>
      <c r="G703" s="110" t="s">
        <v>114</v>
      </c>
      <c r="H703" s="110">
        <v>43.4</v>
      </c>
      <c r="I703" s="110">
        <v>4340</v>
      </c>
      <c r="J703" s="110">
        <v>100</v>
      </c>
      <c r="K703" s="110" t="s">
        <v>38</v>
      </c>
      <c r="L703" s="110">
        <v>3275</v>
      </c>
      <c r="M703" s="111">
        <v>32.75</v>
      </c>
      <c r="N703" s="110" t="s">
        <v>2830</v>
      </c>
      <c r="O703" s="110" t="s">
        <v>2830</v>
      </c>
      <c r="P703" s="110" t="s">
        <v>1551</v>
      </c>
      <c r="Q703" s="110" t="s">
        <v>10</v>
      </c>
      <c r="R703" s="110">
        <v>1</v>
      </c>
      <c r="S703" s="110" t="s">
        <v>10</v>
      </c>
      <c r="T703" s="110">
        <v>43.4</v>
      </c>
      <c r="U703" s="110" t="s">
        <v>2831</v>
      </c>
      <c r="V703" s="110">
        <v>1</v>
      </c>
      <c r="W703" s="110" t="s">
        <v>1915</v>
      </c>
      <c r="X703" s="110">
        <v>2</v>
      </c>
      <c r="Y703" s="110" t="s">
        <v>10</v>
      </c>
      <c r="Z703" s="110">
        <v>26</v>
      </c>
      <c r="AA703" s="110" t="s">
        <v>10</v>
      </c>
      <c r="AB703" s="110" t="s">
        <v>1915</v>
      </c>
      <c r="AC703" s="110">
        <v>200396</v>
      </c>
      <c r="AD703" s="110"/>
      <c r="AE703" s="111">
        <v>0</v>
      </c>
      <c r="AF703" s="112">
        <v>0</v>
      </c>
      <c r="AG703" s="111">
        <f>AE703-AF703</f>
        <v>0</v>
      </c>
    </row>
    <row r="704" spans="1:33">
      <c r="A704" s="109">
        <v>347</v>
      </c>
      <c r="B704" s="110">
        <v>405</v>
      </c>
      <c r="C704" s="110" t="s">
        <v>1559</v>
      </c>
      <c r="D704" s="110" t="s">
        <v>9</v>
      </c>
      <c r="E704" s="110" t="s">
        <v>67</v>
      </c>
      <c r="F704" s="110" t="s">
        <v>5647</v>
      </c>
      <c r="G704" s="110" t="s">
        <v>308</v>
      </c>
      <c r="H704" s="110">
        <v>6.1</v>
      </c>
      <c r="I704" s="110">
        <v>6100</v>
      </c>
      <c r="J704" s="110">
        <v>1000.0000000000001</v>
      </c>
      <c r="K704" s="110" t="s">
        <v>38</v>
      </c>
      <c r="L704" s="110">
        <v>5425</v>
      </c>
      <c r="M704" s="111">
        <v>5.4249999999999998</v>
      </c>
      <c r="N704" s="110" t="s">
        <v>2854</v>
      </c>
      <c r="O704" s="110" t="s">
        <v>2854</v>
      </c>
      <c r="P704" s="110" t="s">
        <v>1559</v>
      </c>
      <c r="Q704" s="110" t="s">
        <v>2855</v>
      </c>
      <c r="R704" s="110">
        <v>1</v>
      </c>
      <c r="S704" s="110" t="s">
        <v>10</v>
      </c>
      <c r="T704" s="110">
        <v>6.1</v>
      </c>
      <c r="U704" s="110" t="s">
        <v>2856</v>
      </c>
      <c r="V704" s="110">
        <v>1</v>
      </c>
      <c r="W704" s="110" t="s">
        <v>1915</v>
      </c>
      <c r="X704" s="110">
        <v>2</v>
      </c>
      <c r="Y704" s="110" t="s">
        <v>10</v>
      </c>
      <c r="Z704" s="110">
        <v>26</v>
      </c>
      <c r="AA704" s="110" t="s">
        <v>10</v>
      </c>
      <c r="AB704" s="110" t="s">
        <v>1915</v>
      </c>
      <c r="AC704" s="110">
        <v>200405</v>
      </c>
      <c r="AD704" s="110"/>
      <c r="AE704" s="111">
        <v>0</v>
      </c>
      <c r="AF704" s="112">
        <v>0</v>
      </c>
      <c r="AG704" s="111">
        <f>AE704-AF704</f>
        <v>0</v>
      </c>
    </row>
    <row r="705" spans="1:33">
      <c r="A705" s="109">
        <v>354</v>
      </c>
      <c r="B705" s="110">
        <v>415</v>
      </c>
      <c r="C705" s="110" t="s">
        <v>3948</v>
      </c>
      <c r="D705" s="110" t="s">
        <v>9</v>
      </c>
      <c r="E705" s="110" t="s">
        <v>67</v>
      </c>
      <c r="F705" s="110" t="s">
        <v>5632</v>
      </c>
      <c r="G705" s="110" t="s">
        <v>721</v>
      </c>
      <c r="H705" s="110">
        <v>9</v>
      </c>
      <c r="I705" s="110">
        <v>10800</v>
      </c>
      <c r="J705" s="110">
        <v>1200</v>
      </c>
      <c r="K705" s="110" t="s">
        <v>38</v>
      </c>
      <c r="L705" s="110">
        <v>9621</v>
      </c>
      <c r="M705" s="111">
        <v>8.0175000000000001</v>
      </c>
      <c r="N705" s="110" t="s">
        <v>2874</v>
      </c>
      <c r="O705" s="110" t="s">
        <v>2874</v>
      </c>
      <c r="P705" s="110" t="s">
        <v>1565</v>
      </c>
      <c r="Q705" s="110" t="s">
        <v>10</v>
      </c>
      <c r="R705" s="110">
        <v>1</v>
      </c>
      <c r="S705" s="110" t="s">
        <v>10</v>
      </c>
      <c r="T705" s="110">
        <v>9</v>
      </c>
      <c r="U705" s="110" t="s">
        <v>2875</v>
      </c>
      <c r="V705" s="110">
        <v>1</v>
      </c>
      <c r="W705" s="110" t="s">
        <v>1915</v>
      </c>
      <c r="X705" s="110">
        <v>0</v>
      </c>
      <c r="Y705" s="110" t="s">
        <v>10</v>
      </c>
      <c r="Z705" s="110">
        <v>25</v>
      </c>
      <c r="AA705" s="110" t="s">
        <v>10</v>
      </c>
      <c r="AB705" s="110" t="s">
        <v>1915</v>
      </c>
      <c r="AC705" s="110">
        <v>415</v>
      </c>
      <c r="AD705" s="110"/>
      <c r="AE705" s="111">
        <v>0</v>
      </c>
      <c r="AF705" s="112">
        <v>0</v>
      </c>
      <c r="AG705" s="111">
        <f>AE705-AF705</f>
        <v>0</v>
      </c>
    </row>
    <row r="706" spans="1:33">
      <c r="A706" s="109">
        <v>361</v>
      </c>
      <c r="B706" s="110">
        <v>421</v>
      </c>
      <c r="C706" s="110" t="s">
        <v>731</v>
      </c>
      <c r="D706" s="110" t="s">
        <v>44</v>
      </c>
      <c r="E706" s="110" t="s">
        <v>10</v>
      </c>
      <c r="F706" s="110" t="s">
        <v>5747</v>
      </c>
      <c r="G706" s="110" t="s">
        <v>79</v>
      </c>
      <c r="H706" s="110">
        <v>1841</v>
      </c>
      <c r="I706" s="110">
        <v>3682</v>
      </c>
      <c r="J706" s="110">
        <v>2</v>
      </c>
      <c r="K706" s="110" t="s">
        <v>206</v>
      </c>
      <c r="L706" s="110">
        <v>3263</v>
      </c>
      <c r="M706" s="111">
        <v>1631.5</v>
      </c>
      <c r="N706" s="110" t="s">
        <v>2894</v>
      </c>
      <c r="O706" s="110" t="s">
        <v>2894</v>
      </c>
      <c r="P706" s="110" t="s">
        <v>1572</v>
      </c>
      <c r="Q706" s="110" t="s">
        <v>2895</v>
      </c>
      <c r="R706" s="110">
        <v>2</v>
      </c>
      <c r="S706" s="110" t="s">
        <v>10</v>
      </c>
      <c r="T706" s="110">
        <v>1841</v>
      </c>
      <c r="U706" s="110" t="s">
        <v>2896</v>
      </c>
      <c r="V706" s="110">
        <v>25</v>
      </c>
      <c r="W706" s="110" t="s">
        <v>1902</v>
      </c>
      <c r="X706" s="110">
        <v>2</v>
      </c>
      <c r="Y706" s="110" t="s">
        <v>10</v>
      </c>
      <c r="Z706" s="110">
        <v>11</v>
      </c>
      <c r="AA706" s="110" t="s">
        <v>10</v>
      </c>
      <c r="AB706" s="110" t="s">
        <v>5618</v>
      </c>
      <c r="AC706" s="110">
        <v>200421</v>
      </c>
      <c r="AD706" s="110">
        <v>0</v>
      </c>
      <c r="AE706" s="111">
        <v>0</v>
      </c>
      <c r="AF706" s="112">
        <v>0</v>
      </c>
      <c r="AG706" s="111">
        <f>AE706-AF706</f>
        <v>0</v>
      </c>
    </row>
    <row r="707" spans="1:33">
      <c r="A707" s="109">
        <v>377</v>
      </c>
      <c r="B707" s="110">
        <v>434</v>
      </c>
      <c r="C707" s="110" t="s">
        <v>1586</v>
      </c>
      <c r="D707" s="110" t="s">
        <v>9</v>
      </c>
      <c r="E707" s="110" t="s">
        <v>10</v>
      </c>
      <c r="F707" s="110" t="s">
        <v>5668</v>
      </c>
      <c r="G707" s="110" t="s">
        <v>92</v>
      </c>
      <c r="H707" s="110">
        <v>296.10000000000002</v>
      </c>
      <c r="I707" s="110">
        <v>8290.7999999999993</v>
      </c>
      <c r="J707" s="110">
        <v>27.999999999999996</v>
      </c>
      <c r="K707" s="110" t="s">
        <v>181</v>
      </c>
      <c r="L707" s="110">
        <v>7289</v>
      </c>
      <c r="M707" s="111">
        <v>260.32142857142861</v>
      </c>
      <c r="N707" s="110" t="s">
        <v>2940</v>
      </c>
      <c r="O707" s="110" t="s">
        <v>2940</v>
      </c>
      <c r="P707" s="110" t="s">
        <v>1586</v>
      </c>
      <c r="Q707" s="110" t="s">
        <v>10</v>
      </c>
      <c r="R707" s="110">
        <v>2</v>
      </c>
      <c r="S707" s="110" t="s">
        <v>10</v>
      </c>
      <c r="T707" s="110">
        <v>296.10000000000002</v>
      </c>
      <c r="U707" s="110" t="s">
        <v>2941</v>
      </c>
      <c r="V707" s="110">
        <v>19</v>
      </c>
      <c r="W707" s="110" t="s">
        <v>1979</v>
      </c>
      <c r="X707" s="110">
        <v>2</v>
      </c>
      <c r="Y707" s="110" t="s">
        <v>10</v>
      </c>
      <c r="Z707" s="110">
        <v>3</v>
      </c>
      <c r="AA707" s="110" t="s">
        <v>10</v>
      </c>
      <c r="AB707" s="110" t="s">
        <v>5618</v>
      </c>
      <c r="AC707" s="110">
        <v>200434</v>
      </c>
      <c r="AD707" s="110">
        <v>0</v>
      </c>
      <c r="AE707" s="111">
        <v>0</v>
      </c>
      <c r="AF707" s="112">
        <v>0</v>
      </c>
      <c r="AG707" s="111">
        <f>AE707-AF707</f>
        <v>0</v>
      </c>
    </row>
    <row r="708" spans="1:33">
      <c r="A708" s="109">
        <v>378</v>
      </c>
      <c r="B708" s="110">
        <v>435</v>
      </c>
      <c r="C708" s="110" t="s">
        <v>3952</v>
      </c>
      <c r="D708" s="110" t="s">
        <v>10</v>
      </c>
      <c r="E708" s="110" t="s">
        <v>10</v>
      </c>
      <c r="F708" s="110" t="s">
        <v>5749</v>
      </c>
      <c r="G708" s="110" t="s">
        <v>576</v>
      </c>
      <c r="H708" s="110">
        <v>4735</v>
      </c>
      <c r="I708" s="110">
        <v>4735</v>
      </c>
      <c r="J708" s="110">
        <v>1</v>
      </c>
      <c r="K708" s="110" t="s">
        <v>80</v>
      </c>
      <c r="L708" s="110">
        <v>4185</v>
      </c>
      <c r="M708" s="111">
        <v>4185</v>
      </c>
      <c r="N708" s="110" t="s">
        <v>2942</v>
      </c>
      <c r="O708" s="110" t="s">
        <v>2942</v>
      </c>
      <c r="P708" s="110" t="s">
        <v>1587</v>
      </c>
      <c r="Q708" s="110" t="s">
        <v>2943</v>
      </c>
      <c r="R708" s="110">
        <v>2</v>
      </c>
      <c r="S708" s="110" t="s">
        <v>10</v>
      </c>
      <c r="T708" s="110">
        <v>4735</v>
      </c>
      <c r="U708" s="110" t="s">
        <v>2944</v>
      </c>
      <c r="V708" s="110">
        <v>25</v>
      </c>
      <c r="W708" s="110" t="s">
        <v>1902</v>
      </c>
      <c r="X708" s="110">
        <v>2</v>
      </c>
      <c r="Y708" s="110" t="s">
        <v>10</v>
      </c>
      <c r="Z708" s="110">
        <v>15</v>
      </c>
      <c r="AA708" s="110" t="s">
        <v>10</v>
      </c>
      <c r="AB708" s="110" t="s">
        <v>5618</v>
      </c>
      <c r="AC708" s="110">
        <v>200435</v>
      </c>
      <c r="AD708" s="110">
        <v>0</v>
      </c>
      <c r="AE708" s="111">
        <v>0</v>
      </c>
      <c r="AF708" s="112">
        <v>0</v>
      </c>
      <c r="AG708" s="111">
        <f>AE708-AF708</f>
        <v>0</v>
      </c>
    </row>
    <row r="709" spans="1:33">
      <c r="A709" s="109">
        <v>383</v>
      </c>
      <c r="B709" s="110">
        <v>440</v>
      </c>
      <c r="C709" s="110" t="s">
        <v>3953</v>
      </c>
      <c r="D709" s="110" t="s">
        <v>71</v>
      </c>
      <c r="E709" s="110" t="s">
        <v>58</v>
      </c>
      <c r="F709" s="110" t="s">
        <v>5750</v>
      </c>
      <c r="G709" s="110" t="s">
        <v>664</v>
      </c>
      <c r="H709" s="110">
        <v>814.8</v>
      </c>
      <c r="I709" s="110">
        <v>68443.199999999997</v>
      </c>
      <c r="J709" s="110">
        <v>84</v>
      </c>
      <c r="K709" s="110" t="s">
        <v>57</v>
      </c>
      <c r="L709" s="110">
        <v>60976</v>
      </c>
      <c r="M709" s="111">
        <v>725.90476190476193</v>
      </c>
      <c r="N709" s="110" t="s">
        <v>2956</v>
      </c>
      <c r="O709" s="110" t="s">
        <v>2956</v>
      </c>
      <c r="P709" s="110" t="s">
        <v>1592</v>
      </c>
      <c r="Q709" s="110" t="s">
        <v>2957</v>
      </c>
      <c r="R709" s="110">
        <v>2</v>
      </c>
      <c r="S709" s="110" t="s">
        <v>10</v>
      </c>
      <c r="T709" s="110">
        <v>814.8</v>
      </c>
      <c r="U709" s="110" t="s">
        <v>2958</v>
      </c>
      <c r="V709" s="110">
        <v>2</v>
      </c>
      <c r="W709" s="110" t="s">
        <v>835</v>
      </c>
      <c r="X709" s="110">
        <v>0</v>
      </c>
      <c r="Y709" s="110" t="s">
        <v>10</v>
      </c>
      <c r="Z709" s="110">
        <v>3</v>
      </c>
      <c r="AA709" s="110" t="s">
        <v>10</v>
      </c>
      <c r="AB709" s="110" t="s">
        <v>5618</v>
      </c>
      <c r="AC709" s="110">
        <v>440</v>
      </c>
      <c r="AD709" s="110">
        <v>0</v>
      </c>
      <c r="AE709" s="111">
        <v>0</v>
      </c>
      <c r="AF709" s="112">
        <v>0</v>
      </c>
      <c r="AG709" s="111">
        <f>AE709-AF709</f>
        <v>0</v>
      </c>
    </row>
    <row r="710" spans="1:33">
      <c r="A710" s="109">
        <v>385</v>
      </c>
      <c r="B710" s="110">
        <v>443</v>
      </c>
      <c r="C710" s="110" t="s">
        <v>1593</v>
      </c>
      <c r="D710" s="110" t="s">
        <v>10</v>
      </c>
      <c r="E710" s="110" t="s">
        <v>10</v>
      </c>
      <c r="F710" s="110" t="s">
        <v>5648</v>
      </c>
      <c r="G710" s="110" t="s">
        <v>447</v>
      </c>
      <c r="H710" s="110">
        <v>100</v>
      </c>
      <c r="I710" s="110">
        <v>1000</v>
      </c>
      <c r="J710" s="110">
        <v>10</v>
      </c>
      <c r="K710" s="110" t="s">
        <v>486</v>
      </c>
      <c r="L710" s="110">
        <v>877</v>
      </c>
      <c r="M710" s="111">
        <v>87.7</v>
      </c>
      <c r="N710" s="110" t="s">
        <v>2962</v>
      </c>
      <c r="O710" s="110" t="s">
        <v>2962</v>
      </c>
      <c r="P710" s="110" t="s">
        <v>1593</v>
      </c>
      <c r="Q710" s="110" t="s">
        <v>2963</v>
      </c>
      <c r="R710" s="110">
        <v>1</v>
      </c>
      <c r="S710" s="110" t="s">
        <v>10</v>
      </c>
      <c r="T710" s="110">
        <v>100</v>
      </c>
      <c r="U710" s="110" t="s">
        <v>2964</v>
      </c>
      <c r="V710" s="110">
        <v>25</v>
      </c>
      <c r="W710" s="110" t="s">
        <v>1902</v>
      </c>
      <c r="X710" s="110">
        <v>0</v>
      </c>
      <c r="Y710" s="110" t="s">
        <v>10</v>
      </c>
      <c r="Z710" s="110">
        <v>15</v>
      </c>
      <c r="AA710" s="110" t="s">
        <v>10</v>
      </c>
      <c r="AB710" s="110" t="s">
        <v>5638</v>
      </c>
      <c r="AC710" s="110">
        <v>443</v>
      </c>
      <c r="AD710" s="110">
        <v>0</v>
      </c>
      <c r="AE710" s="111">
        <v>0</v>
      </c>
      <c r="AF710" s="112">
        <v>0</v>
      </c>
      <c r="AG710" s="111">
        <f>AE710-AF710</f>
        <v>0</v>
      </c>
    </row>
    <row r="711" spans="1:33">
      <c r="A711" s="109">
        <v>389</v>
      </c>
      <c r="B711" s="110">
        <v>447</v>
      </c>
      <c r="C711" s="110" t="s">
        <v>765</v>
      </c>
      <c r="D711" s="110" t="s">
        <v>44</v>
      </c>
      <c r="E711" s="110" t="s">
        <v>67</v>
      </c>
      <c r="F711" s="110" t="s">
        <v>5647</v>
      </c>
      <c r="G711" s="110" t="s">
        <v>480</v>
      </c>
      <c r="H711" s="110">
        <v>6</v>
      </c>
      <c r="I711" s="110">
        <v>6000</v>
      </c>
      <c r="J711" s="110">
        <v>1000</v>
      </c>
      <c r="K711" s="110" t="s">
        <v>38</v>
      </c>
      <c r="L711" s="110">
        <v>5250</v>
      </c>
      <c r="M711" s="111">
        <v>5.25</v>
      </c>
      <c r="N711" s="110" t="s">
        <v>2973</v>
      </c>
      <c r="O711" s="110" t="s">
        <v>2973</v>
      </c>
      <c r="P711" s="110" t="s">
        <v>765</v>
      </c>
      <c r="Q711" s="110" t="s">
        <v>10</v>
      </c>
      <c r="R711" s="110">
        <v>1</v>
      </c>
      <c r="S711" s="110" t="s">
        <v>10</v>
      </c>
      <c r="T711" s="110">
        <v>6</v>
      </c>
      <c r="U711" s="110" t="s">
        <v>2974</v>
      </c>
      <c r="V711" s="110">
        <v>1</v>
      </c>
      <c r="W711" s="110" t="s">
        <v>1915</v>
      </c>
      <c r="X711" s="110">
        <v>0</v>
      </c>
      <c r="Y711" s="110" t="s">
        <v>10</v>
      </c>
      <c r="Z711" s="110">
        <v>25</v>
      </c>
      <c r="AA711" s="110" t="s">
        <v>10</v>
      </c>
      <c r="AB711" s="110" t="s">
        <v>1915</v>
      </c>
      <c r="AC711" s="110">
        <v>447</v>
      </c>
      <c r="AD711" s="110"/>
      <c r="AE711" s="111">
        <v>0</v>
      </c>
      <c r="AF711" s="112">
        <v>0</v>
      </c>
      <c r="AG711" s="111">
        <f>AE711-AF711</f>
        <v>0</v>
      </c>
    </row>
    <row r="712" spans="1:33">
      <c r="A712" s="109">
        <v>393</v>
      </c>
      <c r="B712" s="110">
        <v>454</v>
      </c>
      <c r="C712" s="110" t="s">
        <v>1601</v>
      </c>
      <c r="D712" s="110" t="s">
        <v>44</v>
      </c>
      <c r="E712" s="110" t="s">
        <v>67</v>
      </c>
      <c r="F712" s="110" t="s">
        <v>556</v>
      </c>
      <c r="G712" s="110" t="s">
        <v>168</v>
      </c>
      <c r="H712" s="110">
        <v>33.700000000000003</v>
      </c>
      <c r="I712" s="110">
        <v>16850</v>
      </c>
      <c r="J712" s="110">
        <v>499.99999999999994</v>
      </c>
      <c r="K712" s="110" t="s">
        <v>38</v>
      </c>
      <c r="L712" s="110">
        <v>13480</v>
      </c>
      <c r="M712" s="111">
        <v>26.960000000000004</v>
      </c>
      <c r="N712" s="110" t="s">
        <v>2983</v>
      </c>
      <c r="O712" s="110" t="s">
        <v>2983</v>
      </c>
      <c r="P712" s="110" t="s">
        <v>1601</v>
      </c>
      <c r="Q712" s="110" t="s">
        <v>2984</v>
      </c>
      <c r="R712" s="110">
        <v>1</v>
      </c>
      <c r="S712" s="110" t="s">
        <v>10</v>
      </c>
      <c r="T712" s="110">
        <v>33.700000000000003</v>
      </c>
      <c r="U712" s="110" t="s">
        <v>2985</v>
      </c>
      <c r="V712" s="110">
        <v>1</v>
      </c>
      <c r="W712" s="110" t="s">
        <v>1915</v>
      </c>
      <c r="X712" s="110">
        <v>2</v>
      </c>
      <c r="Y712" s="110" t="s">
        <v>10</v>
      </c>
      <c r="Z712" s="110">
        <v>26</v>
      </c>
      <c r="AA712" s="110" t="s">
        <v>10</v>
      </c>
      <c r="AB712" s="110" t="s">
        <v>1915</v>
      </c>
      <c r="AC712" s="110">
        <v>200454</v>
      </c>
      <c r="AD712" s="110"/>
      <c r="AE712" s="111">
        <v>0</v>
      </c>
      <c r="AF712" s="112">
        <v>0</v>
      </c>
      <c r="AG712" s="111">
        <f>AE712-AF712</f>
        <v>0</v>
      </c>
    </row>
    <row r="713" spans="1:33">
      <c r="A713" s="109">
        <v>572</v>
      </c>
      <c r="B713" s="110">
        <v>459</v>
      </c>
      <c r="C713" s="110" t="s">
        <v>3957</v>
      </c>
      <c r="D713" s="110" t="s">
        <v>10</v>
      </c>
      <c r="E713" s="110" t="s">
        <v>14</v>
      </c>
      <c r="F713" s="110" t="s">
        <v>5646</v>
      </c>
      <c r="G713" s="110" t="s">
        <v>70</v>
      </c>
      <c r="H713" s="110">
        <v>26.3</v>
      </c>
      <c r="I713" s="110">
        <v>13150</v>
      </c>
      <c r="J713" s="110">
        <v>500</v>
      </c>
      <c r="K713" s="110" t="s">
        <v>13</v>
      </c>
      <c r="L713" s="110">
        <v>11715</v>
      </c>
      <c r="M713" s="111">
        <v>23.43</v>
      </c>
      <c r="N713" s="110" t="s">
        <v>3475</v>
      </c>
      <c r="O713" s="110" t="s">
        <v>3475</v>
      </c>
      <c r="P713" s="110" t="s">
        <v>1761</v>
      </c>
      <c r="Q713" s="110" t="s">
        <v>10</v>
      </c>
      <c r="R713" s="110">
        <v>2</v>
      </c>
      <c r="S713" s="110" t="s">
        <v>10</v>
      </c>
      <c r="T713" s="110">
        <v>26.3</v>
      </c>
      <c r="U713" s="110" t="s">
        <v>3476</v>
      </c>
      <c r="V713" s="110">
        <v>21</v>
      </c>
      <c r="W713" s="110" t="s">
        <v>1945</v>
      </c>
      <c r="X713" s="110">
        <v>0</v>
      </c>
      <c r="Y713" s="110" t="s">
        <v>10</v>
      </c>
      <c r="Z713" s="110">
        <v>15</v>
      </c>
      <c r="AA713" s="110" t="s">
        <v>10</v>
      </c>
      <c r="AB713" s="110" t="s">
        <v>5618</v>
      </c>
      <c r="AC713" s="110">
        <v>459</v>
      </c>
      <c r="AD713" s="110">
        <v>0</v>
      </c>
      <c r="AE713" s="111">
        <v>0</v>
      </c>
      <c r="AF713" s="112">
        <v>0</v>
      </c>
      <c r="AG713" s="111">
        <f>AE713-AF713</f>
        <v>0</v>
      </c>
    </row>
    <row r="714" spans="1:33">
      <c r="A714" s="109">
        <v>405</v>
      </c>
      <c r="B714" s="110">
        <v>464</v>
      </c>
      <c r="C714" s="110" t="s">
        <v>1611</v>
      </c>
      <c r="D714" s="110" t="s">
        <v>114</v>
      </c>
      <c r="E714" s="110" t="s">
        <v>67</v>
      </c>
      <c r="F714" s="110" t="s">
        <v>5659</v>
      </c>
      <c r="G714" s="110" t="s">
        <v>114</v>
      </c>
      <c r="H714" s="110">
        <v>14.6</v>
      </c>
      <c r="I714" s="110">
        <v>4380</v>
      </c>
      <c r="J714" s="110">
        <v>300</v>
      </c>
      <c r="K714" s="110" t="s">
        <v>38</v>
      </c>
      <c r="L714" s="110">
        <v>3915</v>
      </c>
      <c r="M714" s="111">
        <v>13.05</v>
      </c>
      <c r="N714" s="110" t="s">
        <v>3016</v>
      </c>
      <c r="O714" s="110" t="s">
        <v>3016</v>
      </c>
      <c r="P714" s="110" t="s">
        <v>1611</v>
      </c>
      <c r="Q714" s="110" t="s">
        <v>10</v>
      </c>
      <c r="R714" s="110">
        <v>1</v>
      </c>
      <c r="S714" s="110" t="s">
        <v>10</v>
      </c>
      <c r="T714" s="110">
        <v>14.6</v>
      </c>
      <c r="U714" s="110" t="s">
        <v>3017</v>
      </c>
      <c r="V714" s="110">
        <v>1</v>
      </c>
      <c r="W714" s="110" t="s">
        <v>1915</v>
      </c>
      <c r="X714" s="110">
        <v>2</v>
      </c>
      <c r="Y714" s="110" t="s">
        <v>10</v>
      </c>
      <c r="Z714" s="110">
        <v>26</v>
      </c>
      <c r="AA714" s="110" t="s">
        <v>10</v>
      </c>
      <c r="AB714" s="110" t="s">
        <v>1915</v>
      </c>
      <c r="AC714" s="110">
        <v>200464</v>
      </c>
      <c r="AD714" s="110"/>
      <c r="AE714" s="111">
        <v>0</v>
      </c>
      <c r="AF714" s="112">
        <v>0</v>
      </c>
      <c r="AG714" s="111">
        <f>AE714-AF714</f>
        <v>0</v>
      </c>
    </row>
    <row r="715" spans="1:33">
      <c r="A715" s="109">
        <v>407</v>
      </c>
      <c r="B715" s="110">
        <v>469</v>
      </c>
      <c r="C715" s="110" t="s">
        <v>1613</v>
      </c>
      <c r="D715" s="110" t="s">
        <v>9</v>
      </c>
      <c r="E715" s="110" t="s">
        <v>67</v>
      </c>
      <c r="F715" s="110" t="s">
        <v>5647</v>
      </c>
      <c r="G715" s="110" t="s">
        <v>308</v>
      </c>
      <c r="H715" s="110">
        <v>6.3</v>
      </c>
      <c r="I715" s="110">
        <v>6300</v>
      </c>
      <c r="J715" s="110">
        <v>1000</v>
      </c>
      <c r="K715" s="110" t="s">
        <v>38</v>
      </c>
      <c r="L715" s="110">
        <v>5360</v>
      </c>
      <c r="M715" s="111">
        <v>5.36</v>
      </c>
      <c r="N715" s="110" t="s">
        <v>3021</v>
      </c>
      <c r="O715" s="110" t="s">
        <v>3021</v>
      </c>
      <c r="P715" s="110" t="s">
        <v>1613</v>
      </c>
      <c r="Q715" s="110" t="s">
        <v>3022</v>
      </c>
      <c r="R715" s="110">
        <v>1</v>
      </c>
      <c r="S715" s="110" t="s">
        <v>10</v>
      </c>
      <c r="T715" s="110">
        <v>6.3</v>
      </c>
      <c r="U715" s="110" t="s">
        <v>3023</v>
      </c>
      <c r="V715" s="110">
        <v>1</v>
      </c>
      <c r="W715" s="110" t="s">
        <v>1915</v>
      </c>
      <c r="X715" s="110">
        <v>2</v>
      </c>
      <c r="Y715" s="110" t="s">
        <v>10</v>
      </c>
      <c r="Z715" s="110">
        <v>26</v>
      </c>
      <c r="AA715" s="110" t="s">
        <v>10</v>
      </c>
      <c r="AB715" s="110" t="s">
        <v>1915</v>
      </c>
      <c r="AC715" s="110">
        <v>200469</v>
      </c>
      <c r="AD715" s="110"/>
      <c r="AE715" s="111">
        <v>0</v>
      </c>
      <c r="AF715" s="112">
        <v>0</v>
      </c>
      <c r="AG715" s="111">
        <f>AE715-AF715</f>
        <v>0</v>
      </c>
    </row>
    <row r="716" spans="1:33">
      <c r="A716" s="109">
        <v>415</v>
      </c>
      <c r="B716" s="110">
        <v>477</v>
      </c>
      <c r="C716" s="110" t="s">
        <v>1621</v>
      </c>
      <c r="D716" s="110" t="s">
        <v>44</v>
      </c>
      <c r="E716" s="110" t="s">
        <v>67</v>
      </c>
      <c r="F716" s="110" t="s">
        <v>556</v>
      </c>
      <c r="G716" s="110" t="s">
        <v>56</v>
      </c>
      <c r="H716" s="110">
        <v>10.8</v>
      </c>
      <c r="I716" s="110">
        <v>5400</v>
      </c>
      <c r="J716" s="110">
        <v>499.99999999999994</v>
      </c>
      <c r="K716" s="110" t="s">
        <v>38</v>
      </c>
      <c r="L716" s="110">
        <v>4860</v>
      </c>
      <c r="M716" s="111">
        <v>9.7200000000000006</v>
      </c>
      <c r="N716" s="110" t="s">
        <v>3045</v>
      </c>
      <c r="O716" s="110" t="s">
        <v>3045</v>
      </c>
      <c r="P716" s="110" t="s">
        <v>1621</v>
      </c>
      <c r="Q716" s="110" t="s">
        <v>3046</v>
      </c>
      <c r="R716" s="110">
        <v>1</v>
      </c>
      <c r="S716" s="110" t="s">
        <v>10</v>
      </c>
      <c r="T716" s="110">
        <v>10.8</v>
      </c>
      <c r="U716" s="110" t="s">
        <v>3047</v>
      </c>
      <c r="V716" s="110">
        <v>1</v>
      </c>
      <c r="W716" s="110" t="s">
        <v>1915</v>
      </c>
      <c r="X716" s="110">
        <v>0</v>
      </c>
      <c r="Y716" s="110" t="s">
        <v>10</v>
      </c>
      <c r="Z716" s="110">
        <v>25</v>
      </c>
      <c r="AA716" s="110" t="s">
        <v>10</v>
      </c>
      <c r="AB716" s="110" t="s">
        <v>1915</v>
      </c>
      <c r="AC716" s="110">
        <v>477</v>
      </c>
      <c r="AD716" s="110"/>
      <c r="AE716" s="111">
        <v>0</v>
      </c>
      <c r="AF716" s="112">
        <v>0</v>
      </c>
      <c r="AG716" s="111">
        <f>AE716-AF716</f>
        <v>0</v>
      </c>
    </row>
    <row r="717" spans="1:33">
      <c r="A717" s="109">
        <v>423</v>
      </c>
      <c r="B717" s="110">
        <v>478</v>
      </c>
      <c r="C717" s="110" t="s">
        <v>1627</v>
      </c>
      <c r="D717" s="110" t="s">
        <v>9</v>
      </c>
      <c r="E717" s="110" t="s">
        <v>58</v>
      </c>
      <c r="F717" s="110" t="s">
        <v>5627</v>
      </c>
      <c r="G717" s="110" t="s">
        <v>540</v>
      </c>
      <c r="H717" s="110">
        <v>16.600000000000001</v>
      </c>
      <c r="I717" s="110">
        <v>1660</v>
      </c>
      <c r="J717" s="110">
        <v>99.999999999999986</v>
      </c>
      <c r="K717" s="110" t="s">
        <v>38</v>
      </c>
      <c r="L717" s="110">
        <v>1464</v>
      </c>
      <c r="M717" s="111">
        <v>14.640000000000002</v>
      </c>
      <c r="N717" s="110" t="s">
        <v>3068</v>
      </c>
      <c r="O717" s="110" t="s">
        <v>3068</v>
      </c>
      <c r="P717" s="110" t="s">
        <v>1627</v>
      </c>
      <c r="Q717" s="110" t="s">
        <v>3069</v>
      </c>
      <c r="R717" s="110">
        <v>2</v>
      </c>
      <c r="S717" s="110" t="s">
        <v>10</v>
      </c>
      <c r="T717" s="110">
        <v>16.600000000000001</v>
      </c>
      <c r="U717" s="110" t="s">
        <v>3070</v>
      </c>
      <c r="V717" s="110">
        <v>1</v>
      </c>
      <c r="W717" s="110" t="s">
        <v>1915</v>
      </c>
      <c r="X717" s="110">
        <v>2</v>
      </c>
      <c r="Y717" s="110" t="s">
        <v>10</v>
      </c>
      <c r="Z717" s="110">
        <v>3</v>
      </c>
      <c r="AA717" s="110" t="s">
        <v>10</v>
      </c>
      <c r="AB717" s="110" t="s">
        <v>5618</v>
      </c>
      <c r="AC717" s="110">
        <v>200478</v>
      </c>
      <c r="AD717" s="110">
        <v>0</v>
      </c>
      <c r="AE717" s="111">
        <v>0</v>
      </c>
      <c r="AF717" s="112">
        <v>0</v>
      </c>
      <c r="AG717" s="111">
        <f>AE717-AF717</f>
        <v>0</v>
      </c>
    </row>
    <row r="718" spans="1:33">
      <c r="A718" s="109">
        <v>419</v>
      </c>
      <c r="B718" s="110">
        <v>483</v>
      </c>
      <c r="C718" s="110" t="s">
        <v>806</v>
      </c>
      <c r="D718" s="110" t="s">
        <v>9</v>
      </c>
      <c r="E718" s="110" t="s">
        <v>67</v>
      </c>
      <c r="F718" s="110" t="s">
        <v>5647</v>
      </c>
      <c r="G718" s="110" t="s">
        <v>807</v>
      </c>
      <c r="H718" s="110">
        <v>5.9</v>
      </c>
      <c r="I718" s="110">
        <v>5900</v>
      </c>
      <c r="J718" s="110">
        <v>999.99999999999989</v>
      </c>
      <c r="K718" s="110" t="s">
        <v>38</v>
      </c>
      <c r="L718" s="110">
        <v>4980</v>
      </c>
      <c r="M718" s="111">
        <v>4.9800000000000004</v>
      </c>
      <c r="N718" s="110" t="s">
        <v>3057</v>
      </c>
      <c r="O718" s="110" t="s">
        <v>3057</v>
      </c>
      <c r="P718" s="110" t="s">
        <v>806</v>
      </c>
      <c r="Q718" s="110" t="s">
        <v>3058</v>
      </c>
      <c r="R718" s="110">
        <v>1</v>
      </c>
      <c r="S718" s="110" t="s">
        <v>10</v>
      </c>
      <c r="T718" s="110">
        <v>5.9</v>
      </c>
      <c r="U718" s="110" t="s">
        <v>3059</v>
      </c>
      <c r="V718" s="110">
        <v>1</v>
      </c>
      <c r="W718" s="110" t="s">
        <v>1915</v>
      </c>
      <c r="X718" s="110">
        <v>0</v>
      </c>
      <c r="Y718" s="110" t="s">
        <v>10</v>
      </c>
      <c r="Z718" s="110">
        <v>25</v>
      </c>
      <c r="AA718" s="110" t="s">
        <v>10</v>
      </c>
      <c r="AB718" s="110" t="s">
        <v>1915</v>
      </c>
      <c r="AC718" s="110">
        <v>483</v>
      </c>
      <c r="AD718" s="110"/>
      <c r="AE718" s="111">
        <v>0</v>
      </c>
      <c r="AF718" s="112">
        <v>0</v>
      </c>
      <c r="AG718" s="111">
        <f>AE718-AF718</f>
        <v>0</v>
      </c>
    </row>
    <row r="719" spans="1:33">
      <c r="A719" s="109">
        <v>418</v>
      </c>
      <c r="B719" s="110">
        <v>485</v>
      </c>
      <c r="C719" s="110" t="s">
        <v>809</v>
      </c>
      <c r="D719" s="110" t="s">
        <v>9</v>
      </c>
      <c r="E719" s="110" t="s">
        <v>14</v>
      </c>
      <c r="F719" s="110" t="s">
        <v>5758</v>
      </c>
      <c r="G719" s="110" t="s">
        <v>807</v>
      </c>
      <c r="H719" s="110">
        <v>6.5</v>
      </c>
      <c r="I719" s="110">
        <v>3900</v>
      </c>
      <c r="J719" s="110">
        <v>600</v>
      </c>
      <c r="K719" s="110" t="s">
        <v>13</v>
      </c>
      <c r="L719" s="110">
        <v>3294</v>
      </c>
      <c r="M719" s="111">
        <v>5.49</v>
      </c>
      <c r="N719" s="110" t="s">
        <v>3054</v>
      </c>
      <c r="O719" s="110" t="s">
        <v>3054</v>
      </c>
      <c r="P719" s="110" t="s">
        <v>809</v>
      </c>
      <c r="Q719" s="110" t="s">
        <v>3055</v>
      </c>
      <c r="R719" s="110">
        <v>1</v>
      </c>
      <c r="S719" s="110" t="s">
        <v>10</v>
      </c>
      <c r="T719" s="110">
        <v>6.5</v>
      </c>
      <c r="U719" s="110" t="s">
        <v>3056</v>
      </c>
      <c r="V719" s="110">
        <v>3</v>
      </c>
      <c r="W719" s="110" t="s">
        <v>1938</v>
      </c>
      <c r="X719" s="110">
        <v>0</v>
      </c>
      <c r="Y719" s="110" t="s">
        <v>10</v>
      </c>
      <c r="Z719" s="110">
        <v>3</v>
      </c>
      <c r="AA719" s="110" t="s">
        <v>10</v>
      </c>
      <c r="AB719" s="110" t="s">
        <v>5620</v>
      </c>
      <c r="AC719" s="110">
        <v>485</v>
      </c>
      <c r="AD719" s="110">
        <v>0</v>
      </c>
      <c r="AE719" s="111">
        <v>0</v>
      </c>
      <c r="AF719" s="112">
        <v>0</v>
      </c>
      <c r="AG719" s="111">
        <f>AE719-AF719</f>
        <v>0</v>
      </c>
    </row>
    <row r="720" spans="1:33">
      <c r="A720" s="109">
        <v>421</v>
      </c>
      <c r="B720" s="110">
        <v>489</v>
      </c>
      <c r="C720" s="110" t="s">
        <v>1625</v>
      </c>
      <c r="D720" s="110" t="s">
        <v>9</v>
      </c>
      <c r="E720" s="110" t="s">
        <v>67</v>
      </c>
      <c r="F720" s="110" t="s">
        <v>5647</v>
      </c>
      <c r="G720" s="110" t="s">
        <v>462</v>
      </c>
      <c r="H720" s="110">
        <v>6.1</v>
      </c>
      <c r="I720" s="110">
        <v>6100</v>
      </c>
      <c r="J720" s="110">
        <v>1000.0000000000001</v>
      </c>
      <c r="K720" s="110" t="s">
        <v>38</v>
      </c>
      <c r="L720" s="110">
        <v>5185</v>
      </c>
      <c r="M720" s="111">
        <v>5.1849999999999996</v>
      </c>
      <c r="N720" s="110" t="s">
        <v>3062</v>
      </c>
      <c r="O720" s="110" t="s">
        <v>3062</v>
      </c>
      <c r="P720" s="110" t="s">
        <v>1625</v>
      </c>
      <c r="Q720" s="110" t="s">
        <v>3063</v>
      </c>
      <c r="R720" s="110">
        <v>1</v>
      </c>
      <c r="S720" s="110" t="s">
        <v>10</v>
      </c>
      <c r="T720" s="110">
        <v>6.1</v>
      </c>
      <c r="U720" s="110" t="s">
        <v>3064</v>
      </c>
      <c r="V720" s="110">
        <v>1</v>
      </c>
      <c r="W720" s="110" t="s">
        <v>1915</v>
      </c>
      <c r="X720" s="110">
        <v>0</v>
      </c>
      <c r="Y720" s="110" t="s">
        <v>10</v>
      </c>
      <c r="Z720" s="110">
        <v>25</v>
      </c>
      <c r="AA720" s="110" t="s">
        <v>10</v>
      </c>
      <c r="AB720" s="110" t="s">
        <v>1915</v>
      </c>
      <c r="AC720" s="110">
        <v>489</v>
      </c>
      <c r="AD720" s="110"/>
      <c r="AE720" s="111">
        <v>0</v>
      </c>
      <c r="AF720" s="112">
        <v>0</v>
      </c>
      <c r="AG720" s="111">
        <f>AE720-AF720</f>
        <v>0</v>
      </c>
    </row>
    <row r="721" spans="1:33">
      <c r="A721" s="109">
        <v>432</v>
      </c>
      <c r="B721" s="110">
        <v>497</v>
      </c>
      <c r="C721" s="110" t="s">
        <v>1634</v>
      </c>
      <c r="D721" s="110" t="s">
        <v>44</v>
      </c>
      <c r="E721" s="110" t="s">
        <v>58</v>
      </c>
      <c r="F721" s="110" t="s">
        <v>5627</v>
      </c>
      <c r="G721" s="110" t="s">
        <v>308</v>
      </c>
      <c r="H721" s="110">
        <v>131.30000000000001</v>
      </c>
      <c r="I721" s="110">
        <v>13130</v>
      </c>
      <c r="J721" s="110">
        <v>99.999999999999986</v>
      </c>
      <c r="K721" s="110" t="s">
        <v>38</v>
      </c>
      <c r="L721" s="110">
        <v>11554</v>
      </c>
      <c r="M721" s="111">
        <v>115.54000000000002</v>
      </c>
      <c r="N721" s="110" t="s">
        <v>3091</v>
      </c>
      <c r="O721" s="110" t="s">
        <v>3091</v>
      </c>
      <c r="P721" s="110" t="s">
        <v>1634</v>
      </c>
      <c r="Q721" s="110" t="s">
        <v>3092</v>
      </c>
      <c r="R721" s="110">
        <v>2</v>
      </c>
      <c r="S721" s="110" t="s">
        <v>10</v>
      </c>
      <c r="T721" s="110">
        <v>131.30000000000001</v>
      </c>
      <c r="U721" s="110" t="s">
        <v>3093</v>
      </c>
      <c r="V721" s="110">
        <v>1</v>
      </c>
      <c r="W721" s="110" t="s">
        <v>1915</v>
      </c>
      <c r="X721" s="110">
        <v>2</v>
      </c>
      <c r="Y721" s="110" t="s">
        <v>10</v>
      </c>
      <c r="Z721" s="110">
        <v>3</v>
      </c>
      <c r="AA721" s="110" t="s">
        <v>10</v>
      </c>
      <c r="AB721" s="110" t="s">
        <v>5618</v>
      </c>
      <c r="AC721" s="110">
        <v>200497</v>
      </c>
      <c r="AD721" s="110"/>
      <c r="AE721" s="111">
        <v>0</v>
      </c>
      <c r="AF721" s="112">
        <v>0</v>
      </c>
      <c r="AG721" s="111">
        <f>AE721-AF721</f>
        <v>0</v>
      </c>
    </row>
    <row r="722" spans="1:33">
      <c r="A722" s="109">
        <v>431</v>
      </c>
      <c r="B722" s="110">
        <v>499</v>
      </c>
      <c r="C722" s="110" t="s">
        <v>1633</v>
      </c>
      <c r="D722" s="110" t="s">
        <v>44</v>
      </c>
      <c r="E722" s="110" t="s">
        <v>58</v>
      </c>
      <c r="F722" s="110" t="s">
        <v>5627</v>
      </c>
      <c r="G722" s="110" t="s">
        <v>308</v>
      </c>
      <c r="H722" s="110">
        <v>48.7</v>
      </c>
      <c r="I722" s="110">
        <v>4870</v>
      </c>
      <c r="J722" s="110">
        <v>100</v>
      </c>
      <c r="K722" s="110" t="s">
        <v>38</v>
      </c>
      <c r="L722" s="110">
        <v>4286</v>
      </c>
      <c r="M722" s="111">
        <v>42.86</v>
      </c>
      <c r="N722" s="110" t="s">
        <v>3088</v>
      </c>
      <c r="O722" s="110" t="s">
        <v>3088</v>
      </c>
      <c r="P722" s="110" t="s">
        <v>1633</v>
      </c>
      <c r="Q722" s="110" t="s">
        <v>3089</v>
      </c>
      <c r="R722" s="110">
        <v>2</v>
      </c>
      <c r="S722" s="110" t="s">
        <v>10</v>
      </c>
      <c r="T722" s="110">
        <v>48.7</v>
      </c>
      <c r="U722" s="110" t="s">
        <v>3090</v>
      </c>
      <c r="V722" s="110">
        <v>1</v>
      </c>
      <c r="W722" s="110" t="s">
        <v>1915</v>
      </c>
      <c r="X722" s="110">
        <v>2</v>
      </c>
      <c r="Y722" s="110" t="s">
        <v>10</v>
      </c>
      <c r="Z722" s="110">
        <v>3</v>
      </c>
      <c r="AA722" s="110" t="s">
        <v>10</v>
      </c>
      <c r="AB722" s="110" t="s">
        <v>5618</v>
      </c>
      <c r="AC722" s="110">
        <v>200499</v>
      </c>
      <c r="AD722" s="110">
        <v>0</v>
      </c>
      <c r="AE722" s="111">
        <v>0</v>
      </c>
      <c r="AF722" s="112">
        <v>0</v>
      </c>
      <c r="AG722" s="111">
        <f>AE722-AF722</f>
        <v>0</v>
      </c>
    </row>
    <row r="723" spans="1:33">
      <c r="A723" s="109">
        <v>433</v>
      </c>
      <c r="B723" s="110">
        <v>502</v>
      </c>
      <c r="C723" s="110" t="s">
        <v>1635</v>
      </c>
      <c r="D723" s="110" t="s">
        <v>44</v>
      </c>
      <c r="E723" s="110" t="s">
        <v>67</v>
      </c>
      <c r="F723" s="110" t="s">
        <v>5647</v>
      </c>
      <c r="G723" s="110" t="s">
        <v>308</v>
      </c>
      <c r="H723" s="110">
        <v>5.9</v>
      </c>
      <c r="I723" s="110">
        <v>5900</v>
      </c>
      <c r="J723" s="110">
        <v>999.99999999999989</v>
      </c>
      <c r="K723" s="110" t="s">
        <v>38</v>
      </c>
      <c r="L723" s="110">
        <v>5015</v>
      </c>
      <c r="M723" s="111">
        <v>5.0150000000000006</v>
      </c>
      <c r="N723" s="110" t="s">
        <v>3094</v>
      </c>
      <c r="O723" s="110" t="s">
        <v>3094</v>
      </c>
      <c r="P723" s="110" t="s">
        <v>1635</v>
      </c>
      <c r="Q723" s="110" t="s">
        <v>3095</v>
      </c>
      <c r="R723" s="110">
        <v>1</v>
      </c>
      <c r="S723" s="110" t="s">
        <v>10</v>
      </c>
      <c r="T723" s="110">
        <v>5.9</v>
      </c>
      <c r="U723" s="110" t="s">
        <v>3096</v>
      </c>
      <c r="V723" s="110">
        <v>1</v>
      </c>
      <c r="W723" s="110" t="s">
        <v>1915</v>
      </c>
      <c r="X723" s="110">
        <v>0</v>
      </c>
      <c r="Y723" s="110" t="s">
        <v>10</v>
      </c>
      <c r="Z723" s="110">
        <v>25</v>
      </c>
      <c r="AA723" s="110" t="s">
        <v>10</v>
      </c>
      <c r="AB723" s="110" t="s">
        <v>1915</v>
      </c>
      <c r="AC723" s="110">
        <v>502</v>
      </c>
      <c r="AD723" s="110"/>
      <c r="AE723" s="111">
        <v>0</v>
      </c>
      <c r="AF723" s="112">
        <v>0</v>
      </c>
      <c r="AG723" s="111">
        <f>AE723-AF723</f>
        <v>0</v>
      </c>
    </row>
    <row r="724" spans="1:33">
      <c r="A724" s="109">
        <v>435</v>
      </c>
      <c r="B724" s="110">
        <v>505</v>
      </c>
      <c r="C724" s="110" t="s">
        <v>831</v>
      </c>
      <c r="D724" s="110" t="s">
        <v>44</v>
      </c>
      <c r="E724" s="110" t="s">
        <v>67</v>
      </c>
      <c r="F724" s="110" t="s">
        <v>5647</v>
      </c>
      <c r="G724" s="110" t="s">
        <v>432</v>
      </c>
      <c r="H724" s="110">
        <v>5.9</v>
      </c>
      <c r="I724" s="110">
        <v>5900</v>
      </c>
      <c r="J724" s="110">
        <v>999.99999999999989</v>
      </c>
      <c r="K724" s="110" t="s">
        <v>38</v>
      </c>
      <c r="L724" s="110">
        <v>5192</v>
      </c>
      <c r="M724" s="111">
        <v>5.1920000000000002</v>
      </c>
      <c r="N724" s="110" t="s">
        <v>3100</v>
      </c>
      <c r="O724" s="110" t="s">
        <v>3100</v>
      </c>
      <c r="P724" s="110" t="s">
        <v>831</v>
      </c>
      <c r="Q724" s="110" t="s">
        <v>3101</v>
      </c>
      <c r="R724" s="110">
        <v>1</v>
      </c>
      <c r="S724" s="110" t="s">
        <v>10</v>
      </c>
      <c r="T724" s="110">
        <v>5.9</v>
      </c>
      <c r="U724" s="110" t="s">
        <v>3102</v>
      </c>
      <c r="V724" s="110">
        <v>1</v>
      </c>
      <c r="W724" s="110" t="s">
        <v>1915</v>
      </c>
      <c r="X724" s="110">
        <v>0</v>
      </c>
      <c r="Y724" s="110" t="s">
        <v>10</v>
      </c>
      <c r="Z724" s="110">
        <v>25</v>
      </c>
      <c r="AA724" s="110" t="s">
        <v>10</v>
      </c>
      <c r="AB724" s="110" t="s">
        <v>1915</v>
      </c>
      <c r="AC724" s="110">
        <v>505</v>
      </c>
      <c r="AD724" s="110"/>
      <c r="AE724" s="111">
        <v>0</v>
      </c>
      <c r="AF724" s="112">
        <v>0</v>
      </c>
      <c r="AG724" s="111">
        <f>AE724-AF724</f>
        <v>0</v>
      </c>
    </row>
    <row r="725" spans="1:33">
      <c r="A725" s="109">
        <v>440</v>
      </c>
      <c r="B725" s="110">
        <v>515</v>
      </c>
      <c r="C725" s="110" t="s">
        <v>1643</v>
      </c>
      <c r="D725" s="110" t="s">
        <v>90</v>
      </c>
      <c r="E725" s="110" t="s">
        <v>58</v>
      </c>
      <c r="F725" s="110" t="s">
        <v>556</v>
      </c>
      <c r="G725" s="110" t="s">
        <v>62</v>
      </c>
      <c r="H725" s="110">
        <v>49.1</v>
      </c>
      <c r="I725" s="110">
        <v>24550</v>
      </c>
      <c r="J725" s="110">
        <v>500</v>
      </c>
      <c r="K725" s="110" t="s">
        <v>38</v>
      </c>
      <c r="L725" s="110">
        <v>20760</v>
      </c>
      <c r="M725" s="111">
        <v>41.52</v>
      </c>
      <c r="N725" s="110" t="s">
        <v>3114</v>
      </c>
      <c r="O725" s="110" t="s">
        <v>3114</v>
      </c>
      <c r="P725" s="110" t="s">
        <v>1643</v>
      </c>
      <c r="Q725" s="110" t="s">
        <v>10</v>
      </c>
      <c r="R725" s="110">
        <v>1</v>
      </c>
      <c r="S725" s="110" t="s">
        <v>10</v>
      </c>
      <c r="T725" s="110">
        <v>49.1</v>
      </c>
      <c r="U725" s="110" t="s">
        <v>3115</v>
      </c>
      <c r="V725" s="110">
        <v>1</v>
      </c>
      <c r="W725" s="110" t="s">
        <v>1915</v>
      </c>
      <c r="X725" s="110">
        <v>0</v>
      </c>
      <c r="Y725" s="110" t="s">
        <v>10</v>
      </c>
      <c r="Z725" s="110">
        <v>25</v>
      </c>
      <c r="AA725" s="110" t="s">
        <v>10</v>
      </c>
      <c r="AB725" s="110" t="s">
        <v>1915</v>
      </c>
      <c r="AC725" s="110">
        <v>515</v>
      </c>
      <c r="AD725" s="110"/>
      <c r="AE725" s="111">
        <v>0</v>
      </c>
      <c r="AF725" s="112">
        <v>0</v>
      </c>
      <c r="AG725" s="111">
        <f>AE725-AF725</f>
        <v>0</v>
      </c>
    </row>
    <row r="726" spans="1:33">
      <c r="A726" s="109">
        <v>443</v>
      </c>
      <c r="B726" s="110">
        <v>519</v>
      </c>
      <c r="C726" s="110" t="s">
        <v>1646</v>
      </c>
      <c r="D726" s="110" t="s">
        <v>9</v>
      </c>
      <c r="E726" s="110" t="s">
        <v>67</v>
      </c>
      <c r="F726" s="110" t="s">
        <v>5647</v>
      </c>
      <c r="G726" s="110" t="s">
        <v>308</v>
      </c>
      <c r="H726" s="110">
        <v>5.9</v>
      </c>
      <c r="I726" s="110">
        <v>5900</v>
      </c>
      <c r="J726" s="110">
        <v>999.99999999999989</v>
      </c>
      <c r="K726" s="110" t="s">
        <v>38</v>
      </c>
      <c r="L726" s="110">
        <v>5256</v>
      </c>
      <c r="M726" s="111">
        <v>5.2560000000000002</v>
      </c>
      <c r="N726" s="110" t="s">
        <v>3121</v>
      </c>
      <c r="O726" s="110" t="s">
        <v>3121</v>
      </c>
      <c r="P726" s="110" t="s">
        <v>1646</v>
      </c>
      <c r="Q726" s="110" t="s">
        <v>10</v>
      </c>
      <c r="R726" s="110">
        <v>1</v>
      </c>
      <c r="S726" s="110" t="s">
        <v>10</v>
      </c>
      <c r="T726" s="110">
        <v>5.9</v>
      </c>
      <c r="U726" s="110" t="s">
        <v>3122</v>
      </c>
      <c r="V726" s="110">
        <v>1</v>
      </c>
      <c r="W726" s="110" t="s">
        <v>1915</v>
      </c>
      <c r="X726" s="110">
        <v>0</v>
      </c>
      <c r="Y726" s="110" t="s">
        <v>10</v>
      </c>
      <c r="Z726" s="110">
        <v>25</v>
      </c>
      <c r="AA726" s="110" t="s">
        <v>10</v>
      </c>
      <c r="AB726" s="110" t="s">
        <v>1915</v>
      </c>
      <c r="AC726" s="110">
        <v>519</v>
      </c>
      <c r="AD726" s="110"/>
      <c r="AE726" s="111">
        <v>0</v>
      </c>
      <c r="AF726" s="112">
        <v>0</v>
      </c>
      <c r="AG726" s="111">
        <f>AE726-AF726</f>
        <v>0</v>
      </c>
    </row>
    <row r="727" spans="1:33">
      <c r="A727" s="109">
        <v>442</v>
      </c>
      <c r="B727" s="110">
        <v>522</v>
      </c>
      <c r="C727" s="110" t="s">
        <v>1645</v>
      </c>
      <c r="D727" s="110" t="s">
        <v>9</v>
      </c>
      <c r="E727" s="110" t="s">
        <v>67</v>
      </c>
      <c r="F727" s="110" t="s">
        <v>5647</v>
      </c>
      <c r="G727" s="110" t="s">
        <v>308</v>
      </c>
      <c r="H727" s="110">
        <v>5.9</v>
      </c>
      <c r="I727" s="110">
        <v>5900</v>
      </c>
      <c r="J727" s="110">
        <v>999.99999999999989</v>
      </c>
      <c r="K727" s="110" t="s">
        <v>38</v>
      </c>
      <c r="L727" s="110">
        <v>5256</v>
      </c>
      <c r="M727" s="111">
        <v>5.2560000000000002</v>
      </c>
      <c r="N727" s="110" t="s">
        <v>3119</v>
      </c>
      <c r="O727" s="110" t="s">
        <v>3119</v>
      </c>
      <c r="P727" s="110" t="s">
        <v>1645</v>
      </c>
      <c r="Q727" s="110" t="s">
        <v>10</v>
      </c>
      <c r="R727" s="110">
        <v>1</v>
      </c>
      <c r="S727" s="110" t="s">
        <v>10</v>
      </c>
      <c r="T727" s="110">
        <v>5.9</v>
      </c>
      <c r="U727" s="110" t="s">
        <v>3120</v>
      </c>
      <c r="V727" s="110">
        <v>1</v>
      </c>
      <c r="W727" s="110" t="s">
        <v>1915</v>
      </c>
      <c r="X727" s="110">
        <v>0</v>
      </c>
      <c r="Y727" s="110" t="s">
        <v>10</v>
      </c>
      <c r="Z727" s="110">
        <v>25</v>
      </c>
      <c r="AA727" s="110" t="s">
        <v>10</v>
      </c>
      <c r="AB727" s="110" t="s">
        <v>1915</v>
      </c>
      <c r="AC727" s="110">
        <v>522</v>
      </c>
      <c r="AD727" s="110"/>
      <c r="AE727" s="111">
        <v>0</v>
      </c>
      <c r="AF727" s="112">
        <v>0</v>
      </c>
      <c r="AG727" s="111">
        <f>AE727-AF727</f>
        <v>0</v>
      </c>
    </row>
    <row r="728" spans="1:33">
      <c r="A728" s="109">
        <v>447</v>
      </c>
      <c r="B728" s="110">
        <v>525</v>
      </c>
      <c r="C728" s="110" t="s">
        <v>1650</v>
      </c>
      <c r="D728" s="110" t="s">
        <v>9</v>
      </c>
      <c r="E728" s="110" t="s">
        <v>67</v>
      </c>
      <c r="F728" s="110" t="s">
        <v>556</v>
      </c>
      <c r="G728" s="110" t="s">
        <v>108</v>
      </c>
      <c r="H728" s="110">
        <v>10.4</v>
      </c>
      <c r="I728" s="110">
        <v>5200</v>
      </c>
      <c r="J728" s="110">
        <v>500</v>
      </c>
      <c r="K728" s="110" t="s">
        <v>38</v>
      </c>
      <c r="L728" s="110">
        <v>4600</v>
      </c>
      <c r="M728" s="111">
        <v>9.1999999999999993</v>
      </c>
      <c r="N728" s="110" t="s">
        <v>3130</v>
      </c>
      <c r="O728" s="110" t="s">
        <v>3130</v>
      </c>
      <c r="P728" s="110" t="s">
        <v>1650</v>
      </c>
      <c r="Q728" s="110" t="s">
        <v>3131</v>
      </c>
      <c r="R728" s="110">
        <v>1</v>
      </c>
      <c r="S728" s="110" t="s">
        <v>10</v>
      </c>
      <c r="T728" s="110">
        <v>10.4</v>
      </c>
      <c r="U728" s="110" t="s">
        <v>3132</v>
      </c>
      <c r="V728" s="110">
        <v>1</v>
      </c>
      <c r="W728" s="110" t="s">
        <v>1915</v>
      </c>
      <c r="X728" s="110">
        <v>0</v>
      </c>
      <c r="Y728" s="110" t="s">
        <v>10</v>
      </c>
      <c r="Z728" s="110">
        <v>25</v>
      </c>
      <c r="AA728" s="110" t="s">
        <v>10</v>
      </c>
      <c r="AB728" s="110" t="s">
        <v>1915</v>
      </c>
      <c r="AC728" s="110">
        <v>525</v>
      </c>
      <c r="AD728" s="110"/>
      <c r="AE728" s="111">
        <v>0</v>
      </c>
      <c r="AF728" s="112">
        <v>0</v>
      </c>
      <c r="AG728" s="111">
        <f>AE728-AF728</f>
        <v>0</v>
      </c>
    </row>
    <row r="729" spans="1:33">
      <c r="A729" s="109">
        <v>457</v>
      </c>
      <c r="B729" s="110">
        <v>536</v>
      </c>
      <c r="C729" s="110" t="s">
        <v>1660</v>
      </c>
      <c r="D729" s="110" t="s">
        <v>44</v>
      </c>
      <c r="E729" s="110" t="s">
        <v>67</v>
      </c>
      <c r="F729" s="110" t="s">
        <v>556</v>
      </c>
      <c r="G729" s="110" t="s">
        <v>447</v>
      </c>
      <c r="H729" s="110">
        <v>6.1</v>
      </c>
      <c r="I729" s="110">
        <v>3050</v>
      </c>
      <c r="J729" s="110">
        <v>500.00000000000006</v>
      </c>
      <c r="K729" s="110" t="s">
        <v>38</v>
      </c>
      <c r="L729" s="110">
        <v>2623</v>
      </c>
      <c r="M729" s="111">
        <v>5.2459999999999996</v>
      </c>
      <c r="N729" s="110" t="s">
        <v>3158</v>
      </c>
      <c r="O729" s="110" t="s">
        <v>3158</v>
      </c>
      <c r="P729" s="110" t="s">
        <v>1660</v>
      </c>
      <c r="Q729" s="110" t="s">
        <v>10</v>
      </c>
      <c r="R729" s="110">
        <v>1</v>
      </c>
      <c r="S729" s="110" t="s">
        <v>10</v>
      </c>
      <c r="T729" s="110">
        <v>6.1</v>
      </c>
      <c r="U729" s="110" t="s">
        <v>3159</v>
      </c>
      <c r="V729" s="110">
        <v>1</v>
      </c>
      <c r="W729" s="110" t="s">
        <v>1915</v>
      </c>
      <c r="X729" s="110">
        <v>0</v>
      </c>
      <c r="Y729" s="110" t="s">
        <v>10</v>
      </c>
      <c r="Z729" s="110">
        <v>25</v>
      </c>
      <c r="AA729" s="110" t="s">
        <v>10</v>
      </c>
      <c r="AB729" s="110" t="s">
        <v>1915</v>
      </c>
      <c r="AC729" s="110">
        <v>536</v>
      </c>
      <c r="AD729" s="110"/>
      <c r="AE729" s="111">
        <v>0</v>
      </c>
      <c r="AF729" s="112">
        <v>0</v>
      </c>
      <c r="AG729" s="111">
        <f>AE729-AF729</f>
        <v>0</v>
      </c>
    </row>
    <row r="730" spans="1:33">
      <c r="A730" s="109">
        <v>471</v>
      </c>
      <c r="B730" s="110">
        <v>548</v>
      </c>
      <c r="C730" s="110" t="s">
        <v>1672</v>
      </c>
      <c r="D730" s="110" t="s">
        <v>9</v>
      </c>
      <c r="E730" s="110" t="s">
        <v>67</v>
      </c>
      <c r="F730" s="110" t="s">
        <v>5647</v>
      </c>
      <c r="G730" s="110" t="s">
        <v>108</v>
      </c>
      <c r="H730" s="110">
        <v>10.4</v>
      </c>
      <c r="I730" s="110">
        <v>10400</v>
      </c>
      <c r="J730" s="110">
        <v>1000</v>
      </c>
      <c r="K730" s="110" t="s">
        <v>38</v>
      </c>
      <c r="L730" s="110">
        <v>9100</v>
      </c>
      <c r="M730" s="111">
        <v>9.1</v>
      </c>
      <c r="N730" s="110" t="s">
        <v>3196</v>
      </c>
      <c r="O730" s="110" t="s">
        <v>3196</v>
      </c>
      <c r="P730" s="110" t="s">
        <v>1672</v>
      </c>
      <c r="Q730" s="110" t="s">
        <v>3197</v>
      </c>
      <c r="R730" s="110">
        <v>1</v>
      </c>
      <c r="S730" s="110" t="s">
        <v>10</v>
      </c>
      <c r="T730" s="110">
        <v>10.4</v>
      </c>
      <c r="U730" s="110" t="s">
        <v>3198</v>
      </c>
      <c r="V730" s="110">
        <v>1</v>
      </c>
      <c r="W730" s="110" t="s">
        <v>1915</v>
      </c>
      <c r="X730" s="110">
        <v>0</v>
      </c>
      <c r="Y730" s="110" t="s">
        <v>10</v>
      </c>
      <c r="Z730" s="110">
        <v>25</v>
      </c>
      <c r="AA730" s="110" t="s">
        <v>10</v>
      </c>
      <c r="AB730" s="110" t="s">
        <v>1915</v>
      </c>
      <c r="AC730" s="110">
        <v>548</v>
      </c>
      <c r="AD730" s="110"/>
      <c r="AE730" s="111">
        <v>0</v>
      </c>
      <c r="AF730" s="112">
        <v>0</v>
      </c>
      <c r="AG730" s="111">
        <f>AE730-AF730</f>
        <v>0</v>
      </c>
    </row>
    <row r="731" spans="1:33">
      <c r="A731" s="109">
        <v>472</v>
      </c>
      <c r="B731" s="110">
        <v>549</v>
      </c>
      <c r="C731" s="110" t="s">
        <v>3973</v>
      </c>
      <c r="D731" s="110" t="s">
        <v>9</v>
      </c>
      <c r="E731" s="110" t="s">
        <v>10</v>
      </c>
      <c r="F731" s="110" t="s">
        <v>5771</v>
      </c>
      <c r="G731" s="110" t="s">
        <v>70</v>
      </c>
      <c r="H731" s="110">
        <v>24939</v>
      </c>
      <c r="I731" s="110">
        <v>24939</v>
      </c>
      <c r="J731" s="110">
        <v>1</v>
      </c>
      <c r="K731" s="110" t="s">
        <v>269</v>
      </c>
      <c r="L731" s="110">
        <v>21600</v>
      </c>
      <c r="M731" s="111">
        <v>21600</v>
      </c>
      <c r="N731" s="110" t="s">
        <v>3199</v>
      </c>
      <c r="O731" s="110" t="s">
        <v>3199</v>
      </c>
      <c r="P731" s="110" t="s">
        <v>1673</v>
      </c>
      <c r="Q731" s="110" t="s">
        <v>10</v>
      </c>
      <c r="R731" s="110">
        <v>2</v>
      </c>
      <c r="S731" s="110" t="s">
        <v>10</v>
      </c>
      <c r="T731" s="110">
        <v>24939</v>
      </c>
      <c r="U731" s="110" t="s">
        <v>3200</v>
      </c>
      <c r="V731" s="110">
        <v>25</v>
      </c>
      <c r="W731" s="110" t="s">
        <v>1902</v>
      </c>
      <c r="X731" s="110">
        <v>2</v>
      </c>
      <c r="Y731" s="110" t="s">
        <v>10</v>
      </c>
      <c r="Z731" s="110">
        <v>15</v>
      </c>
      <c r="AA731" s="110" t="s">
        <v>10</v>
      </c>
      <c r="AB731" s="110" t="s">
        <v>5618</v>
      </c>
      <c r="AC731" s="110">
        <v>200549</v>
      </c>
      <c r="AD731" s="110">
        <v>0</v>
      </c>
      <c r="AE731" s="111">
        <v>0</v>
      </c>
      <c r="AF731" s="112">
        <v>0</v>
      </c>
      <c r="AG731" s="111">
        <f>AE731-AF731</f>
        <v>0</v>
      </c>
    </row>
    <row r="732" spans="1:33">
      <c r="A732" s="109">
        <v>479</v>
      </c>
      <c r="B732" s="110">
        <v>554</v>
      </c>
      <c r="C732" s="110" t="s">
        <v>891</v>
      </c>
      <c r="D732" s="110" t="s">
        <v>10</v>
      </c>
      <c r="E732" s="110" t="s">
        <v>10</v>
      </c>
      <c r="F732" s="110" t="s">
        <v>892</v>
      </c>
      <c r="G732" s="110" t="s">
        <v>432</v>
      </c>
      <c r="H732" s="110">
        <v>1416</v>
      </c>
      <c r="I732" s="110">
        <v>7080</v>
      </c>
      <c r="J732" s="110">
        <v>5</v>
      </c>
      <c r="K732" s="110" t="s">
        <v>110</v>
      </c>
      <c r="L732" s="110">
        <v>6307</v>
      </c>
      <c r="M732" s="111">
        <v>1261.4000000000001</v>
      </c>
      <c r="N732" s="110" t="s">
        <v>3216</v>
      </c>
      <c r="O732" s="110" t="s">
        <v>3216</v>
      </c>
      <c r="P732" s="110" t="s">
        <v>891</v>
      </c>
      <c r="Q732" s="110" t="s">
        <v>3217</v>
      </c>
      <c r="R732" s="110">
        <v>1</v>
      </c>
      <c r="S732" s="110" t="s">
        <v>10</v>
      </c>
      <c r="T732" s="110">
        <v>1416</v>
      </c>
      <c r="U732" s="110" t="s">
        <v>3218</v>
      </c>
      <c r="V732" s="110">
        <v>25</v>
      </c>
      <c r="W732" s="110" t="s">
        <v>1902</v>
      </c>
      <c r="X732" s="110">
        <v>2</v>
      </c>
      <c r="Y732" s="110" t="s">
        <v>10</v>
      </c>
      <c r="Z732" s="110">
        <v>15</v>
      </c>
      <c r="AA732" s="110" t="s">
        <v>10</v>
      </c>
      <c r="AB732" s="110" t="s">
        <v>5638</v>
      </c>
      <c r="AC732" s="110">
        <v>200554</v>
      </c>
      <c r="AD732" s="110">
        <v>0</v>
      </c>
      <c r="AE732" s="111">
        <v>0</v>
      </c>
      <c r="AF732" s="112">
        <v>0</v>
      </c>
      <c r="AG732" s="111">
        <f>AE732-AF732</f>
        <v>0</v>
      </c>
    </row>
    <row r="733" spans="1:33">
      <c r="A733" s="109">
        <v>480</v>
      </c>
      <c r="B733" s="110">
        <v>556</v>
      </c>
      <c r="C733" s="110" t="s">
        <v>1679</v>
      </c>
      <c r="D733" s="110" t="s">
        <v>44</v>
      </c>
      <c r="E733" s="110" t="s">
        <v>67</v>
      </c>
      <c r="F733" s="110" t="s">
        <v>5647</v>
      </c>
      <c r="G733" s="110" t="s">
        <v>308</v>
      </c>
      <c r="H733" s="110">
        <v>5.9</v>
      </c>
      <c r="I733" s="110">
        <v>5900</v>
      </c>
      <c r="J733" s="110">
        <v>999.99999999999989</v>
      </c>
      <c r="K733" s="110" t="s">
        <v>38</v>
      </c>
      <c r="L733" s="110">
        <v>5180</v>
      </c>
      <c r="M733" s="111">
        <v>5.1800000000000006</v>
      </c>
      <c r="N733" s="110" t="s">
        <v>3219</v>
      </c>
      <c r="O733" s="110" t="s">
        <v>3219</v>
      </c>
      <c r="P733" s="110" t="s">
        <v>1679</v>
      </c>
      <c r="Q733" s="110" t="s">
        <v>3220</v>
      </c>
      <c r="R733" s="110">
        <v>1</v>
      </c>
      <c r="S733" s="110" t="s">
        <v>10</v>
      </c>
      <c r="T733" s="110">
        <v>5.9</v>
      </c>
      <c r="U733" s="110" t="s">
        <v>3221</v>
      </c>
      <c r="V733" s="110">
        <v>1</v>
      </c>
      <c r="W733" s="110" t="s">
        <v>1915</v>
      </c>
      <c r="X733" s="110">
        <v>0</v>
      </c>
      <c r="Y733" s="110" t="s">
        <v>10</v>
      </c>
      <c r="Z733" s="110">
        <v>3</v>
      </c>
      <c r="AA733" s="110" t="s">
        <v>10</v>
      </c>
      <c r="AB733" s="110" t="s">
        <v>1915</v>
      </c>
      <c r="AC733" s="110">
        <v>556</v>
      </c>
      <c r="AD733" s="110"/>
      <c r="AE733" s="111">
        <v>0</v>
      </c>
      <c r="AF733" s="112">
        <v>0</v>
      </c>
      <c r="AG733" s="111">
        <f>AE733-AF733</f>
        <v>0</v>
      </c>
    </row>
    <row r="734" spans="1:33">
      <c r="A734" s="109">
        <v>481</v>
      </c>
      <c r="B734" s="110">
        <v>558</v>
      </c>
      <c r="C734" s="110" t="s">
        <v>1680</v>
      </c>
      <c r="D734" s="110" t="s">
        <v>44</v>
      </c>
      <c r="E734" s="110" t="s">
        <v>67</v>
      </c>
      <c r="F734" s="110" t="s">
        <v>5647</v>
      </c>
      <c r="G734" s="110" t="s">
        <v>308</v>
      </c>
      <c r="H734" s="110">
        <v>6.1</v>
      </c>
      <c r="I734" s="110">
        <v>6100</v>
      </c>
      <c r="J734" s="110">
        <v>1000.0000000000001</v>
      </c>
      <c r="K734" s="110" t="s">
        <v>38</v>
      </c>
      <c r="L734" s="110">
        <v>5356</v>
      </c>
      <c r="M734" s="111">
        <v>5.355999999999999</v>
      </c>
      <c r="N734" s="110" t="s">
        <v>3222</v>
      </c>
      <c r="O734" s="110" t="s">
        <v>3222</v>
      </c>
      <c r="P734" s="110" t="s">
        <v>1680</v>
      </c>
      <c r="Q734" s="110" t="s">
        <v>3223</v>
      </c>
      <c r="R734" s="110">
        <v>1</v>
      </c>
      <c r="S734" s="110" t="s">
        <v>10</v>
      </c>
      <c r="T734" s="110">
        <v>6.1</v>
      </c>
      <c r="U734" s="110" t="s">
        <v>3224</v>
      </c>
      <c r="V734" s="110">
        <v>1</v>
      </c>
      <c r="W734" s="110" t="s">
        <v>1915</v>
      </c>
      <c r="X734" s="110">
        <v>0</v>
      </c>
      <c r="Y734" s="110" t="s">
        <v>10</v>
      </c>
      <c r="Z734" s="110">
        <v>3</v>
      </c>
      <c r="AA734" s="110" t="s">
        <v>10</v>
      </c>
      <c r="AB734" s="110" t="s">
        <v>1915</v>
      </c>
      <c r="AC734" s="110">
        <v>558</v>
      </c>
      <c r="AD734" s="110">
        <v>0</v>
      </c>
      <c r="AE734" s="111">
        <v>0</v>
      </c>
      <c r="AF734" s="112">
        <v>0</v>
      </c>
      <c r="AG734" s="111">
        <f>AE734-AF734</f>
        <v>0</v>
      </c>
    </row>
    <row r="735" spans="1:33">
      <c r="A735" s="109">
        <v>491</v>
      </c>
      <c r="B735" s="110">
        <v>569</v>
      </c>
      <c r="C735" s="110" t="s">
        <v>1690</v>
      </c>
      <c r="D735" s="110" t="s">
        <v>90</v>
      </c>
      <c r="E735" s="110" t="s">
        <v>67</v>
      </c>
      <c r="F735" s="110" t="s">
        <v>556</v>
      </c>
      <c r="G735" s="110" t="s">
        <v>906</v>
      </c>
      <c r="H735" s="110">
        <v>10.4</v>
      </c>
      <c r="I735" s="110">
        <v>5200</v>
      </c>
      <c r="J735" s="110">
        <v>500</v>
      </c>
      <c r="K735" s="110" t="s">
        <v>38</v>
      </c>
      <c r="L735" s="110">
        <v>4395</v>
      </c>
      <c r="M735" s="111">
        <v>8.7899999999999991</v>
      </c>
      <c r="N735" s="110" t="s">
        <v>3251</v>
      </c>
      <c r="O735" s="110" t="s">
        <v>3251</v>
      </c>
      <c r="P735" s="110" t="s">
        <v>1690</v>
      </c>
      <c r="Q735" s="110" t="s">
        <v>10</v>
      </c>
      <c r="R735" s="110">
        <v>1</v>
      </c>
      <c r="S735" s="110" t="s">
        <v>10</v>
      </c>
      <c r="T735" s="110">
        <v>10.4</v>
      </c>
      <c r="U735" s="110" t="s">
        <v>3252</v>
      </c>
      <c r="V735" s="110">
        <v>1</v>
      </c>
      <c r="W735" s="110" t="s">
        <v>1915</v>
      </c>
      <c r="X735" s="110">
        <v>0</v>
      </c>
      <c r="Y735" s="110" t="s">
        <v>10</v>
      </c>
      <c r="Z735" s="110">
        <v>25</v>
      </c>
      <c r="AA735" s="110" t="s">
        <v>10</v>
      </c>
      <c r="AB735" s="110" t="s">
        <v>1915</v>
      </c>
      <c r="AC735" s="110">
        <v>569</v>
      </c>
      <c r="AD735" s="110"/>
      <c r="AE735" s="111">
        <v>0</v>
      </c>
      <c r="AF735" s="112">
        <v>0</v>
      </c>
      <c r="AG735" s="111">
        <f>AE735-AF735</f>
        <v>0</v>
      </c>
    </row>
    <row r="736" spans="1:33">
      <c r="A736" s="109">
        <v>493</v>
      </c>
      <c r="B736" s="110">
        <v>574</v>
      </c>
      <c r="C736" s="110" t="s">
        <v>1692</v>
      </c>
      <c r="D736" s="110" t="s">
        <v>9</v>
      </c>
      <c r="E736" s="110" t="s">
        <v>67</v>
      </c>
      <c r="F736" s="110" t="s">
        <v>5647</v>
      </c>
      <c r="G736" s="110" t="s">
        <v>84</v>
      </c>
      <c r="H736" s="110">
        <v>18</v>
      </c>
      <c r="I736" s="110">
        <v>18000</v>
      </c>
      <c r="J736" s="110">
        <v>1000</v>
      </c>
      <c r="K736" s="110" t="s">
        <v>38</v>
      </c>
      <c r="L736" s="110">
        <v>13550</v>
      </c>
      <c r="M736" s="111">
        <v>13.55</v>
      </c>
      <c r="N736" s="110" t="s">
        <v>3256</v>
      </c>
      <c r="O736" s="110" t="s">
        <v>3256</v>
      </c>
      <c r="P736" s="110" t="s">
        <v>1692</v>
      </c>
      <c r="Q736" s="110" t="s">
        <v>3257</v>
      </c>
      <c r="R736" s="110">
        <v>1</v>
      </c>
      <c r="S736" s="110" t="s">
        <v>10</v>
      </c>
      <c r="T736" s="110">
        <v>18</v>
      </c>
      <c r="U736" s="110" t="s">
        <v>3258</v>
      </c>
      <c r="V736" s="110">
        <v>1</v>
      </c>
      <c r="W736" s="110" t="s">
        <v>1915</v>
      </c>
      <c r="X736" s="110">
        <v>2</v>
      </c>
      <c r="Y736" s="110" t="s">
        <v>10</v>
      </c>
      <c r="Z736" s="110">
        <v>26</v>
      </c>
      <c r="AA736" s="110" t="s">
        <v>10</v>
      </c>
      <c r="AB736" s="110" t="s">
        <v>1915</v>
      </c>
      <c r="AC736" s="110">
        <v>200574</v>
      </c>
      <c r="AD736" s="110"/>
      <c r="AE736" s="111">
        <v>0</v>
      </c>
      <c r="AF736" s="112">
        <v>0</v>
      </c>
      <c r="AG736" s="111">
        <f>AE736-AF736</f>
        <v>0</v>
      </c>
    </row>
    <row r="737" spans="1:33">
      <c r="A737" s="109">
        <v>494</v>
      </c>
      <c r="B737" s="110">
        <v>576</v>
      </c>
      <c r="C737" s="110" t="s">
        <v>1693</v>
      </c>
      <c r="D737" s="110" t="s">
        <v>9</v>
      </c>
      <c r="E737" s="110" t="s">
        <v>67</v>
      </c>
      <c r="F737" s="110" t="s">
        <v>5647</v>
      </c>
      <c r="G737" s="110" t="s">
        <v>84</v>
      </c>
      <c r="H737" s="110">
        <v>32</v>
      </c>
      <c r="I737" s="110">
        <v>32000</v>
      </c>
      <c r="J737" s="110">
        <v>1000</v>
      </c>
      <c r="K737" s="110" t="s">
        <v>38</v>
      </c>
      <c r="L737" s="110">
        <v>24100</v>
      </c>
      <c r="M737" s="111">
        <v>24.1</v>
      </c>
      <c r="N737" s="110" t="s">
        <v>3259</v>
      </c>
      <c r="O737" s="110" t="s">
        <v>3259</v>
      </c>
      <c r="P737" s="110" t="s">
        <v>1693</v>
      </c>
      <c r="Q737" s="110" t="s">
        <v>3260</v>
      </c>
      <c r="R737" s="110">
        <v>1</v>
      </c>
      <c r="S737" s="110" t="s">
        <v>10</v>
      </c>
      <c r="T737" s="110">
        <v>32</v>
      </c>
      <c r="U737" s="110" t="s">
        <v>3261</v>
      </c>
      <c r="V737" s="110">
        <v>1</v>
      </c>
      <c r="W737" s="110" t="s">
        <v>1915</v>
      </c>
      <c r="X737" s="110">
        <v>2</v>
      </c>
      <c r="Y737" s="110" t="s">
        <v>10</v>
      </c>
      <c r="Z737" s="110">
        <v>26</v>
      </c>
      <c r="AA737" s="110" t="s">
        <v>10</v>
      </c>
      <c r="AB737" s="110" t="s">
        <v>1915</v>
      </c>
      <c r="AC737" s="110">
        <v>200576</v>
      </c>
      <c r="AD737" s="110"/>
      <c r="AE737" s="111">
        <v>0</v>
      </c>
      <c r="AF737" s="112">
        <v>0</v>
      </c>
      <c r="AG737" s="111">
        <f>AE737-AF737</f>
        <v>0</v>
      </c>
    </row>
    <row r="738" spans="1:33">
      <c r="A738" s="109">
        <v>497</v>
      </c>
      <c r="B738" s="110">
        <v>578</v>
      </c>
      <c r="C738" s="110" t="s">
        <v>3976</v>
      </c>
      <c r="D738" s="110" t="s">
        <v>10</v>
      </c>
      <c r="E738" s="110" t="s">
        <v>67</v>
      </c>
      <c r="F738" s="110" t="s">
        <v>556</v>
      </c>
      <c r="G738" s="110" t="s">
        <v>37</v>
      </c>
      <c r="H738" s="110">
        <v>12</v>
      </c>
      <c r="I738" s="110">
        <v>6000</v>
      </c>
      <c r="J738" s="110">
        <v>500</v>
      </c>
      <c r="K738" s="110" t="s">
        <v>38</v>
      </c>
      <c r="L738" s="110">
        <v>5300</v>
      </c>
      <c r="M738" s="111">
        <v>10.6</v>
      </c>
      <c r="N738" s="110" t="s">
        <v>3268</v>
      </c>
      <c r="O738" s="110" t="s">
        <v>3268</v>
      </c>
      <c r="P738" s="110" t="s">
        <v>1696</v>
      </c>
      <c r="Q738" s="110" t="s">
        <v>3269</v>
      </c>
      <c r="R738" s="110">
        <v>1</v>
      </c>
      <c r="S738" s="110" t="s">
        <v>10</v>
      </c>
      <c r="T738" s="110">
        <v>12</v>
      </c>
      <c r="U738" s="110" t="s">
        <v>3270</v>
      </c>
      <c r="V738" s="110">
        <v>1</v>
      </c>
      <c r="W738" s="110" t="s">
        <v>1915</v>
      </c>
      <c r="X738" s="110">
        <v>0</v>
      </c>
      <c r="Y738" s="110" t="s">
        <v>10</v>
      </c>
      <c r="Z738" s="110">
        <v>1</v>
      </c>
      <c r="AA738" s="110" t="s">
        <v>10</v>
      </c>
      <c r="AB738" s="110" t="s">
        <v>1915</v>
      </c>
      <c r="AC738" s="110">
        <v>578</v>
      </c>
      <c r="AD738" s="110"/>
      <c r="AE738" s="111">
        <v>0</v>
      </c>
      <c r="AF738" s="112">
        <v>0</v>
      </c>
      <c r="AG738" s="111">
        <f>AE738-AF738</f>
        <v>0</v>
      </c>
    </row>
    <row r="739" spans="1:33">
      <c r="A739" s="109">
        <v>525</v>
      </c>
      <c r="B739" s="110">
        <v>606</v>
      </c>
      <c r="C739" s="110" t="s">
        <v>1722</v>
      </c>
      <c r="D739" s="110" t="s">
        <v>44</v>
      </c>
      <c r="E739" s="110" t="s">
        <v>67</v>
      </c>
      <c r="F739" s="110" t="s">
        <v>5647</v>
      </c>
      <c r="G739" s="110" t="s">
        <v>308</v>
      </c>
      <c r="H739" s="110">
        <v>7.8</v>
      </c>
      <c r="I739" s="110">
        <v>7800</v>
      </c>
      <c r="J739" s="110">
        <v>1000</v>
      </c>
      <c r="K739" s="110" t="s">
        <v>38</v>
      </c>
      <c r="L739" s="110">
        <v>6786</v>
      </c>
      <c r="M739" s="111">
        <v>6.7859999999999996</v>
      </c>
      <c r="N739" s="110" t="s">
        <v>3344</v>
      </c>
      <c r="O739" s="110" t="s">
        <v>3344</v>
      </c>
      <c r="P739" s="110" t="s">
        <v>1722</v>
      </c>
      <c r="Q739" s="110" t="s">
        <v>3345</v>
      </c>
      <c r="R739" s="110">
        <v>1</v>
      </c>
      <c r="S739" s="110" t="s">
        <v>10</v>
      </c>
      <c r="T739" s="110">
        <v>7.8</v>
      </c>
      <c r="U739" s="110" t="s">
        <v>3346</v>
      </c>
      <c r="V739" s="110">
        <v>1</v>
      </c>
      <c r="W739" s="110" t="s">
        <v>1915</v>
      </c>
      <c r="X739" s="110">
        <v>0</v>
      </c>
      <c r="Y739" s="110" t="s">
        <v>10</v>
      </c>
      <c r="Z739" s="110">
        <v>25</v>
      </c>
      <c r="AA739" s="110" t="s">
        <v>10</v>
      </c>
      <c r="AB739" s="110" t="s">
        <v>1915</v>
      </c>
      <c r="AC739" s="110">
        <v>606</v>
      </c>
      <c r="AD739" s="110"/>
      <c r="AE739" s="111">
        <v>0</v>
      </c>
      <c r="AF739" s="112">
        <v>0</v>
      </c>
      <c r="AG739" s="111">
        <f>AE739-AF739</f>
        <v>0</v>
      </c>
    </row>
    <row r="740" spans="1:33">
      <c r="A740" s="109">
        <v>527</v>
      </c>
      <c r="B740" s="110">
        <v>607</v>
      </c>
      <c r="C740" s="110" t="s">
        <v>3985</v>
      </c>
      <c r="D740" s="110" t="s">
        <v>9</v>
      </c>
      <c r="E740" s="110" t="s">
        <v>14</v>
      </c>
      <c r="F740" s="110" t="s">
        <v>5782</v>
      </c>
      <c r="G740" s="110" t="s">
        <v>314</v>
      </c>
      <c r="H740" s="110">
        <v>100.1</v>
      </c>
      <c r="I740" s="110">
        <v>5305.3</v>
      </c>
      <c r="J740" s="110">
        <v>53.000000000000007</v>
      </c>
      <c r="K740" s="110" t="s">
        <v>13</v>
      </c>
      <c r="L740" s="110">
        <v>4663</v>
      </c>
      <c r="M740" s="111">
        <v>87.981132075471692</v>
      </c>
      <c r="N740" s="110" t="s">
        <v>3349</v>
      </c>
      <c r="O740" s="110" t="s">
        <v>3349</v>
      </c>
      <c r="P740" s="110" t="s">
        <v>1724</v>
      </c>
      <c r="Q740" s="110" t="s">
        <v>10</v>
      </c>
      <c r="R740" s="110">
        <v>2</v>
      </c>
      <c r="S740" s="110" t="s">
        <v>10</v>
      </c>
      <c r="T740" s="110">
        <v>100.1</v>
      </c>
      <c r="U740" s="110" t="s">
        <v>3350</v>
      </c>
      <c r="V740" s="110">
        <v>5</v>
      </c>
      <c r="W740" s="110" t="s">
        <v>2581</v>
      </c>
      <c r="X740" s="110">
        <v>0</v>
      </c>
      <c r="Y740" s="110" t="s">
        <v>10</v>
      </c>
      <c r="Z740" s="110">
        <v>1</v>
      </c>
      <c r="AA740" s="110" t="s">
        <v>10</v>
      </c>
      <c r="AB740" s="110" t="s">
        <v>5618</v>
      </c>
      <c r="AC740" s="110">
        <v>607</v>
      </c>
      <c r="AD740" s="110">
        <v>0</v>
      </c>
      <c r="AE740" s="111">
        <v>0</v>
      </c>
      <c r="AF740" s="112">
        <v>0</v>
      </c>
      <c r="AG740" s="111">
        <f>AE740-AF740</f>
        <v>0</v>
      </c>
    </row>
    <row r="741" spans="1:33">
      <c r="A741" s="109">
        <v>530</v>
      </c>
      <c r="B741" s="110">
        <v>611</v>
      </c>
      <c r="C741" s="110" t="s">
        <v>3987</v>
      </c>
      <c r="D741" s="110" t="s">
        <v>114</v>
      </c>
      <c r="E741" s="110" t="s">
        <v>58</v>
      </c>
      <c r="F741" s="110" t="s">
        <v>5627</v>
      </c>
      <c r="G741" s="110" t="s">
        <v>114</v>
      </c>
      <c r="H741" s="110">
        <v>10.4</v>
      </c>
      <c r="I741" s="110">
        <v>1040</v>
      </c>
      <c r="J741" s="110">
        <v>100</v>
      </c>
      <c r="K741" s="110" t="s">
        <v>38</v>
      </c>
      <c r="L741" s="110">
        <v>875</v>
      </c>
      <c r="M741" s="111">
        <v>8.75</v>
      </c>
      <c r="N741" s="110" t="s">
        <v>3356</v>
      </c>
      <c r="O741" s="110" t="s">
        <v>3356</v>
      </c>
      <c r="P741" s="110" t="s">
        <v>1727</v>
      </c>
      <c r="Q741" s="110" t="s">
        <v>10</v>
      </c>
      <c r="R741" s="110">
        <v>1</v>
      </c>
      <c r="S741" s="110" t="s">
        <v>10</v>
      </c>
      <c r="T741" s="110">
        <v>10.4</v>
      </c>
      <c r="U741" s="110" t="s">
        <v>3357</v>
      </c>
      <c r="V741" s="110">
        <v>1</v>
      </c>
      <c r="W741" s="110" t="s">
        <v>1915</v>
      </c>
      <c r="X741" s="110">
        <v>0</v>
      </c>
      <c r="Y741" s="110" t="s">
        <v>10</v>
      </c>
      <c r="Z741" s="110">
        <v>25</v>
      </c>
      <c r="AA741" s="110" t="s">
        <v>10</v>
      </c>
      <c r="AB741" s="110" t="s">
        <v>1915</v>
      </c>
      <c r="AC741" s="110">
        <v>611</v>
      </c>
      <c r="AD741" s="110">
        <v>0</v>
      </c>
      <c r="AE741" s="111">
        <v>0</v>
      </c>
      <c r="AF741" s="112">
        <v>0</v>
      </c>
      <c r="AG741" s="111">
        <f>AE741-AF741</f>
        <v>0</v>
      </c>
    </row>
    <row r="742" spans="1:33">
      <c r="A742" s="109">
        <v>544</v>
      </c>
      <c r="B742" s="110">
        <v>629</v>
      </c>
      <c r="C742" s="110" t="s">
        <v>990</v>
      </c>
      <c r="D742" s="110" t="s">
        <v>10</v>
      </c>
      <c r="E742" s="110" t="s">
        <v>67</v>
      </c>
      <c r="F742" s="110" t="s">
        <v>5647</v>
      </c>
      <c r="G742" s="110" t="s">
        <v>202</v>
      </c>
      <c r="H742" s="110">
        <v>17.5</v>
      </c>
      <c r="I742" s="110">
        <v>17500</v>
      </c>
      <c r="J742" s="110">
        <v>1000</v>
      </c>
      <c r="K742" s="110" t="s">
        <v>38</v>
      </c>
      <c r="L742" s="110">
        <v>14319</v>
      </c>
      <c r="M742" s="111">
        <v>14.319000000000001</v>
      </c>
      <c r="N742" s="110" t="s">
        <v>3396</v>
      </c>
      <c r="O742" s="110" t="s">
        <v>3396</v>
      </c>
      <c r="P742" s="110" t="s">
        <v>990</v>
      </c>
      <c r="Q742" s="110" t="s">
        <v>3397</v>
      </c>
      <c r="R742" s="110">
        <v>1</v>
      </c>
      <c r="S742" s="110" t="s">
        <v>10</v>
      </c>
      <c r="T742" s="110">
        <v>17.5</v>
      </c>
      <c r="U742" s="110" t="s">
        <v>3398</v>
      </c>
      <c r="V742" s="110">
        <v>1</v>
      </c>
      <c r="W742" s="110" t="s">
        <v>1915</v>
      </c>
      <c r="X742" s="110">
        <v>0</v>
      </c>
      <c r="Y742" s="110" t="s">
        <v>10</v>
      </c>
      <c r="Z742" s="110">
        <v>25</v>
      </c>
      <c r="AA742" s="110" t="s">
        <v>10</v>
      </c>
      <c r="AB742" s="110" t="s">
        <v>1915</v>
      </c>
      <c r="AC742" s="110">
        <v>629</v>
      </c>
      <c r="AD742" s="110"/>
      <c r="AE742" s="111">
        <v>0</v>
      </c>
      <c r="AF742" s="112">
        <v>0</v>
      </c>
      <c r="AG742" s="111">
        <f>AE742-AF742</f>
        <v>0</v>
      </c>
    </row>
    <row r="743" spans="1:33">
      <c r="A743" s="109">
        <v>546</v>
      </c>
      <c r="B743" s="110">
        <v>631</v>
      </c>
      <c r="C743" s="110" t="s">
        <v>1739</v>
      </c>
      <c r="D743" s="110" t="s">
        <v>44</v>
      </c>
      <c r="E743" s="110" t="s">
        <v>67</v>
      </c>
      <c r="F743" s="110" t="s">
        <v>5647</v>
      </c>
      <c r="G743" s="110" t="s">
        <v>420</v>
      </c>
      <c r="H743" s="110">
        <v>5.9</v>
      </c>
      <c r="I743" s="110">
        <v>5900</v>
      </c>
      <c r="J743" s="110">
        <v>999.99999999999989</v>
      </c>
      <c r="K743" s="110" t="s">
        <v>38</v>
      </c>
      <c r="L743" s="110">
        <v>3540</v>
      </c>
      <c r="M743" s="111">
        <v>3.5400000000000005</v>
      </c>
      <c r="N743" s="110" t="s">
        <v>3402</v>
      </c>
      <c r="O743" s="110" t="s">
        <v>3402</v>
      </c>
      <c r="P743" s="110" t="s">
        <v>1739</v>
      </c>
      <c r="Q743" s="110" t="s">
        <v>3403</v>
      </c>
      <c r="R743" s="110">
        <v>1</v>
      </c>
      <c r="S743" s="110" t="s">
        <v>10</v>
      </c>
      <c r="T743" s="110">
        <v>5.9</v>
      </c>
      <c r="U743" s="110" t="s">
        <v>3404</v>
      </c>
      <c r="V743" s="110">
        <v>1</v>
      </c>
      <c r="W743" s="110" t="s">
        <v>1915</v>
      </c>
      <c r="X743" s="110">
        <v>0</v>
      </c>
      <c r="Y743" s="110" t="s">
        <v>10</v>
      </c>
      <c r="Z743" s="110">
        <v>25</v>
      </c>
      <c r="AA743" s="110" t="s">
        <v>10</v>
      </c>
      <c r="AB743" s="110" t="s">
        <v>1915</v>
      </c>
      <c r="AC743" s="110">
        <v>631</v>
      </c>
      <c r="AD743" s="110"/>
      <c r="AE743" s="111">
        <v>0</v>
      </c>
      <c r="AF743" s="112">
        <v>0</v>
      </c>
      <c r="AG743" s="111">
        <f>AE743-AF743</f>
        <v>0</v>
      </c>
    </row>
    <row r="744" spans="1:33">
      <c r="A744" s="109">
        <v>547</v>
      </c>
      <c r="B744" s="110">
        <v>633</v>
      </c>
      <c r="C744" s="110" t="s">
        <v>1740</v>
      </c>
      <c r="D744" s="110" t="s">
        <v>44</v>
      </c>
      <c r="E744" s="110" t="s">
        <v>67</v>
      </c>
      <c r="F744" s="110" t="s">
        <v>556</v>
      </c>
      <c r="G744" s="110" t="s">
        <v>420</v>
      </c>
      <c r="H744" s="110">
        <v>5.9</v>
      </c>
      <c r="I744" s="110">
        <v>2950</v>
      </c>
      <c r="J744" s="110">
        <v>499.99999999999994</v>
      </c>
      <c r="K744" s="110" t="s">
        <v>38</v>
      </c>
      <c r="L744" s="110">
        <v>1770</v>
      </c>
      <c r="M744" s="111">
        <v>3.5400000000000005</v>
      </c>
      <c r="N744" s="110" t="s">
        <v>3405</v>
      </c>
      <c r="O744" s="110" t="s">
        <v>3405</v>
      </c>
      <c r="P744" s="110" t="s">
        <v>1740</v>
      </c>
      <c r="Q744" s="110" t="s">
        <v>3406</v>
      </c>
      <c r="R744" s="110">
        <v>1</v>
      </c>
      <c r="S744" s="110" t="s">
        <v>10</v>
      </c>
      <c r="T744" s="110">
        <v>5.9</v>
      </c>
      <c r="U744" s="110" t="s">
        <v>3407</v>
      </c>
      <c r="V744" s="110">
        <v>1</v>
      </c>
      <c r="W744" s="110" t="s">
        <v>1915</v>
      </c>
      <c r="X744" s="110">
        <v>0</v>
      </c>
      <c r="Y744" s="110" t="s">
        <v>10</v>
      </c>
      <c r="Z744" s="110">
        <v>25</v>
      </c>
      <c r="AA744" s="110" t="s">
        <v>10</v>
      </c>
      <c r="AB744" s="110" t="s">
        <v>1915</v>
      </c>
      <c r="AC744" s="110">
        <v>633</v>
      </c>
      <c r="AD744" s="110"/>
      <c r="AE744" s="111">
        <v>0</v>
      </c>
      <c r="AF744" s="112">
        <v>0</v>
      </c>
      <c r="AG744" s="111">
        <f>AE744-AF744</f>
        <v>0</v>
      </c>
    </row>
    <row r="745" spans="1:33">
      <c r="A745" s="109">
        <v>558</v>
      </c>
      <c r="B745" s="110">
        <v>643</v>
      </c>
      <c r="C745" s="110" t="s">
        <v>1749</v>
      </c>
      <c r="D745" s="110" t="s">
        <v>44</v>
      </c>
      <c r="E745" s="110" t="s">
        <v>67</v>
      </c>
      <c r="F745" s="110" t="s">
        <v>5642</v>
      </c>
      <c r="G745" s="110" t="s">
        <v>108</v>
      </c>
      <c r="H745" s="110">
        <v>15.7</v>
      </c>
      <c r="I745" s="110">
        <v>3140</v>
      </c>
      <c r="J745" s="110">
        <v>200</v>
      </c>
      <c r="K745" s="110" t="s">
        <v>38</v>
      </c>
      <c r="L745" s="110">
        <v>2606</v>
      </c>
      <c r="M745" s="111">
        <v>13.03</v>
      </c>
      <c r="N745" s="110" t="s">
        <v>3436</v>
      </c>
      <c r="O745" s="110" t="s">
        <v>3436</v>
      </c>
      <c r="P745" s="110" t="s">
        <v>1749</v>
      </c>
      <c r="Q745" s="110" t="s">
        <v>10</v>
      </c>
      <c r="R745" s="110">
        <v>1</v>
      </c>
      <c r="S745" s="110" t="s">
        <v>10</v>
      </c>
      <c r="T745" s="110">
        <v>15.7</v>
      </c>
      <c r="U745" s="110" t="s">
        <v>3437</v>
      </c>
      <c r="V745" s="110">
        <v>1</v>
      </c>
      <c r="W745" s="110" t="s">
        <v>1915</v>
      </c>
      <c r="X745" s="110">
        <v>2</v>
      </c>
      <c r="Y745" s="110" t="s">
        <v>10</v>
      </c>
      <c r="Z745" s="110">
        <v>26</v>
      </c>
      <c r="AA745" s="110" t="s">
        <v>10</v>
      </c>
      <c r="AB745" s="110" t="s">
        <v>1915</v>
      </c>
      <c r="AC745" s="110">
        <v>200643</v>
      </c>
      <c r="AD745" s="110"/>
      <c r="AE745" s="111">
        <v>0</v>
      </c>
      <c r="AF745" s="112">
        <v>0</v>
      </c>
      <c r="AG745" s="111">
        <f>AE745-AF745</f>
        <v>0</v>
      </c>
    </row>
    <row r="746" spans="1:33">
      <c r="A746" s="109">
        <v>563</v>
      </c>
      <c r="B746" s="110">
        <v>649</v>
      </c>
      <c r="C746" s="110" t="s">
        <v>1012</v>
      </c>
      <c r="D746" s="110" t="s">
        <v>114</v>
      </c>
      <c r="E746" s="110" t="s">
        <v>67</v>
      </c>
      <c r="F746" s="110" t="s">
        <v>5647</v>
      </c>
      <c r="G746" s="110" t="s">
        <v>114</v>
      </c>
      <c r="H746" s="110">
        <v>5.9</v>
      </c>
      <c r="I746" s="110">
        <v>5900</v>
      </c>
      <c r="J746" s="110">
        <v>999.99999999999989</v>
      </c>
      <c r="K746" s="110" t="s">
        <v>38</v>
      </c>
      <c r="L746" s="110">
        <v>5260</v>
      </c>
      <c r="M746" s="111">
        <v>5.2600000000000007</v>
      </c>
      <c r="N746" s="110" t="s">
        <v>3450</v>
      </c>
      <c r="O746" s="110" t="s">
        <v>3450</v>
      </c>
      <c r="P746" s="110" t="s">
        <v>1012</v>
      </c>
      <c r="Q746" s="110" t="s">
        <v>3451</v>
      </c>
      <c r="R746" s="110">
        <v>1</v>
      </c>
      <c r="S746" s="110" t="s">
        <v>10</v>
      </c>
      <c r="T746" s="110">
        <v>5.9</v>
      </c>
      <c r="U746" s="110" t="s">
        <v>3452</v>
      </c>
      <c r="V746" s="110">
        <v>1</v>
      </c>
      <c r="W746" s="110" t="s">
        <v>1915</v>
      </c>
      <c r="X746" s="110">
        <v>0</v>
      </c>
      <c r="Y746" s="110" t="s">
        <v>10</v>
      </c>
      <c r="Z746" s="110">
        <v>25</v>
      </c>
      <c r="AA746" s="110" t="s">
        <v>10</v>
      </c>
      <c r="AB746" s="110" t="s">
        <v>1915</v>
      </c>
      <c r="AC746" s="110">
        <v>649</v>
      </c>
      <c r="AD746" s="110"/>
      <c r="AE746" s="111">
        <v>0</v>
      </c>
      <c r="AF746" s="112">
        <v>0</v>
      </c>
      <c r="AG746" s="111">
        <f>AE746-AF746</f>
        <v>0</v>
      </c>
    </row>
    <row r="747" spans="1:33">
      <c r="A747" s="109">
        <v>568</v>
      </c>
      <c r="B747" s="110">
        <v>654</v>
      </c>
      <c r="C747" s="110" t="s">
        <v>1758</v>
      </c>
      <c r="D747" s="110" t="s">
        <v>44</v>
      </c>
      <c r="E747" s="110" t="s">
        <v>67</v>
      </c>
      <c r="F747" s="110" t="s">
        <v>5627</v>
      </c>
      <c r="G747" s="110" t="s">
        <v>380</v>
      </c>
      <c r="H747" s="110">
        <v>66</v>
      </c>
      <c r="I747" s="110">
        <v>6600</v>
      </c>
      <c r="J747" s="110">
        <v>100</v>
      </c>
      <c r="K747" s="110" t="s">
        <v>38</v>
      </c>
      <c r="L747" s="110">
        <v>5676</v>
      </c>
      <c r="M747" s="111">
        <v>56.76</v>
      </c>
      <c r="N747" s="110" t="s">
        <v>3465</v>
      </c>
      <c r="O747" s="110" t="s">
        <v>3465</v>
      </c>
      <c r="P747" s="110" t="s">
        <v>1758</v>
      </c>
      <c r="Q747" s="110" t="s">
        <v>3466</v>
      </c>
      <c r="R747" s="110">
        <v>1</v>
      </c>
      <c r="S747" s="110" t="s">
        <v>10</v>
      </c>
      <c r="T747" s="110">
        <v>66</v>
      </c>
      <c r="U747" s="110" t="s">
        <v>3467</v>
      </c>
      <c r="V747" s="110">
        <v>1</v>
      </c>
      <c r="W747" s="110" t="s">
        <v>1915</v>
      </c>
      <c r="X747" s="110">
        <v>2</v>
      </c>
      <c r="Y747" s="110" t="s">
        <v>10</v>
      </c>
      <c r="Z747" s="110">
        <v>26</v>
      </c>
      <c r="AA747" s="110" t="s">
        <v>10</v>
      </c>
      <c r="AB747" s="110" t="s">
        <v>1915</v>
      </c>
      <c r="AC747" s="110">
        <v>200654</v>
      </c>
      <c r="AD747" s="110"/>
      <c r="AE747" s="111">
        <v>0</v>
      </c>
      <c r="AF747" s="112">
        <v>0</v>
      </c>
      <c r="AG747" s="111">
        <f>AE747-AF747</f>
        <v>0</v>
      </c>
    </row>
    <row r="748" spans="1:33">
      <c r="A748" s="109">
        <v>567</v>
      </c>
      <c r="B748" s="110">
        <v>656</v>
      </c>
      <c r="C748" s="110" t="s">
        <v>1757</v>
      </c>
      <c r="D748" s="110" t="s">
        <v>44</v>
      </c>
      <c r="E748" s="110" t="s">
        <v>67</v>
      </c>
      <c r="F748" s="110" t="s">
        <v>5627</v>
      </c>
      <c r="G748" s="110" t="s">
        <v>380</v>
      </c>
      <c r="H748" s="110">
        <v>21.5</v>
      </c>
      <c r="I748" s="110">
        <v>2150</v>
      </c>
      <c r="J748" s="110">
        <v>100</v>
      </c>
      <c r="K748" s="110" t="s">
        <v>38</v>
      </c>
      <c r="L748" s="110">
        <v>1849</v>
      </c>
      <c r="M748" s="111">
        <v>18.489999999999998</v>
      </c>
      <c r="N748" s="110" t="s">
        <v>3462</v>
      </c>
      <c r="O748" s="110" t="s">
        <v>3462</v>
      </c>
      <c r="P748" s="110" t="s">
        <v>1757</v>
      </c>
      <c r="Q748" s="110" t="s">
        <v>3463</v>
      </c>
      <c r="R748" s="110">
        <v>1</v>
      </c>
      <c r="S748" s="110" t="s">
        <v>10</v>
      </c>
      <c r="T748" s="110">
        <v>21.5</v>
      </c>
      <c r="U748" s="110" t="s">
        <v>3464</v>
      </c>
      <c r="V748" s="110">
        <v>1</v>
      </c>
      <c r="W748" s="110" t="s">
        <v>1915</v>
      </c>
      <c r="X748" s="110">
        <v>2</v>
      </c>
      <c r="Y748" s="110" t="s">
        <v>10</v>
      </c>
      <c r="Z748" s="110">
        <v>26</v>
      </c>
      <c r="AA748" s="110" t="s">
        <v>10</v>
      </c>
      <c r="AB748" s="110" t="s">
        <v>1915</v>
      </c>
      <c r="AC748" s="110">
        <v>200656</v>
      </c>
      <c r="AD748" s="110"/>
      <c r="AE748" s="111">
        <v>0</v>
      </c>
      <c r="AF748" s="112">
        <v>0</v>
      </c>
      <c r="AG748" s="111">
        <f>AE748-AF748</f>
        <v>0</v>
      </c>
    </row>
    <row r="749" spans="1:33">
      <c r="A749" s="109">
        <v>573</v>
      </c>
      <c r="B749" s="110">
        <v>662</v>
      </c>
      <c r="C749" s="110" t="s">
        <v>1762</v>
      </c>
      <c r="D749" s="110" t="s">
        <v>9</v>
      </c>
      <c r="E749" s="110" t="s">
        <v>67</v>
      </c>
      <c r="F749" s="110" t="s">
        <v>5647</v>
      </c>
      <c r="G749" s="110" t="s">
        <v>257</v>
      </c>
      <c r="H749" s="110">
        <v>10.4</v>
      </c>
      <c r="I749" s="110">
        <v>10400</v>
      </c>
      <c r="J749" s="110">
        <v>1000</v>
      </c>
      <c r="K749" s="110" t="s">
        <v>38</v>
      </c>
      <c r="L749" s="110">
        <v>8400</v>
      </c>
      <c r="M749" s="111">
        <v>8.4</v>
      </c>
      <c r="N749" s="110" t="s">
        <v>3477</v>
      </c>
      <c r="O749" s="110" t="s">
        <v>3477</v>
      </c>
      <c r="P749" s="110" t="s">
        <v>1762</v>
      </c>
      <c r="Q749" s="110" t="s">
        <v>3478</v>
      </c>
      <c r="R749" s="110">
        <v>1</v>
      </c>
      <c r="S749" s="110" t="s">
        <v>10</v>
      </c>
      <c r="T749" s="110">
        <v>10.4</v>
      </c>
      <c r="U749" s="110" t="s">
        <v>3479</v>
      </c>
      <c r="V749" s="110">
        <v>1</v>
      </c>
      <c r="W749" s="110" t="s">
        <v>1915</v>
      </c>
      <c r="X749" s="110">
        <v>0</v>
      </c>
      <c r="Y749" s="110" t="s">
        <v>10</v>
      </c>
      <c r="Z749" s="110">
        <v>25</v>
      </c>
      <c r="AA749" s="110" t="s">
        <v>10</v>
      </c>
      <c r="AB749" s="110" t="s">
        <v>1915</v>
      </c>
      <c r="AC749" s="110">
        <v>662</v>
      </c>
      <c r="AD749" s="110"/>
      <c r="AE749" s="111">
        <v>0</v>
      </c>
      <c r="AF749" s="112">
        <v>0</v>
      </c>
      <c r="AG749" s="111">
        <f>AE749-AF749</f>
        <v>0</v>
      </c>
    </row>
    <row r="750" spans="1:33">
      <c r="A750" s="109">
        <v>578</v>
      </c>
      <c r="B750" s="110">
        <v>668</v>
      </c>
      <c r="C750" s="110" t="s">
        <v>1767</v>
      </c>
      <c r="D750" s="110" t="s">
        <v>44</v>
      </c>
      <c r="E750" s="110" t="s">
        <v>58</v>
      </c>
      <c r="F750" s="110" t="s">
        <v>5627</v>
      </c>
      <c r="G750" s="110" t="s">
        <v>398</v>
      </c>
      <c r="H750" s="110">
        <v>75.599999999999994</v>
      </c>
      <c r="I750" s="110">
        <v>7560</v>
      </c>
      <c r="J750" s="110">
        <v>100.00000000000001</v>
      </c>
      <c r="K750" s="110" t="s">
        <v>38</v>
      </c>
      <c r="L750" s="110">
        <v>6666</v>
      </c>
      <c r="M750" s="111">
        <v>66.66</v>
      </c>
      <c r="N750" s="110" t="s">
        <v>3491</v>
      </c>
      <c r="O750" s="110" t="s">
        <v>3491</v>
      </c>
      <c r="P750" s="110" t="s">
        <v>1767</v>
      </c>
      <c r="Q750" s="110" t="s">
        <v>10</v>
      </c>
      <c r="R750" s="110">
        <v>2</v>
      </c>
      <c r="S750" s="110" t="s">
        <v>10</v>
      </c>
      <c r="T750" s="110">
        <v>75.599999999999994</v>
      </c>
      <c r="U750" s="110" t="s">
        <v>3492</v>
      </c>
      <c r="V750" s="110">
        <v>1</v>
      </c>
      <c r="W750" s="110" t="s">
        <v>1915</v>
      </c>
      <c r="X750" s="110">
        <v>0</v>
      </c>
      <c r="Y750" s="110" t="s">
        <v>10</v>
      </c>
      <c r="Z750" s="110">
        <v>1</v>
      </c>
      <c r="AA750" s="110" t="s">
        <v>10</v>
      </c>
      <c r="AB750" s="110" t="s">
        <v>5618</v>
      </c>
      <c r="AC750" s="110">
        <v>668</v>
      </c>
      <c r="AD750" s="110">
        <v>0</v>
      </c>
      <c r="AE750" s="111">
        <v>0</v>
      </c>
      <c r="AF750" s="112">
        <v>0</v>
      </c>
      <c r="AG750" s="111">
        <f>AE750-AF750</f>
        <v>0</v>
      </c>
    </row>
    <row r="751" spans="1:33">
      <c r="A751" s="109">
        <v>587</v>
      </c>
      <c r="B751" s="110">
        <v>675</v>
      </c>
      <c r="C751" s="110" t="s">
        <v>3999</v>
      </c>
      <c r="D751" s="110" t="s">
        <v>10</v>
      </c>
      <c r="E751" s="110" t="s">
        <v>10</v>
      </c>
      <c r="F751" s="110" t="s">
        <v>5802</v>
      </c>
      <c r="G751" s="110" t="s">
        <v>432</v>
      </c>
      <c r="H751" s="110">
        <v>2744</v>
      </c>
      <c r="I751" s="110">
        <v>96040</v>
      </c>
      <c r="J751" s="110">
        <v>35</v>
      </c>
      <c r="K751" s="110" t="s">
        <v>75</v>
      </c>
      <c r="L751" s="110">
        <v>85562</v>
      </c>
      <c r="M751" s="111">
        <v>2444.6285714285714</v>
      </c>
      <c r="N751" s="110" t="s">
        <v>3513</v>
      </c>
      <c r="O751" s="110" t="s">
        <v>3513</v>
      </c>
      <c r="P751" s="110" t="s">
        <v>1776</v>
      </c>
      <c r="Q751" s="110" t="s">
        <v>10</v>
      </c>
      <c r="R751" s="110">
        <v>2</v>
      </c>
      <c r="S751" s="110" t="s">
        <v>10</v>
      </c>
      <c r="T751" s="110">
        <v>2744</v>
      </c>
      <c r="U751" s="110" t="s">
        <v>3514</v>
      </c>
      <c r="V751" s="110">
        <v>7</v>
      </c>
      <c r="W751" s="110" t="s">
        <v>2142</v>
      </c>
      <c r="X751" s="110">
        <v>0</v>
      </c>
      <c r="Y751" s="110" t="s">
        <v>10</v>
      </c>
      <c r="Z751" s="110">
        <v>15</v>
      </c>
      <c r="AA751" s="110" t="s">
        <v>10</v>
      </c>
      <c r="AB751" s="110" t="s">
        <v>5618</v>
      </c>
      <c r="AC751" s="110">
        <v>675</v>
      </c>
      <c r="AD751" s="110">
        <v>0</v>
      </c>
      <c r="AE751" s="111">
        <v>0</v>
      </c>
      <c r="AF751" s="112">
        <v>0</v>
      </c>
      <c r="AG751" s="111">
        <f>AE751-AF751</f>
        <v>0</v>
      </c>
    </row>
    <row r="752" spans="1:33">
      <c r="A752" s="109">
        <v>587</v>
      </c>
      <c r="B752" s="110">
        <v>676</v>
      </c>
      <c r="C752" s="110" t="s">
        <v>4000</v>
      </c>
      <c r="D752" s="110" t="s">
        <v>10</v>
      </c>
      <c r="E752" s="110" t="s">
        <v>10</v>
      </c>
      <c r="F752" s="110" t="s">
        <v>5803</v>
      </c>
      <c r="G752" s="110" t="s">
        <v>432</v>
      </c>
      <c r="H752" s="110">
        <v>2744</v>
      </c>
      <c r="I752" s="110">
        <v>137200</v>
      </c>
      <c r="J752" s="110">
        <v>50</v>
      </c>
      <c r="K752" s="110" t="s">
        <v>75</v>
      </c>
      <c r="L752" s="110">
        <v>122231</v>
      </c>
      <c r="M752" s="111">
        <v>2444.62</v>
      </c>
      <c r="N752" s="110" t="s">
        <v>3513</v>
      </c>
      <c r="O752" s="110" t="s">
        <v>3513</v>
      </c>
      <c r="P752" s="110" t="s">
        <v>1776</v>
      </c>
      <c r="Q752" s="110" t="s">
        <v>10</v>
      </c>
      <c r="R752" s="110">
        <v>2</v>
      </c>
      <c r="S752" s="110" t="s">
        <v>10</v>
      </c>
      <c r="T752" s="110">
        <v>2744</v>
      </c>
      <c r="U752" s="110" t="s">
        <v>3514</v>
      </c>
      <c r="V752" s="110">
        <v>7</v>
      </c>
      <c r="W752" s="110" t="s">
        <v>2142</v>
      </c>
      <c r="X752" s="110">
        <v>0</v>
      </c>
      <c r="Y752" s="110" t="s">
        <v>10</v>
      </c>
      <c r="Z752" s="110">
        <v>15</v>
      </c>
      <c r="AA752" s="110" t="s">
        <v>10</v>
      </c>
      <c r="AB752" s="110" t="s">
        <v>5618</v>
      </c>
      <c r="AC752" s="110">
        <v>676</v>
      </c>
      <c r="AD752" s="110">
        <v>0</v>
      </c>
      <c r="AE752" s="111">
        <v>0</v>
      </c>
      <c r="AF752" s="112">
        <v>0</v>
      </c>
      <c r="AG752" s="111">
        <f>AE752-AF752</f>
        <v>0</v>
      </c>
    </row>
    <row r="753" spans="1:33">
      <c r="A753" s="109">
        <v>589</v>
      </c>
      <c r="B753" s="110">
        <v>678</v>
      </c>
      <c r="C753" s="110" t="s">
        <v>1778</v>
      </c>
      <c r="D753" s="110" t="s">
        <v>9</v>
      </c>
      <c r="E753" s="110" t="s">
        <v>10</v>
      </c>
      <c r="F753" s="110" t="s">
        <v>5791</v>
      </c>
      <c r="G753" s="110" t="s">
        <v>721</v>
      </c>
      <c r="H753" s="110">
        <v>151</v>
      </c>
      <c r="I753" s="110">
        <v>3775</v>
      </c>
      <c r="J753" s="110">
        <v>25</v>
      </c>
      <c r="K753" s="110" t="s">
        <v>75</v>
      </c>
      <c r="L753" s="110">
        <v>3160</v>
      </c>
      <c r="M753" s="111">
        <v>126.4</v>
      </c>
      <c r="N753" s="110" t="s">
        <v>3517</v>
      </c>
      <c r="O753" s="110" t="s">
        <v>3517</v>
      </c>
      <c r="P753" s="110" t="s">
        <v>1778</v>
      </c>
      <c r="Q753" s="110" t="s">
        <v>10</v>
      </c>
      <c r="R753" s="110">
        <v>1</v>
      </c>
      <c r="S753" s="110" t="s">
        <v>10</v>
      </c>
      <c r="T753" s="110">
        <v>151</v>
      </c>
      <c r="U753" s="110" t="s">
        <v>3518</v>
      </c>
      <c r="V753" s="110">
        <v>21</v>
      </c>
      <c r="W753" s="110" t="s">
        <v>1945</v>
      </c>
      <c r="X753" s="110">
        <v>0</v>
      </c>
      <c r="Y753" s="110" t="s">
        <v>10</v>
      </c>
      <c r="Z753" s="110">
        <v>11</v>
      </c>
      <c r="AA753" s="110" t="s">
        <v>10</v>
      </c>
      <c r="AB753" s="110" t="s">
        <v>5633</v>
      </c>
      <c r="AC753" s="110">
        <v>678</v>
      </c>
      <c r="AD753" s="110">
        <v>0</v>
      </c>
      <c r="AE753" s="111">
        <v>0</v>
      </c>
      <c r="AF753" s="112">
        <v>0</v>
      </c>
      <c r="AG753" s="111">
        <f>AE753-AF753</f>
        <v>0</v>
      </c>
    </row>
    <row r="754" spans="1:33">
      <c r="A754" s="109">
        <v>590</v>
      </c>
      <c r="B754" s="110">
        <v>680</v>
      </c>
      <c r="C754" s="110" t="s">
        <v>1779</v>
      </c>
      <c r="D754" s="110" t="s">
        <v>9</v>
      </c>
      <c r="E754" s="110" t="s">
        <v>67</v>
      </c>
      <c r="F754" s="110" t="s">
        <v>556</v>
      </c>
      <c r="G754" s="110" t="s">
        <v>84</v>
      </c>
      <c r="H754" s="110">
        <v>159.1</v>
      </c>
      <c r="I754" s="110">
        <v>79550</v>
      </c>
      <c r="J754" s="110">
        <v>500</v>
      </c>
      <c r="K754" s="110" t="s">
        <v>38</v>
      </c>
      <c r="L754" s="110">
        <v>68456</v>
      </c>
      <c r="M754" s="111">
        <v>136.91200000000001</v>
      </c>
      <c r="N754" s="110" t="s">
        <v>3519</v>
      </c>
      <c r="O754" s="110" t="s">
        <v>3519</v>
      </c>
      <c r="P754" s="110" t="s">
        <v>1779</v>
      </c>
      <c r="Q754" s="110" t="s">
        <v>3520</v>
      </c>
      <c r="R754" s="110">
        <v>1</v>
      </c>
      <c r="S754" s="110" t="s">
        <v>10</v>
      </c>
      <c r="T754" s="110">
        <v>159.1</v>
      </c>
      <c r="U754" s="110" t="s">
        <v>3521</v>
      </c>
      <c r="V754" s="110">
        <v>1</v>
      </c>
      <c r="W754" s="110" t="s">
        <v>1915</v>
      </c>
      <c r="X754" s="110">
        <v>2</v>
      </c>
      <c r="Y754" s="110" t="s">
        <v>10</v>
      </c>
      <c r="Z754" s="110">
        <v>26</v>
      </c>
      <c r="AA754" s="110" t="s">
        <v>10</v>
      </c>
      <c r="AB754" s="110" t="s">
        <v>1915</v>
      </c>
      <c r="AC754" s="110">
        <v>200680</v>
      </c>
      <c r="AD754" s="110"/>
      <c r="AE754" s="111">
        <v>0</v>
      </c>
      <c r="AF754" s="112">
        <v>0</v>
      </c>
      <c r="AG754" s="111">
        <f>AE754-AF754</f>
        <v>0</v>
      </c>
    </row>
    <row r="755" spans="1:33">
      <c r="A755" s="109">
        <v>591</v>
      </c>
      <c r="B755" s="110">
        <v>682</v>
      </c>
      <c r="C755" s="110" t="s">
        <v>1780</v>
      </c>
      <c r="D755" s="110" t="s">
        <v>9</v>
      </c>
      <c r="E755" s="110" t="s">
        <v>67</v>
      </c>
      <c r="F755" s="110" t="s">
        <v>556</v>
      </c>
      <c r="G755" s="110" t="s">
        <v>84</v>
      </c>
      <c r="H755" s="110">
        <v>295.8</v>
      </c>
      <c r="I755" s="110">
        <v>147900</v>
      </c>
      <c r="J755" s="110">
        <v>500</v>
      </c>
      <c r="K755" s="110" t="s">
        <v>38</v>
      </c>
      <c r="L755" s="110">
        <v>127000</v>
      </c>
      <c r="M755" s="111">
        <v>254</v>
      </c>
      <c r="N755" s="110" t="s">
        <v>3522</v>
      </c>
      <c r="O755" s="110" t="s">
        <v>3522</v>
      </c>
      <c r="P755" s="110" t="s">
        <v>1780</v>
      </c>
      <c r="Q755" s="110" t="s">
        <v>3523</v>
      </c>
      <c r="R755" s="110">
        <v>1</v>
      </c>
      <c r="S755" s="110" t="s">
        <v>10</v>
      </c>
      <c r="T755" s="110">
        <v>295.8</v>
      </c>
      <c r="U755" s="110" t="s">
        <v>3524</v>
      </c>
      <c r="V755" s="110">
        <v>1</v>
      </c>
      <c r="W755" s="110" t="s">
        <v>1915</v>
      </c>
      <c r="X755" s="110">
        <v>2</v>
      </c>
      <c r="Y755" s="110" t="s">
        <v>10</v>
      </c>
      <c r="Z755" s="110">
        <v>26</v>
      </c>
      <c r="AA755" s="110" t="s">
        <v>10</v>
      </c>
      <c r="AB755" s="110" t="s">
        <v>1915</v>
      </c>
      <c r="AC755" s="110">
        <v>200682</v>
      </c>
      <c r="AD755" s="110"/>
      <c r="AE755" s="111">
        <v>0</v>
      </c>
      <c r="AF755" s="112">
        <v>0</v>
      </c>
      <c r="AG755" s="111">
        <f>AE755-AF755</f>
        <v>0</v>
      </c>
    </row>
    <row r="756" spans="1:33">
      <c r="A756" s="109">
        <v>593</v>
      </c>
      <c r="B756" s="110">
        <v>685</v>
      </c>
      <c r="C756" s="110" t="s">
        <v>1782</v>
      </c>
      <c r="D756" s="110" t="s">
        <v>114</v>
      </c>
      <c r="E756" s="110" t="s">
        <v>67</v>
      </c>
      <c r="F756" s="110" t="s">
        <v>5659</v>
      </c>
      <c r="G756" s="110" t="s">
        <v>114</v>
      </c>
      <c r="H756" s="110">
        <v>18.899999999999999</v>
      </c>
      <c r="I756" s="110">
        <v>5670</v>
      </c>
      <c r="J756" s="110">
        <v>300</v>
      </c>
      <c r="K756" s="110" t="s">
        <v>38</v>
      </c>
      <c r="L756" s="110">
        <v>4365</v>
      </c>
      <c r="M756" s="111">
        <v>14.55</v>
      </c>
      <c r="N756" s="110" t="s">
        <v>3528</v>
      </c>
      <c r="O756" s="110" t="s">
        <v>3528</v>
      </c>
      <c r="P756" s="110" t="s">
        <v>1782</v>
      </c>
      <c r="Q756" s="110" t="s">
        <v>3529</v>
      </c>
      <c r="R756" s="110">
        <v>1</v>
      </c>
      <c r="S756" s="110" t="s">
        <v>10</v>
      </c>
      <c r="T756" s="110">
        <v>18.899999999999999</v>
      </c>
      <c r="U756" s="110" t="s">
        <v>3530</v>
      </c>
      <c r="V756" s="110">
        <v>1</v>
      </c>
      <c r="W756" s="110" t="s">
        <v>1915</v>
      </c>
      <c r="X756" s="110">
        <v>0</v>
      </c>
      <c r="Y756" s="110" t="s">
        <v>10</v>
      </c>
      <c r="Z756" s="110">
        <v>25</v>
      </c>
      <c r="AA756" s="110" t="s">
        <v>10</v>
      </c>
      <c r="AB756" s="110" t="s">
        <v>1915</v>
      </c>
      <c r="AC756" s="110">
        <v>685</v>
      </c>
      <c r="AD756" s="110"/>
      <c r="AE756" s="111">
        <v>0</v>
      </c>
      <c r="AF756" s="112">
        <v>0</v>
      </c>
      <c r="AG756" s="111">
        <f>AE756-AF756</f>
        <v>0</v>
      </c>
    </row>
    <row r="757" spans="1:33">
      <c r="A757" s="109">
        <v>595</v>
      </c>
      <c r="B757" s="110">
        <v>687</v>
      </c>
      <c r="C757" s="110" t="s">
        <v>1784</v>
      </c>
      <c r="D757" s="110" t="s">
        <v>114</v>
      </c>
      <c r="E757" s="110" t="s">
        <v>67</v>
      </c>
      <c r="F757" s="110" t="s">
        <v>5627</v>
      </c>
      <c r="G757" s="110" t="s">
        <v>114</v>
      </c>
      <c r="H757" s="110">
        <v>28.7</v>
      </c>
      <c r="I757" s="110">
        <v>2870</v>
      </c>
      <c r="J757" s="110">
        <v>100</v>
      </c>
      <c r="K757" s="110" t="s">
        <v>38</v>
      </c>
      <c r="L757" s="110">
        <v>2382</v>
      </c>
      <c r="M757" s="111">
        <v>23.82</v>
      </c>
      <c r="N757" s="110" t="s">
        <v>3534</v>
      </c>
      <c r="O757" s="110" t="s">
        <v>3534</v>
      </c>
      <c r="P757" s="110" t="s">
        <v>1784</v>
      </c>
      <c r="Q757" s="110" t="s">
        <v>3535</v>
      </c>
      <c r="R757" s="110">
        <v>1</v>
      </c>
      <c r="S757" s="110" t="s">
        <v>10</v>
      </c>
      <c r="T757" s="110">
        <v>28.7</v>
      </c>
      <c r="U757" s="110" t="s">
        <v>3536</v>
      </c>
      <c r="V757" s="110">
        <v>1</v>
      </c>
      <c r="W757" s="110" t="s">
        <v>1915</v>
      </c>
      <c r="X757" s="110">
        <v>2</v>
      </c>
      <c r="Y757" s="110" t="s">
        <v>10</v>
      </c>
      <c r="Z757" s="110">
        <v>26</v>
      </c>
      <c r="AA757" s="110" t="s">
        <v>10</v>
      </c>
      <c r="AB757" s="110" t="s">
        <v>1915</v>
      </c>
      <c r="AC757" s="110">
        <v>200687</v>
      </c>
      <c r="AD757" s="110"/>
      <c r="AE757" s="111">
        <v>0</v>
      </c>
      <c r="AF757" s="112">
        <v>0</v>
      </c>
      <c r="AG757" s="111">
        <f>AE757-AF757</f>
        <v>0</v>
      </c>
    </row>
    <row r="758" spans="1:33">
      <c r="A758" s="109">
        <v>594</v>
      </c>
      <c r="B758" s="110">
        <v>689</v>
      </c>
      <c r="C758" s="110" t="s">
        <v>1783</v>
      </c>
      <c r="D758" s="110" t="s">
        <v>114</v>
      </c>
      <c r="E758" s="110" t="s">
        <v>67</v>
      </c>
      <c r="F758" s="110" t="s">
        <v>5627</v>
      </c>
      <c r="G758" s="110" t="s">
        <v>114</v>
      </c>
      <c r="H758" s="110">
        <v>11.7</v>
      </c>
      <c r="I758" s="110">
        <v>1170</v>
      </c>
      <c r="J758" s="110">
        <v>100</v>
      </c>
      <c r="K758" s="110" t="s">
        <v>38</v>
      </c>
      <c r="L758" s="110">
        <v>971</v>
      </c>
      <c r="M758" s="111">
        <v>9.7100000000000009</v>
      </c>
      <c r="N758" s="110" t="s">
        <v>3531</v>
      </c>
      <c r="O758" s="110" t="s">
        <v>3531</v>
      </c>
      <c r="P758" s="110" t="s">
        <v>1783</v>
      </c>
      <c r="Q758" s="110" t="s">
        <v>3532</v>
      </c>
      <c r="R758" s="110">
        <v>1</v>
      </c>
      <c r="S758" s="110" t="s">
        <v>10</v>
      </c>
      <c r="T758" s="110">
        <v>11.7</v>
      </c>
      <c r="U758" s="110" t="s">
        <v>3533</v>
      </c>
      <c r="V758" s="110">
        <v>1</v>
      </c>
      <c r="W758" s="110" t="s">
        <v>1915</v>
      </c>
      <c r="X758" s="110">
        <v>2</v>
      </c>
      <c r="Y758" s="110" t="s">
        <v>10</v>
      </c>
      <c r="Z758" s="110">
        <v>26</v>
      </c>
      <c r="AA758" s="110" t="s">
        <v>10</v>
      </c>
      <c r="AB758" s="110" t="s">
        <v>1915</v>
      </c>
      <c r="AC758" s="110">
        <v>200689</v>
      </c>
      <c r="AD758" s="110"/>
      <c r="AE758" s="111">
        <v>0</v>
      </c>
      <c r="AF758" s="112">
        <v>0</v>
      </c>
      <c r="AG758" s="111">
        <f>AE758-AF758</f>
        <v>0</v>
      </c>
    </row>
    <row r="759" spans="1:33">
      <c r="A759" s="109">
        <v>596</v>
      </c>
      <c r="B759" s="110">
        <v>691</v>
      </c>
      <c r="C759" s="110" t="s">
        <v>1785</v>
      </c>
      <c r="D759" s="110" t="s">
        <v>114</v>
      </c>
      <c r="E759" s="110" t="s">
        <v>67</v>
      </c>
      <c r="F759" s="110" t="s">
        <v>556</v>
      </c>
      <c r="G759" s="110" t="s">
        <v>114</v>
      </c>
      <c r="H759" s="110">
        <v>11.3</v>
      </c>
      <c r="I759" s="110">
        <v>5650</v>
      </c>
      <c r="J759" s="110">
        <v>499.99999999999994</v>
      </c>
      <c r="K759" s="110" t="s">
        <v>38</v>
      </c>
      <c r="L759" s="110">
        <v>4520</v>
      </c>
      <c r="M759" s="111">
        <v>9.0400000000000009</v>
      </c>
      <c r="N759" s="110" t="s">
        <v>3537</v>
      </c>
      <c r="O759" s="110" t="s">
        <v>3537</v>
      </c>
      <c r="P759" s="110" t="s">
        <v>1785</v>
      </c>
      <c r="Q759" s="110" t="s">
        <v>3538</v>
      </c>
      <c r="R759" s="110">
        <v>1</v>
      </c>
      <c r="S759" s="110" t="s">
        <v>10</v>
      </c>
      <c r="T759" s="110">
        <v>11.3</v>
      </c>
      <c r="U759" s="110" t="s">
        <v>3539</v>
      </c>
      <c r="V759" s="110">
        <v>1</v>
      </c>
      <c r="W759" s="110" t="s">
        <v>1915</v>
      </c>
      <c r="X759" s="110">
        <v>0</v>
      </c>
      <c r="Y759" s="110" t="s">
        <v>10</v>
      </c>
      <c r="Z759" s="110">
        <v>25</v>
      </c>
      <c r="AA759" s="110" t="s">
        <v>10</v>
      </c>
      <c r="AB759" s="110" t="s">
        <v>1915</v>
      </c>
      <c r="AC759" s="110">
        <v>691</v>
      </c>
      <c r="AD759" s="110"/>
      <c r="AE759" s="111">
        <v>0</v>
      </c>
      <c r="AF759" s="112">
        <v>0</v>
      </c>
      <c r="AG759" s="111">
        <f>AE759-AF759</f>
        <v>0</v>
      </c>
    </row>
    <row r="760" spans="1:33">
      <c r="A760" s="109">
        <v>602</v>
      </c>
      <c r="B760" s="110">
        <v>702</v>
      </c>
      <c r="C760" s="110" t="s">
        <v>1072</v>
      </c>
      <c r="D760" s="110" t="s">
        <v>44</v>
      </c>
      <c r="E760" s="110" t="s">
        <v>67</v>
      </c>
      <c r="F760" s="110" t="s">
        <v>5647</v>
      </c>
      <c r="G760" s="110" t="s">
        <v>279</v>
      </c>
      <c r="H760" s="110">
        <v>11.9</v>
      </c>
      <c r="I760" s="110">
        <v>11900</v>
      </c>
      <c r="J760" s="110">
        <v>1000</v>
      </c>
      <c r="K760" s="110" t="s">
        <v>38</v>
      </c>
      <c r="L760" s="110">
        <v>9758</v>
      </c>
      <c r="M760" s="111">
        <v>9.7579999999999991</v>
      </c>
      <c r="N760" s="110" t="s">
        <v>3555</v>
      </c>
      <c r="O760" s="110" t="s">
        <v>3555</v>
      </c>
      <c r="P760" s="110" t="s">
        <v>1791</v>
      </c>
      <c r="Q760" s="110" t="s">
        <v>3556</v>
      </c>
      <c r="R760" s="110">
        <v>1</v>
      </c>
      <c r="S760" s="110" t="s">
        <v>10</v>
      </c>
      <c r="T760" s="110">
        <v>11.9</v>
      </c>
      <c r="U760" s="110" t="s">
        <v>3557</v>
      </c>
      <c r="V760" s="110">
        <v>1</v>
      </c>
      <c r="W760" s="110" t="s">
        <v>1915</v>
      </c>
      <c r="X760" s="110">
        <v>2</v>
      </c>
      <c r="Y760" s="110" t="s">
        <v>10</v>
      </c>
      <c r="Z760" s="110">
        <v>26</v>
      </c>
      <c r="AA760" s="110" t="s">
        <v>10</v>
      </c>
      <c r="AB760" s="110" t="s">
        <v>1915</v>
      </c>
      <c r="AC760" s="110">
        <v>200702</v>
      </c>
      <c r="AD760" s="110"/>
      <c r="AE760" s="111">
        <v>0</v>
      </c>
      <c r="AF760" s="112">
        <v>0</v>
      </c>
      <c r="AG760" s="111">
        <f>AE760-AF760</f>
        <v>0</v>
      </c>
    </row>
    <row r="761" spans="1:33">
      <c r="A761" s="109">
        <v>606</v>
      </c>
      <c r="B761" s="110">
        <v>704</v>
      </c>
      <c r="C761" s="110" t="s">
        <v>1073</v>
      </c>
      <c r="D761" s="110" t="s">
        <v>44</v>
      </c>
      <c r="E761" s="110" t="s">
        <v>67</v>
      </c>
      <c r="F761" s="110" t="s">
        <v>5647</v>
      </c>
      <c r="G761" s="110" t="s">
        <v>279</v>
      </c>
      <c r="H761" s="110">
        <v>19.3</v>
      </c>
      <c r="I761" s="110">
        <v>19300</v>
      </c>
      <c r="J761" s="110">
        <v>1000</v>
      </c>
      <c r="K761" s="110" t="s">
        <v>38</v>
      </c>
      <c r="L761" s="110">
        <v>15826</v>
      </c>
      <c r="M761" s="111">
        <v>15.826000000000001</v>
      </c>
      <c r="N761" s="110" t="s">
        <v>3565</v>
      </c>
      <c r="O761" s="110" t="s">
        <v>3565</v>
      </c>
      <c r="P761" s="110" t="s">
        <v>1795</v>
      </c>
      <c r="Q761" s="110" t="s">
        <v>3566</v>
      </c>
      <c r="R761" s="110">
        <v>1</v>
      </c>
      <c r="S761" s="110" t="s">
        <v>10</v>
      </c>
      <c r="T761" s="110">
        <v>19.3</v>
      </c>
      <c r="U761" s="110" t="s">
        <v>3567</v>
      </c>
      <c r="V761" s="110">
        <v>1</v>
      </c>
      <c r="W761" s="110" t="s">
        <v>1915</v>
      </c>
      <c r="X761" s="110">
        <v>2</v>
      </c>
      <c r="Y761" s="110" t="s">
        <v>10</v>
      </c>
      <c r="Z761" s="110">
        <v>26</v>
      </c>
      <c r="AA761" s="110" t="s">
        <v>10</v>
      </c>
      <c r="AB761" s="110" t="s">
        <v>1915</v>
      </c>
      <c r="AC761" s="110">
        <v>200704</v>
      </c>
      <c r="AD761" s="110"/>
      <c r="AE761" s="111">
        <v>0</v>
      </c>
      <c r="AF761" s="112">
        <v>0</v>
      </c>
      <c r="AG761" s="111">
        <f>AE761-AF761</f>
        <v>0</v>
      </c>
    </row>
    <row r="762" spans="1:33">
      <c r="A762" s="109">
        <v>607</v>
      </c>
      <c r="B762" s="110">
        <v>706</v>
      </c>
      <c r="C762" s="110" t="s">
        <v>1074</v>
      </c>
      <c r="D762" s="110" t="s">
        <v>44</v>
      </c>
      <c r="E762" s="110" t="s">
        <v>67</v>
      </c>
      <c r="F762" s="110" t="s">
        <v>5647</v>
      </c>
      <c r="G762" s="110" t="s">
        <v>279</v>
      </c>
      <c r="H762" s="110">
        <v>26.2</v>
      </c>
      <c r="I762" s="110">
        <v>26200</v>
      </c>
      <c r="J762" s="110">
        <v>1000</v>
      </c>
      <c r="K762" s="110" t="s">
        <v>38</v>
      </c>
      <c r="L762" s="110">
        <v>21484</v>
      </c>
      <c r="M762" s="111">
        <v>21.484000000000002</v>
      </c>
      <c r="N762" s="110" t="s">
        <v>3568</v>
      </c>
      <c r="O762" s="110" t="s">
        <v>3568</v>
      </c>
      <c r="P762" s="110" t="s">
        <v>1074</v>
      </c>
      <c r="Q762" s="110" t="s">
        <v>3569</v>
      </c>
      <c r="R762" s="110">
        <v>1</v>
      </c>
      <c r="S762" s="110" t="s">
        <v>10</v>
      </c>
      <c r="T762" s="110">
        <v>26.2</v>
      </c>
      <c r="U762" s="110" t="s">
        <v>3570</v>
      </c>
      <c r="V762" s="110">
        <v>1</v>
      </c>
      <c r="W762" s="110" t="s">
        <v>1915</v>
      </c>
      <c r="X762" s="110">
        <v>2</v>
      </c>
      <c r="Y762" s="110" t="s">
        <v>10</v>
      </c>
      <c r="Z762" s="110">
        <v>26</v>
      </c>
      <c r="AA762" s="110" t="s">
        <v>10</v>
      </c>
      <c r="AB762" s="110" t="s">
        <v>1915</v>
      </c>
      <c r="AC762" s="110">
        <v>200706</v>
      </c>
      <c r="AD762" s="110"/>
      <c r="AE762" s="111">
        <v>0</v>
      </c>
      <c r="AF762" s="112">
        <v>0</v>
      </c>
      <c r="AG762" s="111">
        <f>AE762-AF762</f>
        <v>0</v>
      </c>
    </row>
    <row r="763" spans="1:33">
      <c r="A763" s="109">
        <v>614</v>
      </c>
      <c r="B763" s="110">
        <v>711</v>
      </c>
      <c r="C763" s="110" t="s">
        <v>1804</v>
      </c>
      <c r="D763" s="110" t="s">
        <v>44</v>
      </c>
      <c r="E763" s="110" t="s">
        <v>67</v>
      </c>
      <c r="F763" s="110" t="s">
        <v>556</v>
      </c>
      <c r="G763" s="110" t="s">
        <v>308</v>
      </c>
      <c r="H763" s="110">
        <v>10.4</v>
      </c>
      <c r="I763" s="110">
        <v>5200</v>
      </c>
      <c r="J763" s="110">
        <v>500</v>
      </c>
      <c r="K763" s="110" t="s">
        <v>10</v>
      </c>
      <c r="L763" s="110">
        <v>3380</v>
      </c>
      <c r="M763" s="111">
        <v>6.76</v>
      </c>
      <c r="N763" s="110" t="s">
        <v>3589</v>
      </c>
      <c r="O763" s="110" t="s">
        <v>3589</v>
      </c>
      <c r="P763" s="110" t="s">
        <v>1804</v>
      </c>
      <c r="Q763" s="110" t="s">
        <v>10</v>
      </c>
      <c r="R763" s="110">
        <v>1</v>
      </c>
      <c r="S763" s="110" t="s">
        <v>10</v>
      </c>
      <c r="T763" s="110">
        <v>10.4</v>
      </c>
      <c r="U763" s="110" t="s">
        <v>3590</v>
      </c>
      <c r="V763" s="110">
        <v>1</v>
      </c>
      <c r="W763" s="110" t="s">
        <v>1915</v>
      </c>
      <c r="X763" s="110">
        <v>2</v>
      </c>
      <c r="Y763" s="110" t="s">
        <v>10</v>
      </c>
      <c r="Z763" s="110">
        <v>26</v>
      </c>
      <c r="AA763" s="110" t="s">
        <v>10</v>
      </c>
      <c r="AB763" s="110" t="s">
        <v>1915</v>
      </c>
      <c r="AC763" s="110">
        <v>200711</v>
      </c>
      <c r="AD763" s="110"/>
      <c r="AE763" s="111">
        <v>0</v>
      </c>
      <c r="AF763" s="112">
        <v>0</v>
      </c>
      <c r="AG763" s="111">
        <f>AE763-AF763</f>
        <v>0</v>
      </c>
    </row>
    <row r="764" spans="1:33">
      <c r="A764" s="109">
        <v>615</v>
      </c>
      <c r="B764" s="110">
        <v>713</v>
      </c>
      <c r="C764" s="110" t="s">
        <v>1805</v>
      </c>
      <c r="D764" s="110" t="s">
        <v>44</v>
      </c>
      <c r="E764" s="110" t="s">
        <v>67</v>
      </c>
      <c r="F764" s="110" t="s">
        <v>556</v>
      </c>
      <c r="G764" s="110" t="s">
        <v>308</v>
      </c>
      <c r="H764" s="110">
        <v>10.4</v>
      </c>
      <c r="I764" s="110">
        <v>5200</v>
      </c>
      <c r="J764" s="110">
        <v>500</v>
      </c>
      <c r="K764" s="110" t="s">
        <v>10</v>
      </c>
      <c r="L764" s="110">
        <v>3380</v>
      </c>
      <c r="M764" s="111">
        <v>6.76</v>
      </c>
      <c r="N764" s="110" t="s">
        <v>3591</v>
      </c>
      <c r="O764" s="110" t="s">
        <v>3591</v>
      </c>
      <c r="P764" s="110" t="s">
        <v>1805</v>
      </c>
      <c r="Q764" s="110" t="s">
        <v>10</v>
      </c>
      <c r="R764" s="110">
        <v>1</v>
      </c>
      <c r="S764" s="110" t="s">
        <v>10</v>
      </c>
      <c r="T764" s="110">
        <v>10.4</v>
      </c>
      <c r="U764" s="110" t="s">
        <v>3592</v>
      </c>
      <c r="V764" s="110">
        <v>1</v>
      </c>
      <c r="W764" s="110" t="s">
        <v>1915</v>
      </c>
      <c r="X764" s="110">
        <v>2</v>
      </c>
      <c r="Y764" s="110" t="s">
        <v>10</v>
      </c>
      <c r="Z764" s="110">
        <v>26</v>
      </c>
      <c r="AA764" s="110" t="s">
        <v>10</v>
      </c>
      <c r="AB764" s="110" t="s">
        <v>1915</v>
      </c>
      <c r="AC764" s="110">
        <v>200713</v>
      </c>
      <c r="AD764" s="110"/>
      <c r="AE764" s="111">
        <v>0</v>
      </c>
      <c r="AF764" s="112">
        <v>0</v>
      </c>
      <c r="AG764" s="111">
        <f>AE764-AF764</f>
        <v>0</v>
      </c>
    </row>
    <row r="765" spans="1:33">
      <c r="A765" s="109">
        <v>616</v>
      </c>
      <c r="B765" s="110">
        <v>715</v>
      </c>
      <c r="C765" s="110" t="s">
        <v>1806</v>
      </c>
      <c r="D765" s="110" t="s">
        <v>44</v>
      </c>
      <c r="E765" s="110" t="s">
        <v>67</v>
      </c>
      <c r="F765" s="110" t="s">
        <v>556</v>
      </c>
      <c r="G765" s="110" t="s">
        <v>308</v>
      </c>
      <c r="H765" s="110">
        <v>10.4</v>
      </c>
      <c r="I765" s="110">
        <v>5200</v>
      </c>
      <c r="J765" s="110">
        <v>500</v>
      </c>
      <c r="K765" s="110" t="s">
        <v>10</v>
      </c>
      <c r="L765" s="110">
        <v>4370</v>
      </c>
      <c r="M765" s="111">
        <v>8.74</v>
      </c>
      <c r="N765" s="110" t="s">
        <v>3593</v>
      </c>
      <c r="O765" s="110" t="s">
        <v>3593</v>
      </c>
      <c r="P765" s="110" t="s">
        <v>1806</v>
      </c>
      <c r="Q765" s="110" t="s">
        <v>10</v>
      </c>
      <c r="R765" s="110">
        <v>1</v>
      </c>
      <c r="S765" s="110" t="s">
        <v>10</v>
      </c>
      <c r="T765" s="110">
        <v>10.4</v>
      </c>
      <c r="U765" s="110" t="s">
        <v>3594</v>
      </c>
      <c r="V765" s="110">
        <v>1</v>
      </c>
      <c r="W765" s="110" t="s">
        <v>1915</v>
      </c>
      <c r="X765" s="110">
        <v>2</v>
      </c>
      <c r="Y765" s="110" t="s">
        <v>10</v>
      </c>
      <c r="Z765" s="110">
        <v>26</v>
      </c>
      <c r="AA765" s="110" t="s">
        <v>10</v>
      </c>
      <c r="AB765" s="110" t="s">
        <v>1915</v>
      </c>
      <c r="AC765" s="110">
        <v>200715</v>
      </c>
      <c r="AD765" s="110"/>
      <c r="AE765" s="111">
        <v>0</v>
      </c>
      <c r="AF765" s="112">
        <v>0</v>
      </c>
      <c r="AG765" s="111">
        <f>AE765-AF765</f>
        <v>0</v>
      </c>
    </row>
    <row r="766" spans="1:33">
      <c r="A766" s="109">
        <v>617</v>
      </c>
      <c r="B766" s="110">
        <v>717</v>
      </c>
      <c r="C766" s="110" t="s">
        <v>1807</v>
      </c>
      <c r="D766" s="110" t="s">
        <v>44</v>
      </c>
      <c r="E766" s="110" t="s">
        <v>67</v>
      </c>
      <c r="F766" s="110" t="s">
        <v>556</v>
      </c>
      <c r="G766" s="110" t="s">
        <v>308</v>
      </c>
      <c r="H766" s="110">
        <v>10.9</v>
      </c>
      <c r="I766" s="110">
        <v>5450</v>
      </c>
      <c r="J766" s="110">
        <v>500</v>
      </c>
      <c r="K766" s="110" t="s">
        <v>10</v>
      </c>
      <c r="L766" s="110">
        <v>4633</v>
      </c>
      <c r="M766" s="111">
        <v>9.266</v>
      </c>
      <c r="N766" s="110" t="s">
        <v>3595</v>
      </c>
      <c r="O766" s="110" t="s">
        <v>3595</v>
      </c>
      <c r="P766" s="110" t="s">
        <v>1807</v>
      </c>
      <c r="Q766" s="110" t="s">
        <v>10</v>
      </c>
      <c r="R766" s="110">
        <v>1</v>
      </c>
      <c r="S766" s="110" t="s">
        <v>10</v>
      </c>
      <c r="T766" s="110">
        <v>10.9</v>
      </c>
      <c r="U766" s="110" t="s">
        <v>3596</v>
      </c>
      <c r="V766" s="110">
        <v>1</v>
      </c>
      <c r="W766" s="110" t="s">
        <v>1915</v>
      </c>
      <c r="X766" s="110">
        <v>2</v>
      </c>
      <c r="Y766" s="110" t="s">
        <v>10</v>
      </c>
      <c r="Z766" s="110">
        <v>26</v>
      </c>
      <c r="AA766" s="110" t="s">
        <v>10</v>
      </c>
      <c r="AB766" s="110" t="s">
        <v>1915</v>
      </c>
      <c r="AC766" s="110">
        <v>200717</v>
      </c>
      <c r="AD766" s="110"/>
      <c r="AE766" s="111">
        <v>0</v>
      </c>
      <c r="AF766" s="112">
        <v>0</v>
      </c>
      <c r="AG766" s="111">
        <f>AE766-AF766</f>
        <v>0</v>
      </c>
    </row>
    <row r="767" spans="1:33">
      <c r="A767" s="109">
        <v>614</v>
      </c>
      <c r="B767" s="110">
        <v>719</v>
      </c>
      <c r="C767" s="110" t="s">
        <v>1799</v>
      </c>
      <c r="D767" s="110" t="s">
        <v>44</v>
      </c>
      <c r="E767" s="110" t="s">
        <v>58</v>
      </c>
      <c r="F767" s="110" t="s">
        <v>5627</v>
      </c>
      <c r="G767" s="110" t="s">
        <v>308</v>
      </c>
      <c r="H767" s="110">
        <v>10.4</v>
      </c>
      <c r="I767" s="110">
        <v>1040</v>
      </c>
      <c r="J767" s="110">
        <v>100</v>
      </c>
      <c r="K767" s="110" t="s">
        <v>38</v>
      </c>
      <c r="L767" s="110">
        <v>676</v>
      </c>
      <c r="M767" s="111">
        <v>6.76</v>
      </c>
      <c r="N767" s="110" t="s">
        <v>3589</v>
      </c>
      <c r="O767" s="110" t="s">
        <v>3589</v>
      </c>
      <c r="P767" s="110" t="s">
        <v>1804</v>
      </c>
      <c r="Q767" s="110" t="s">
        <v>10</v>
      </c>
      <c r="R767" s="110">
        <v>1</v>
      </c>
      <c r="S767" s="110" t="s">
        <v>10</v>
      </c>
      <c r="T767" s="110">
        <v>10.4</v>
      </c>
      <c r="U767" s="110" t="s">
        <v>3590</v>
      </c>
      <c r="V767" s="110">
        <v>1</v>
      </c>
      <c r="W767" s="110" t="s">
        <v>1915</v>
      </c>
      <c r="X767" s="110">
        <v>2</v>
      </c>
      <c r="Y767" s="110" t="s">
        <v>10</v>
      </c>
      <c r="Z767" s="110">
        <v>26</v>
      </c>
      <c r="AA767" s="110" t="s">
        <v>10</v>
      </c>
      <c r="AB767" s="110" t="s">
        <v>1915</v>
      </c>
      <c r="AC767" s="110">
        <v>200719</v>
      </c>
      <c r="AD767" s="110">
        <v>0</v>
      </c>
      <c r="AE767" s="111">
        <v>0</v>
      </c>
      <c r="AF767" s="112">
        <v>0</v>
      </c>
      <c r="AG767" s="111">
        <f>AE767-AF767</f>
        <v>0</v>
      </c>
    </row>
    <row r="768" spans="1:33">
      <c r="A768" s="109">
        <v>615</v>
      </c>
      <c r="B768" s="110">
        <v>720</v>
      </c>
      <c r="C768" s="110" t="s">
        <v>1801</v>
      </c>
      <c r="D768" s="110" t="s">
        <v>44</v>
      </c>
      <c r="E768" s="110" t="s">
        <v>58</v>
      </c>
      <c r="F768" s="110" t="s">
        <v>5627</v>
      </c>
      <c r="G768" s="110" t="s">
        <v>308</v>
      </c>
      <c r="H768" s="110">
        <v>10.4</v>
      </c>
      <c r="I768" s="110">
        <v>1040</v>
      </c>
      <c r="J768" s="110">
        <v>100</v>
      </c>
      <c r="K768" s="110" t="s">
        <v>38</v>
      </c>
      <c r="L768" s="110">
        <v>945</v>
      </c>
      <c r="M768" s="111">
        <v>9.4499999999999993</v>
      </c>
      <c r="N768" s="110" t="s">
        <v>3591</v>
      </c>
      <c r="O768" s="110" t="s">
        <v>3591</v>
      </c>
      <c r="P768" s="110" t="s">
        <v>1805</v>
      </c>
      <c r="Q768" s="110" t="s">
        <v>10</v>
      </c>
      <c r="R768" s="110">
        <v>1</v>
      </c>
      <c r="S768" s="110" t="s">
        <v>10</v>
      </c>
      <c r="T768" s="110">
        <v>10.4</v>
      </c>
      <c r="U768" s="110" t="s">
        <v>3592</v>
      </c>
      <c r="V768" s="110">
        <v>1</v>
      </c>
      <c r="W768" s="110" t="s">
        <v>1915</v>
      </c>
      <c r="X768" s="110">
        <v>2</v>
      </c>
      <c r="Y768" s="110" t="s">
        <v>10</v>
      </c>
      <c r="Z768" s="110">
        <v>26</v>
      </c>
      <c r="AA768" s="110" t="s">
        <v>10</v>
      </c>
      <c r="AB768" s="110" t="s">
        <v>1915</v>
      </c>
      <c r="AC768" s="110">
        <v>200720</v>
      </c>
      <c r="AD768" s="110">
        <v>0</v>
      </c>
      <c r="AE768" s="111">
        <v>0</v>
      </c>
      <c r="AF768" s="112">
        <v>0</v>
      </c>
      <c r="AG768" s="111">
        <f>AE768-AF768</f>
        <v>0</v>
      </c>
    </row>
    <row r="769" spans="1:33">
      <c r="A769" s="109">
        <v>626</v>
      </c>
      <c r="B769" s="110">
        <v>732</v>
      </c>
      <c r="C769" s="110" t="s">
        <v>1816</v>
      </c>
      <c r="D769" s="110" t="s">
        <v>44</v>
      </c>
      <c r="E769" s="110" t="s">
        <v>67</v>
      </c>
      <c r="F769" s="110" t="s">
        <v>5647</v>
      </c>
      <c r="G769" s="110" t="s">
        <v>288</v>
      </c>
      <c r="H769" s="110">
        <v>9.6</v>
      </c>
      <c r="I769" s="110">
        <v>9600</v>
      </c>
      <c r="J769" s="110">
        <v>1000</v>
      </c>
      <c r="K769" s="110" t="s">
        <v>38</v>
      </c>
      <c r="L769" s="110">
        <v>8290</v>
      </c>
      <c r="M769" s="111">
        <v>8.2899999999999991</v>
      </c>
      <c r="N769" s="110" t="s">
        <v>3615</v>
      </c>
      <c r="O769" s="110" t="s">
        <v>3615</v>
      </c>
      <c r="P769" s="110" t="s">
        <v>1816</v>
      </c>
      <c r="Q769" s="110" t="s">
        <v>3616</v>
      </c>
      <c r="R769" s="110">
        <v>1</v>
      </c>
      <c r="S769" s="110" t="s">
        <v>10</v>
      </c>
      <c r="T769" s="110">
        <v>9.6</v>
      </c>
      <c r="U769" s="110" t="s">
        <v>3617</v>
      </c>
      <c r="V769" s="110">
        <v>1</v>
      </c>
      <c r="W769" s="110" t="s">
        <v>1915</v>
      </c>
      <c r="X769" s="110">
        <v>0</v>
      </c>
      <c r="Y769" s="110" t="s">
        <v>10</v>
      </c>
      <c r="Z769" s="110">
        <v>25</v>
      </c>
      <c r="AA769" s="110" t="s">
        <v>10</v>
      </c>
      <c r="AB769" s="110" t="s">
        <v>1915</v>
      </c>
      <c r="AC769" s="110">
        <v>732</v>
      </c>
      <c r="AD769" s="110"/>
      <c r="AE769" s="111">
        <v>0</v>
      </c>
      <c r="AF769" s="112">
        <v>0</v>
      </c>
      <c r="AG769" s="111">
        <f>AE769-AF769</f>
        <v>0</v>
      </c>
    </row>
    <row r="770" spans="1:33">
      <c r="A770" s="109">
        <v>627</v>
      </c>
      <c r="B770" s="110">
        <v>734</v>
      </c>
      <c r="C770" s="110" t="s">
        <v>1817</v>
      </c>
      <c r="D770" s="110" t="s">
        <v>44</v>
      </c>
      <c r="E770" s="110" t="s">
        <v>67</v>
      </c>
      <c r="F770" s="110" t="s">
        <v>5647</v>
      </c>
      <c r="G770" s="110" t="s">
        <v>288</v>
      </c>
      <c r="H770" s="110">
        <v>10.4</v>
      </c>
      <c r="I770" s="110">
        <v>10400</v>
      </c>
      <c r="J770" s="110">
        <v>1000</v>
      </c>
      <c r="K770" s="110" t="s">
        <v>38</v>
      </c>
      <c r="L770" s="110">
        <v>8980</v>
      </c>
      <c r="M770" s="111">
        <v>8.98</v>
      </c>
      <c r="N770" s="110" t="s">
        <v>3618</v>
      </c>
      <c r="O770" s="110" t="s">
        <v>3618</v>
      </c>
      <c r="P770" s="110" t="s">
        <v>1817</v>
      </c>
      <c r="Q770" s="110" t="s">
        <v>3619</v>
      </c>
      <c r="R770" s="110">
        <v>1</v>
      </c>
      <c r="S770" s="110" t="s">
        <v>10</v>
      </c>
      <c r="T770" s="110">
        <v>10.4</v>
      </c>
      <c r="U770" s="110" t="s">
        <v>3620</v>
      </c>
      <c r="V770" s="110">
        <v>1</v>
      </c>
      <c r="W770" s="110" t="s">
        <v>1915</v>
      </c>
      <c r="X770" s="110">
        <v>0</v>
      </c>
      <c r="Y770" s="110" t="s">
        <v>10</v>
      </c>
      <c r="Z770" s="110">
        <v>25</v>
      </c>
      <c r="AA770" s="110" t="s">
        <v>10</v>
      </c>
      <c r="AB770" s="110" t="s">
        <v>1915</v>
      </c>
      <c r="AC770" s="110">
        <v>734</v>
      </c>
      <c r="AD770" s="110"/>
      <c r="AE770" s="111">
        <v>0</v>
      </c>
      <c r="AF770" s="112">
        <v>0</v>
      </c>
      <c r="AG770" s="111">
        <f>AE770-AF770</f>
        <v>0</v>
      </c>
    </row>
    <row r="771" spans="1:33">
      <c r="A771" s="109">
        <v>630</v>
      </c>
      <c r="B771" s="110">
        <v>737</v>
      </c>
      <c r="C771" s="110" t="s">
        <v>1820</v>
      </c>
      <c r="D771" s="110" t="s">
        <v>10</v>
      </c>
      <c r="E771" s="110" t="s">
        <v>10</v>
      </c>
      <c r="F771" s="110" t="s">
        <v>5814</v>
      </c>
      <c r="G771" s="110" t="s">
        <v>961</v>
      </c>
      <c r="H771" s="110">
        <v>17611</v>
      </c>
      <c r="I771" s="110">
        <v>17611</v>
      </c>
      <c r="J771" s="110">
        <v>1</v>
      </c>
      <c r="K771" s="110" t="s">
        <v>873</v>
      </c>
      <c r="L771" s="110">
        <v>15689</v>
      </c>
      <c r="M771" s="111">
        <v>15689</v>
      </c>
      <c r="N771" s="110" t="s">
        <v>3626</v>
      </c>
      <c r="O771" s="110" t="s">
        <v>3626</v>
      </c>
      <c r="P771" s="110" t="s">
        <v>1820</v>
      </c>
      <c r="Q771" s="110" t="s">
        <v>3627</v>
      </c>
      <c r="R771" s="110">
        <v>2</v>
      </c>
      <c r="S771" s="110" t="s">
        <v>10</v>
      </c>
      <c r="T771" s="110">
        <v>17611</v>
      </c>
      <c r="U771" s="110" t="s">
        <v>3628</v>
      </c>
      <c r="V771" s="110">
        <v>25</v>
      </c>
      <c r="W771" s="110" t="s">
        <v>1902</v>
      </c>
      <c r="X771" s="110">
        <v>2</v>
      </c>
      <c r="Y771" s="110" t="s">
        <v>10</v>
      </c>
      <c r="Z771" s="110">
        <v>15</v>
      </c>
      <c r="AA771" s="110" t="s">
        <v>10</v>
      </c>
      <c r="AB771" s="110" t="s">
        <v>5618</v>
      </c>
      <c r="AC771" s="110">
        <v>200737</v>
      </c>
      <c r="AD771" s="110">
        <v>0</v>
      </c>
      <c r="AE771" s="111">
        <v>0</v>
      </c>
      <c r="AF771" s="112">
        <v>0</v>
      </c>
      <c r="AG771" s="111">
        <f>AE771-AF771</f>
        <v>0</v>
      </c>
    </row>
    <row r="772" spans="1:33">
      <c r="A772" s="109">
        <v>637</v>
      </c>
      <c r="B772" s="110">
        <v>744</v>
      </c>
      <c r="C772" s="110" t="s">
        <v>1827</v>
      </c>
      <c r="D772" s="110" t="s">
        <v>9</v>
      </c>
      <c r="E772" s="110" t="s">
        <v>67</v>
      </c>
      <c r="F772" s="110" t="s">
        <v>5647</v>
      </c>
      <c r="G772" s="110" t="s">
        <v>84</v>
      </c>
      <c r="H772" s="110">
        <v>9.6</v>
      </c>
      <c r="I772" s="110">
        <v>9600</v>
      </c>
      <c r="J772" s="110">
        <v>1000</v>
      </c>
      <c r="K772" s="110" t="s">
        <v>38</v>
      </c>
      <c r="L772" s="110">
        <v>8510</v>
      </c>
      <c r="M772" s="111">
        <v>8.51</v>
      </c>
      <c r="N772" s="110" t="s">
        <v>3645</v>
      </c>
      <c r="O772" s="110" t="s">
        <v>3645</v>
      </c>
      <c r="P772" s="110" t="s">
        <v>1827</v>
      </c>
      <c r="Q772" s="110" t="s">
        <v>3646</v>
      </c>
      <c r="R772" s="110">
        <v>1</v>
      </c>
      <c r="S772" s="110" t="s">
        <v>10</v>
      </c>
      <c r="T772" s="110">
        <v>9.6</v>
      </c>
      <c r="U772" s="110" t="s">
        <v>3647</v>
      </c>
      <c r="V772" s="110">
        <v>1</v>
      </c>
      <c r="W772" s="110" t="s">
        <v>1915</v>
      </c>
      <c r="X772" s="110">
        <v>2</v>
      </c>
      <c r="Y772" s="110" t="s">
        <v>10</v>
      </c>
      <c r="Z772" s="110">
        <v>26</v>
      </c>
      <c r="AA772" s="110" t="s">
        <v>10</v>
      </c>
      <c r="AB772" s="110" t="s">
        <v>1915</v>
      </c>
      <c r="AC772" s="110">
        <v>200744</v>
      </c>
      <c r="AD772" s="110"/>
      <c r="AE772" s="111">
        <v>0</v>
      </c>
      <c r="AF772" s="112">
        <v>0</v>
      </c>
      <c r="AG772" s="111">
        <f>AE772-AF772</f>
        <v>0</v>
      </c>
    </row>
    <row r="773" spans="1:33">
      <c r="A773" s="109">
        <v>638</v>
      </c>
      <c r="B773" s="110">
        <v>746</v>
      </c>
      <c r="C773" s="110" t="s">
        <v>1117</v>
      </c>
      <c r="D773" s="110" t="s">
        <v>9</v>
      </c>
      <c r="E773" s="110" t="s">
        <v>58</v>
      </c>
      <c r="F773" s="110" t="s">
        <v>5627</v>
      </c>
      <c r="G773" s="110" t="s">
        <v>84</v>
      </c>
      <c r="H773" s="110">
        <v>18.7</v>
      </c>
      <c r="I773" s="110">
        <v>1870</v>
      </c>
      <c r="J773" s="110">
        <v>100</v>
      </c>
      <c r="K773" s="110" t="s">
        <v>38</v>
      </c>
      <c r="L773" s="110">
        <v>1658</v>
      </c>
      <c r="M773" s="111">
        <v>16.579999999999998</v>
      </c>
      <c r="N773" s="110" t="s">
        <v>3648</v>
      </c>
      <c r="O773" s="110" t="s">
        <v>3648</v>
      </c>
      <c r="P773" s="110" t="s">
        <v>1116</v>
      </c>
      <c r="Q773" s="110" t="s">
        <v>3649</v>
      </c>
      <c r="R773" s="110">
        <v>1</v>
      </c>
      <c r="S773" s="110" t="s">
        <v>10</v>
      </c>
      <c r="T773" s="110">
        <v>18.7</v>
      </c>
      <c r="U773" s="110" t="s">
        <v>3650</v>
      </c>
      <c r="V773" s="110">
        <v>1</v>
      </c>
      <c r="W773" s="110" t="s">
        <v>1915</v>
      </c>
      <c r="X773" s="110">
        <v>2</v>
      </c>
      <c r="Y773" s="110" t="s">
        <v>10</v>
      </c>
      <c r="Z773" s="110">
        <v>26</v>
      </c>
      <c r="AA773" s="110" t="s">
        <v>10</v>
      </c>
      <c r="AB773" s="110" t="s">
        <v>1915</v>
      </c>
      <c r="AC773" s="110">
        <v>200746</v>
      </c>
      <c r="AD773" s="110"/>
      <c r="AE773" s="111">
        <v>0</v>
      </c>
      <c r="AF773" s="112">
        <v>0</v>
      </c>
      <c r="AG773" s="111">
        <f>AE773-AF773</f>
        <v>0</v>
      </c>
    </row>
    <row r="774" spans="1:33">
      <c r="A774" s="109">
        <v>641</v>
      </c>
      <c r="B774" s="110">
        <v>748</v>
      </c>
      <c r="C774" s="110" t="s">
        <v>1830</v>
      </c>
      <c r="D774" s="110" t="s">
        <v>90</v>
      </c>
      <c r="E774" s="110" t="s">
        <v>67</v>
      </c>
      <c r="F774" s="110" t="s">
        <v>556</v>
      </c>
      <c r="G774" s="110" t="s">
        <v>92</v>
      </c>
      <c r="H774" s="110">
        <v>128.69999999999999</v>
      </c>
      <c r="I774" s="110">
        <v>64350</v>
      </c>
      <c r="J774" s="110">
        <v>500.00000000000006</v>
      </c>
      <c r="K774" s="110" t="s">
        <v>38</v>
      </c>
      <c r="L774" s="110">
        <v>56499</v>
      </c>
      <c r="M774" s="111">
        <v>112.99799999999999</v>
      </c>
      <c r="N774" s="110" t="s">
        <v>3657</v>
      </c>
      <c r="O774" s="110" t="s">
        <v>3657</v>
      </c>
      <c r="P774" s="110" t="s">
        <v>1830</v>
      </c>
      <c r="Q774" s="110" t="s">
        <v>10</v>
      </c>
      <c r="R774" s="110">
        <v>1</v>
      </c>
      <c r="S774" s="110" t="s">
        <v>10</v>
      </c>
      <c r="T774" s="110">
        <v>128.69999999999999</v>
      </c>
      <c r="U774" s="110" t="s">
        <v>3658</v>
      </c>
      <c r="V774" s="110">
        <v>1</v>
      </c>
      <c r="W774" s="110" t="s">
        <v>1915</v>
      </c>
      <c r="X774" s="110">
        <v>2</v>
      </c>
      <c r="Y774" s="110" t="s">
        <v>10</v>
      </c>
      <c r="Z774" s="110">
        <v>26</v>
      </c>
      <c r="AA774" s="110" t="s">
        <v>10</v>
      </c>
      <c r="AB774" s="110" t="s">
        <v>1915</v>
      </c>
      <c r="AC774" s="110">
        <v>200748</v>
      </c>
      <c r="AD774" s="110"/>
      <c r="AE774" s="111">
        <v>0</v>
      </c>
      <c r="AF774" s="112">
        <v>0</v>
      </c>
      <c r="AG774" s="111">
        <f>AE774-AF774</f>
        <v>0</v>
      </c>
    </row>
    <row r="775" spans="1:33">
      <c r="A775" s="109">
        <v>639</v>
      </c>
      <c r="B775" s="110">
        <v>750</v>
      </c>
      <c r="C775" s="110" t="s">
        <v>1828</v>
      </c>
      <c r="D775" s="110" t="s">
        <v>90</v>
      </c>
      <c r="E775" s="110" t="s">
        <v>67</v>
      </c>
      <c r="F775" s="110" t="s">
        <v>556</v>
      </c>
      <c r="G775" s="110" t="s">
        <v>92</v>
      </c>
      <c r="H775" s="110">
        <v>241.8</v>
      </c>
      <c r="I775" s="110">
        <v>120900</v>
      </c>
      <c r="J775" s="110">
        <v>500</v>
      </c>
      <c r="K775" s="110" t="s">
        <v>38</v>
      </c>
      <c r="L775" s="110">
        <v>106150</v>
      </c>
      <c r="M775" s="111">
        <v>212.3</v>
      </c>
      <c r="N775" s="110" t="s">
        <v>3651</v>
      </c>
      <c r="O775" s="110" t="s">
        <v>3651</v>
      </c>
      <c r="P775" s="110" t="s">
        <v>1828</v>
      </c>
      <c r="Q775" s="110" t="s">
        <v>3652</v>
      </c>
      <c r="R775" s="110">
        <v>1</v>
      </c>
      <c r="S775" s="110" t="s">
        <v>10</v>
      </c>
      <c r="T775" s="110">
        <v>241.8</v>
      </c>
      <c r="U775" s="110" t="s">
        <v>3653</v>
      </c>
      <c r="V775" s="110">
        <v>1</v>
      </c>
      <c r="W775" s="110" t="s">
        <v>1915</v>
      </c>
      <c r="X775" s="110">
        <v>2</v>
      </c>
      <c r="Y775" s="110" t="s">
        <v>10</v>
      </c>
      <c r="Z775" s="110">
        <v>26</v>
      </c>
      <c r="AA775" s="110" t="s">
        <v>10</v>
      </c>
      <c r="AB775" s="110" t="s">
        <v>1915</v>
      </c>
      <c r="AC775" s="110">
        <v>200750</v>
      </c>
      <c r="AD775" s="110"/>
      <c r="AE775" s="111">
        <v>0</v>
      </c>
      <c r="AF775" s="112">
        <v>0</v>
      </c>
      <c r="AG775" s="111">
        <f>AE775-AF775</f>
        <v>0</v>
      </c>
    </row>
    <row r="776" spans="1:33">
      <c r="A776" s="109">
        <v>640</v>
      </c>
      <c r="B776" s="110">
        <v>752</v>
      </c>
      <c r="C776" s="110" t="s">
        <v>1829</v>
      </c>
      <c r="D776" s="110" t="s">
        <v>90</v>
      </c>
      <c r="E776" s="110" t="s">
        <v>67</v>
      </c>
      <c r="F776" s="110" t="s">
        <v>556</v>
      </c>
      <c r="G776" s="110" t="s">
        <v>92</v>
      </c>
      <c r="H776" s="110">
        <v>461.9</v>
      </c>
      <c r="I776" s="110">
        <v>230950</v>
      </c>
      <c r="J776" s="110">
        <v>500</v>
      </c>
      <c r="K776" s="110" t="s">
        <v>38</v>
      </c>
      <c r="L776" s="110">
        <v>202774</v>
      </c>
      <c r="M776" s="111">
        <v>405.548</v>
      </c>
      <c r="N776" s="110" t="s">
        <v>3654</v>
      </c>
      <c r="O776" s="110" t="s">
        <v>3654</v>
      </c>
      <c r="P776" s="110" t="s">
        <v>1829</v>
      </c>
      <c r="Q776" s="110" t="s">
        <v>3655</v>
      </c>
      <c r="R776" s="110">
        <v>1</v>
      </c>
      <c r="S776" s="110" t="s">
        <v>10</v>
      </c>
      <c r="T776" s="110">
        <v>461.9</v>
      </c>
      <c r="U776" s="110" t="s">
        <v>3656</v>
      </c>
      <c r="V776" s="110">
        <v>1</v>
      </c>
      <c r="W776" s="110" t="s">
        <v>1915</v>
      </c>
      <c r="X776" s="110">
        <v>2</v>
      </c>
      <c r="Y776" s="110" t="s">
        <v>10</v>
      </c>
      <c r="Z776" s="110">
        <v>26</v>
      </c>
      <c r="AA776" s="110" t="s">
        <v>10</v>
      </c>
      <c r="AB776" s="110" t="s">
        <v>1915</v>
      </c>
      <c r="AC776" s="110">
        <v>200752</v>
      </c>
      <c r="AD776" s="110"/>
      <c r="AE776" s="111">
        <v>0</v>
      </c>
      <c r="AF776" s="112">
        <v>0</v>
      </c>
      <c r="AG776" s="111">
        <f>AE776-AF776</f>
        <v>0</v>
      </c>
    </row>
    <row r="777" spans="1:33">
      <c r="A777" s="109">
        <v>642</v>
      </c>
      <c r="B777" s="110">
        <v>754</v>
      </c>
      <c r="C777" s="110" t="s">
        <v>1122</v>
      </c>
      <c r="D777" s="110" t="s">
        <v>9</v>
      </c>
      <c r="E777" s="110" t="s">
        <v>67</v>
      </c>
      <c r="F777" s="110" t="s">
        <v>556</v>
      </c>
      <c r="G777" s="110" t="s">
        <v>1123</v>
      </c>
      <c r="H777" s="110">
        <v>6.1</v>
      </c>
      <c r="I777" s="110">
        <v>3050</v>
      </c>
      <c r="J777" s="110">
        <v>500.00000000000006</v>
      </c>
      <c r="K777" s="110" t="s">
        <v>38</v>
      </c>
      <c r="L777" s="110">
        <v>2770</v>
      </c>
      <c r="M777" s="111">
        <v>5.5399999999999991</v>
      </c>
      <c r="N777" s="110" t="s">
        <v>3659</v>
      </c>
      <c r="O777" s="110" t="s">
        <v>3659</v>
      </c>
      <c r="P777" s="110" t="s">
        <v>1122</v>
      </c>
      <c r="Q777" s="110" t="s">
        <v>3660</v>
      </c>
      <c r="R777" s="110">
        <v>1</v>
      </c>
      <c r="S777" s="110" t="s">
        <v>10</v>
      </c>
      <c r="T777" s="110">
        <v>6.1</v>
      </c>
      <c r="U777" s="110" t="s">
        <v>3661</v>
      </c>
      <c r="V777" s="110">
        <v>1</v>
      </c>
      <c r="W777" s="110" t="s">
        <v>1915</v>
      </c>
      <c r="X777" s="110">
        <v>0</v>
      </c>
      <c r="Y777" s="110" t="s">
        <v>10</v>
      </c>
      <c r="Z777" s="110">
        <v>25</v>
      </c>
      <c r="AA777" s="110" t="s">
        <v>10</v>
      </c>
      <c r="AB777" s="110" t="s">
        <v>1915</v>
      </c>
      <c r="AC777" s="110">
        <v>754</v>
      </c>
      <c r="AD777" s="110"/>
      <c r="AE777" s="111">
        <v>0</v>
      </c>
      <c r="AF777" s="112">
        <v>0</v>
      </c>
      <c r="AG777" s="111">
        <f>AE777-AF777</f>
        <v>0</v>
      </c>
    </row>
    <row r="778" spans="1:33">
      <c r="A778" s="109">
        <v>643</v>
      </c>
      <c r="B778" s="110">
        <v>756</v>
      </c>
      <c r="C778" s="110" t="s">
        <v>1124</v>
      </c>
      <c r="D778" s="110" t="s">
        <v>9</v>
      </c>
      <c r="E778" s="110" t="s">
        <v>67</v>
      </c>
      <c r="F778" s="110" t="s">
        <v>556</v>
      </c>
      <c r="G778" s="110" t="s">
        <v>1123</v>
      </c>
      <c r="H778" s="110">
        <v>7</v>
      </c>
      <c r="I778" s="110">
        <v>3500</v>
      </c>
      <c r="J778" s="110">
        <v>500</v>
      </c>
      <c r="K778" s="110" t="s">
        <v>38</v>
      </c>
      <c r="L778" s="110">
        <v>3180</v>
      </c>
      <c r="M778" s="111">
        <v>6.36</v>
      </c>
      <c r="N778" s="110" t="s">
        <v>3662</v>
      </c>
      <c r="O778" s="110" t="s">
        <v>3662</v>
      </c>
      <c r="P778" s="110" t="s">
        <v>1124</v>
      </c>
      <c r="Q778" s="110" t="s">
        <v>3663</v>
      </c>
      <c r="R778" s="110">
        <v>1</v>
      </c>
      <c r="S778" s="110" t="s">
        <v>10</v>
      </c>
      <c r="T778" s="110">
        <v>7</v>
      </c>
      <c r="U778" s="110" t="s">
        <v>3664</v>
      </c>
      <c r="V778" s="110">
        <v>1</v>
      </c>
      <c r="W778" s="110" t="s">
        <v>1915</v>
      </c>
      <c r="X778" s="110">
        <v>0</v>
      </c>
      <c r="Y778" s="110" t="s">
        <v>10</v>
      </c>
      <c r="Z778" s="110">
        <v>25</v>
      </c>
      <c r="AA778" s="110" t="s">
        <v>10</v>
      </c>
      <c r="AB778" s="110" t="s">
        <v>1915</v>
      </c>
      <c r="AC778" s="110">
        <v>756</v>
      </c>
      <c r="AD778" s="110"/>
      <c r="AE778" s="111">
        <v>0</v>
      </c>
      <c r="AF778" s="112">
        <v>0</v>
      </c>
      <c r="AG778" s="111">
        <f>AE778-AF778</f>
        <v>0</v>
      </c>
    </row>
    <row r="779" spans="1:33">
      <c r="A779" s="109">
        <v>645</v>
      </c>
      <c r="B779" s="110">
        <v>758</v>
      </c>
      <c r="C779" s="110" t="s">
        <v>1832</v>
      </c>
      <c r="D779" s="110" t="s">
        <v>9</v>
      </c>
      <c r="E779" s="110" t="s">
        <v>67</v>
      </c>
      <c r="F779" s="110" t="s">
        <v>5819</v>
      </c>
      <c r="G779" s="110" t="s">
        <v>126</v>
      </c>
      <c r="H779" s="110">
        <v>34.200000000000003</v>
      </c>
      <c r="I779" s="110">
        <v>17100</v>
      </c>
      <c r="J779" s="110">
        <v>499.99999999999994</v>
      </c>
      <c r="K779" s="110" t="s">
        <v>38</v>
      </c>
      <c r="L779" s="110">
        <v>14850</v>
      </c>
      <c r="M779" s="111">
        <v>29.700000000000003</v>
      </c>
      <c r="N779" s="110" t="s">
        <v>3668</v>
      </c>
      <c r="O779" s="110" t="s">
        <v>3668</v>
      </c>
      <c r="P779" s="110" t="s">
        <v>1832</v>
      </c>
      <c r="Q779" s="110" t="s">
        <v>3669</v>
      </c>
      <c r="R779" s="110">
        <v>1</v>
      </c>
      <c r="S779" s="110" t="s">
        <v>10</v>
      </c>
      <c r="T779" s="110">
        <v>34.200000000000003</v>
      </c>
      <c r="U779" s="110" t="s">
        <v>3670</v>
      </c>
      <c r="V779" s="110">
        <v>1</v>
      </c>
      <c r="W779" s="110" t="s">
        <v>1915</v>
      </c>
      <c r="X779" s="110">
        <v>0</v>
      </c>
      <c r="Y779" s="110" t="s">
        <v>10</v>
      </c>
      <c r="Z779" s="110">
        <v>25</v>
      </c>
      <c r="AA779" s="110" t="s">
        <v>10</v>
      </c>
      <c r="AB779" s="110" t="s">
        <v>1915</v>
      </c>
      <c r="AC779" s="110">
        <v>758</v>
      </c>
      <c r="AD779" s="110"/>
      <c r="AE779" s="111">
        <v>0</v>
      </c>
      <c r="AF779" s="112">
        <v>0</v>
      </c>
      <c r="AG779" s="111">
        <f>AE779-AF779</f>
        <v>0</v>
      </c>
    </row>
    <row r="780" spans="1:33">
      <c r="A780" s="109">
        <v>649</v>
      </c>
      <c r="B780" s="110">
        <v>763</v>
      </c>
      <c r="C780" s="110" t="s">
        <v>1836</v>
      </c>
      <c r="D780" s="110" t="s">
        <v>9</v>
      </c>
      <c r="E780" s="110" t="s">
        <v>67</v>
      </c>
      <c r="F780" s="110" t="s">
        <v>556</v>
      </c>
      <c r="G780" s="110" t="s">
        <v>92</v>
      </c>
      <c r="H780" s="110">
        <v>10.4</v>
      </c>
      <c r="I780" s="110">
        <v>5200</v>
      </c>
      <c r="J780" s="110">
        <v>500</v>
      </c>
      <c r="K780" s="110" t="s">
        <v>38</v>
      </c>
      <c r="L780" s="110">
        <v>4100</v>
      </c>
      <c r="M780" s="111">
        <v>8.1999999999999993</v>
      </c>
      <c r="N780" s="110" t="s">
        <v>3678</v>
      </c>
      <c r="O780" s="110" t="s">
        <v>3678</v>
      </c>
      <c r="P780" s="110" t="s">
        <v>1836</v>
      </c>
      <c r="Q780" s="110" t="s">
        <v>3679</v>
      </c>
      <c r="R780" s="110">
        <v>1</v>
      </c>
      <c r="S780" s="110" t="s">
        <v>10</v>
      </c>
      <c r="T780" s="110">
        <v>10.4</v>
      </c>
      <c r="U780" s="110" t="s">
        <v>3680</v>
      </c>
      <c r="V780" s="110">
        <v>1</v>
      </c>
      <c r="W780" s="110" t="s">
        <v>1915</v>
      </c>
      <c r="X780" s="110">
        <v>0</v>
      </c>
      <c r="Y780" s="110" t="s">
        <v>10</v>
      </c>
      <c r="Z780" s="110">
        <v>25</v>
      </c>
      <c r="AA780" s="110" t="s">
        <v>10</v>
      </c>
      <c r="AB780" s="110" t="s">
        <v>1915</v>
      </c>
      <c r="AC780" s="110">
        <v>763</v>
      </c>
      <c r="AD780" s="110"/>
      <c r="AE780" s="111">
        <v>0</v>
      </c>
      <c r="AF780" s="112">
        <v>0</v>
      </c>
      <c r="AG780" s="111">
        <f>AE780-AF780</f>
        <v>0</v>
      </c>
    </row>
    <row r="781" spans="1:33">
      <c r="A781" s="109">
        <v>652</v>
      </c>
      <c r="B781" s="110">
        <v>766</v>
      </c>
      <c r="C781" s="110" t="s">
        <v>1839</v>
      </c>
      <c r="D781" s="110" t="s">
        <v>114</v>
      </c>
      <c r="E781" s="110" t="s">
        <v>67</v>
      </c>
      <c r="F781" s="110" t="s">
        <v>5659</v>
      </c>
      <c r="G781" s="110" t="s">
        <v>114</v>
      </c>
      <c r="H781" s="110">
        <v>25.4</v>
      </c>
      <c r="I781" s="110">
        <v>7620</v>
      </c>
      <c r="J781" s="110">
        <v>300</v>
      </c>
      <c r="K781" s="110" t="s">
        <v>38</v>
      </c>
      <c r="L781" s="110">
        <v>6246</v>
      </c>
      <c r="M781" s="111">
        <v>20.82</v>
      </c>
      <c r="N781" s="110" t="s">
        <v>3687</v>
      </c>
      <c r="O781" s="110" t="s">
        <v>3687</v>
      </c>
      <c r="P781" s="110" t="s">
        <v>1839</v>
      </c>
      <c r="Q781" s="110" t="s">
        <v>10</v>
      </c>
      <c r="R781" s="110">
        <v>1</v>
      </c>
      <c r="S781" s="110" t="s">
        <v>10</v>
      </c>
      <c r="T781" s="110">
        <v>25.4</v>
      </c>
      <c r="U781" s="110" t="s">
        <v>3688</v>
      </c>
      <c r="V781" s="110">
        <v>1</v>
      </c>
      <c r="W781" s="110" t="s">
        <v>1915</v>
      </c>
      <c r="X781" s="110">
        <v>0</v>
      </c>
      <c r="Y781" s="110" t="s">
        <v>10</v>
      </c>
      <c r="Z781" s="110">
        <v>25</v>
      </c>
      <c r="AA781" s="110" t="s">
        <v>10</v>
      </c>
      <c r="AB781" s="110" t="s">
        <v>1915</v>
      </c>
      <c r="AC781" s="110">
        <v>766</v>
      </c>
      <c r="AD781" s="110"/>
      <c r="AE781" s="111">
        <v>0</v>
      </c>
      <c r="AF781" s="112">
        <v>0</v>
      </c>
      <c r="AG781" s="111">
        <f>AE781-AF781</f>
        <v>0</v>
      </c>
    </row>
    <row r="782" spans="1:33">
      <c r="A782" s="109">
        <v>660</v>
      </c>
      <c r="B782" s="110">
        <v>774</v>
      </c>
      <c r="C782" s="110" t="s">
        <v>1847</v>
      </c>
      <c r="D782" s="110" t="s">
        <v>44</v>
      </c>
      <c r="E782" s="110" t="s">
        <v>58</v>
      </c>
      <c r="F782" s="110" t="s">
        <v>5714</v>
      </c>
      <c r="G782" s="110" t="s">
        <v>104</v>
      </c>
      <c r="H782" s="110">
        <v>346.9</v>
      </c>
      <c r="I782" s="110">
        <v>3469</v>
      </c>
      <c r="J782" s="110">
        <v>10</v>
      </c>
      <c r="K782" s="110" t="s">
        <v>38</v>
      </c>
      <c r="L782" s="110">
        <v>3053</v>
      </c>
      <c r="M782" s="111">
        <v>305.3</v>
      </c>
      <c r="N782" s="110" t="s">
        <v>3706</v>
      </c>
      <c r="O782" s="110" t="s">
        <v>3706</v>
      </c>
      <c r="P782" s="110" t="s">
        <v>1847</v>
      </c>
      <c r="Q782" s="110" t="s">
        <v>3707</v>
      </c>
      <c r="R782" s="110">
        <v>2</v>
      </c>
      <c r="S782" s="110" t="s">
        <v>10</v>
      </c>
      <c r="T782" s="110">
        <v>346.9</v>
      </c>
      <c r="U782" s="110" t="s">
        <v>3708</v>
      </c>
      <c r="V782" s="110">
        <v>1</v>
      </c>
      <c r="W782" s="110" t="s">
        <v>1915</v>
      </c>
      <c r="X782" s="110">
        <v>2</v>
      </c>
      <c r="Y782" s="110" t="s">
        <v>10</v>
      </c>
      <c r="Z782" s="110">
        <v>3</v>
      </c>
      <c r="AA782" s="110" t="s">
        <v>10</v>
      </c>
      <c r="AB782" s="110" t="s">
        <v>5618</v>
      </c>
      <c r="AC782" s="110">
        <v>200774</v>
      </c>
      <c r="AD782" s="110">
        <v>0</v>
      </c>
      <c r="AE782" s="111">
        <v>0</v>
      </c>
      <c r="AF782" s="112">
        <v>0</v>
      </c>
      <c r="AG782" s="111">
        <f>AE782-AF782</f>
        <v>0</v>
      </c>
    </row>
    <row r="783" spans="1:33">
      <c r="A783" s="109">
        <v>663</v>
      </c>
      <c r="B783" s="110">
        <v>781</v>
      </c>
      <c r="C783" s="110" t="s">
        <v>1850</v>
      </c>
      <c r="D783" s="110" t="s">
        <v>9</v>
      </c>
      <c r="E783" s="110" t="s">
        <v>67</v>
      </c>
      <c r="F783" s="110" t="s">
        <v>5647</v>
      </c>
      <c r="G783" s="110" t="s">
        <v>257</v>
      </c>
      <c r="H783" s="110">
        <v>10.1</v>
      </c>
      <c r="I783" s="110">
        <v>10100</v>
      </c>
      <c r="J783" s="110">
        <v>1000</v>
      </c>
      <c r="K783" s="110" t="s">
        <v>38</v>
      </c>
      <c r="L783" s="110">
        <v>8950</v>
      </c>
      <c r="M783" s="111">
        <v>8.9499999999999993</v>
      </c>
      <c r="N783" s="110" t="s">
        <v>3715</v>
      </c>
      <c r="O783" s="110" t="s">
        <v>3715</v>
      </c>
      <c r="P783" s="110" t="s">
        <v>1850</v>
      </c>
      <c r="Q783" s="110" t="s">
        <v>3716</v>
      </c>
      <c r="R783" s="110">
        <v>1</v>
      </c>
      <c r="S783" s="110" t="s">
        <v>10</v>
      </c>
      <c r="T783" s="110">
        <v>10.1</v>
      </c>
      <c r="U783" s="110" t="s">
        <v>3717</v>
      </c>
      <c r="V783" s="110">
        <v>1</v>
      </c>
      <c r="W783" s="110" t="s">
        <v>1915</v>
      </c>
      <c r="X783" s="110">
        <v>0</v>
      </c>
      <c r="Y783" s="110" t="s">
        <v>10</v>
      </c>
      <c r="Z783" s="110">
        <v>25</v>
      </c>
      <c r="AA783" s="110" t="s">
        <v>10</v>
      </c>
      <c r="AB783" s="110" t="s">
        <v>1915</v>
      </c>
      <c r="AC783" s="110">
        <v>781</v>
      </c>
      <c r="AD783" s="110"/>
      <c r="AE783" s="111">
        <v>0</v>
      </c>
      <c r="AF783" s="112">
        <v>0</v>
      </c>
      <c r="AG783" s="111">
        <f>AE783-AF783</f>
        <v>0</v>
      </c>
    </row>
    <row r="784" spans="1:33">
      <c r="A784" s="109">
        <v>668</v>
      </c>
      <c r="B784" s="110">
        <v>785</v>
      </c>
      <c r="C784" s="110" t="s">
        <v>1855</v>
      </c>
      <c r="D784" s="110" t="s">
        <v>114</v>
      </c>
      <c r="E784" s="110" t="s">
        <v>67</v>
      </c>
      <c r="F784" s="110" t="s">
        <v>5659</v>
      </c>
      <c r="G784" s="110" t="s">
        <v>114</v>
      </c>
      <c r="H784" s="110">
        <v>10.4</v>
      </c>
      <c r="I784" s="110">
        <v>3120</v>
      </c>
      <c r="J784" s="110">
        <v>300</v>
      </c>
      <c r="K784" s="110" t="s">
        <v>38</v>
      </c>
      <c r="L784" s="110">
        <v>2490</v>
      </c>
      <c r="M784" s="111">
        <v>8.3000000000000007</v>
      </c>
      <c r="N784" s="110" t="s">
        <v>3727</v>
      </c>
      <c r="O784" s="110" t="s">
        <v>3727</v>
      </c>
      <c r="P784" s="110" t="s">
        <v>1855</v>
      </c>
      <c r="Q784" s="110" t="s">
        <v>10</v>
      </c>
      <c r="R784" s="110">
        <v>1</v>
      </c>
      <c r="S784" s="110" t="s">
        <v>10</v>
      </c>
      <c r="T784" s="110">
        <v>10.4</v>
      </c>
      <c r="U784" s="110" t="s">
        <v>3728</v>
      </c>
      <c r="V784" s="110">
        <v>1</v>
      </c>
      <c r="W784" s="110" t="s">
        <v>1915</v>
      </c>
      <c r="X784" s="110">
        <v>0</v>
      </c>
      <c r="Y784" s="110" t="s">
        <v>10</v>
      </c>
      <c r="Z784" s="110">
        <v>25</v>
      </c>
      <c r="AA784" s="110" t="s">
        <v>10</v>
      </c>
      <c r="AB784" s="110" t="s">
        <v>1915</v>
      </c>
      <c r="AC784" s="110">
        <v>785</v>
      </c>
      <c r="AD784" s="110"/>
      <c r="AE784" s="111">
        <v>0</v>
      </c>
      <c r="AF784" s="112">
        <v>0</v>
      </c>
      <c r="AG784" s="111">
        <f>AE784-AF784</f>
        <v>0</v>
      </c>
    </row>
    <row r="785" spans="1:33">
      <c r="A785" s="109">
        <v>670</v>
      </c>
      <c r="B785" s="110">
        <v>789</v>
      </c>
      <c r="C785" s="110" t="s">
        <v>1857</v>
      </c>
      <c r="D785" s="110" t="s">
        <v>9</v>
      </c>
      <c r="E785" s="110" t="s">
        <v>67</v>
      </c>
      <c r="F785" s="110" t="s">
        <v>5647</v>
      </c>
      <c r="G785" s="110" t="s">
        <v>480</v>
      </c>
      <c r="H785" s="110">
        <v>10.199999999999999</v>
      </c>
      <c r="I785" s="110">
        <v>10200</v>
      </c>
      <c r="J785" s="110">
        <v>1000.0000000000001</v>
      </c>
      <c r="K785" s="110" t="s">
        <v>38</v>
      </c>
      <c r="L785" s="110">
        <v>8925</v>
      </c>
      <c r="M785" s="111">
        <v>8.9249999999999989</v>
      </c>
      <c r="N785" s="110" t="s">
        <v>3732</v>
      </c>
      <c r="O785" s="110" t="s">
        <v>3732</v>
      </c>
      <c r="P785" s="110" t="s">
        <v>1857</v>
      </c>
      <c r="Q785" s="110" t="s">
        <v>3733</v>
      </c>
      <c r="R785" s="110">
        <v>1</v>
      </c>
      <c r="S785" s="110" t="s">
        <v>10</v>
      </c>
      <c r="T785" s="110">
        <v>10.199999999999999</v>
      </c>
      <c r="U785" s="110" t="s">
        <v>3734</v>
      </c>
      <c r="V785" s="110">
        <v>1</v>
      </c>
      <c r="W785" s="110" t="s">
        <v>1915</v>
      </c>
      <c r="X785" s="110">
        <v>2</v>
      </c>
      <c r="Y785" s="110" t="s">
        <v>10</v>
      </c>
      <c r="Z785" s="110">
        <v>26</v>
      </c>
      <c r="AA785" s="110" t="s">
        <v>10</v>
      </c>
      <c r="AB785" s="110" t="s">
        <v>1915</v>
      </c>
      <c r="AC785" s="110">
        <v>200789</v>
      </c>
      <c r="AD785" s="110"/>
      <c r="AE785" s="111">
        <v>0</v>
      </c>
      <c r="AF785" s="112">
        <v>0</v>
      </c>
      <c r="AG785" s="111">
        <f>AE785-AF785</f>
        <v>0</v>
      </c>
    </row>
    <row r="786" spans="1:33">
      <c r="A786" s="109">
        <v>671</v>
      </c>
      <c r="B786" s="110">
        <v>791</v>
      </c>
      <c r="C786" s="110" t="s">
        <v>1858</v>
      </c>
      <c r="D786" s="110" t="s">
        <v>9</v>
      </c>
      <c r="E786" s="110" t="s">
        <v>67</v>
      </c>
      <c r="F786" s="110" t="s">
        <v>5647</v>
      </c>
      <c r="G786" s="110" t="s">
        <v>480</v>
      </c>
      <c r="H786" s="110">
        <v>18.899999999999999</v>
      </c>
      <c r="I786" s="110">
        <v>18900</v>
      </c>
      <c r="J786" s="110">
        <v>1000.0000000000001</v>
      </c>
      <c r="K786" s="110" t="s">
        <v>38</v>
      </c>
      <c r="L786" s="110">
        <v>16538</v>
      </c>
      <c r="M786" s="111">
        <v>16.537999999999997</v>
      </c>
      <c r="N786" s="110" t="s">
        <v>3735</v>
      </c>
      <c r="O786" s="110" t="s">
        <v>3735</v>
      </c>
      <c r="P786" s="110" t="s">
        <v>1858</v>
      </c>
      <c r="Q786" s="110" t="s">
        <v>3736</v>
      </c>
      <c r="R786" s="110">
        <v>1</v>
      </c>
      <c r="S786" s="110" t="s">
        <v>10</v>
      </c>
      <c r="T786" s="110">
        <v>18.899999999999999</v>
      </c>
      <c r="U786" s="110" t="s">
        <v>3737</v>
      </c>
      <c r="V786" s="110">
        <v>1</v>
      </c>
      <c r="W786" s="110" t="s">
        <v>1915</v>
      </c>
      <c r="X786" s="110">
        <v>2</v>
      </c>
      <c r="Y786" s="110" t="s">
        <v>10</v>
      </c>
      <c r="Z786" s="110">
        <v>26</v>
      </c>
      <c r="AA786" s="110" t="s">
        <v>10</v>
      </c>
      <c r="AB786" s="110" t="s">
        <v>1915</v>
      </c>
      <c r="AC786" s="110">
        <v>200791</v>
      </c>
      <c r="AD786" s="110"/>
      <c r="AE786" s="111">
        <v>0</v>
      </c>
      <c r="AF786" s="112">
        <v>0</v>
      </c>
      <c r="AG786" s="111">
        <f>AE786-AF786</f>
        <v>0</v>
      </c>
    </row>
    <row r="787" spans="1:33">
      <c r="A787" s="109">
        <v>677</v>
      </c>
      <c r="B787" s="110">
        <v>797</v>
      </c>
      <c r="C787" s="110" t="s">
        <v>4021</v>
      </c>
      <c r="D787" s="110" t="s">
        <v>9</v>
      </c>
      <c r="E787" s="110" t="s">
        <v>67</v>
      </c>
      <c r="F787" s="110" t="s">
        <v>556</v>
      </c>
      <c r="G787" s="110" t="s">
        <v>37</v>
      </c>
      <c r="H787" s="110">
        <v>13.8</v>
      </c>
      <c r="I787" s="110">
        <v>6900</v>
      </c>
      <c r="J787" s="110">
        <v>500</v>
      </c>
      <c r="K787" s="110" t="s">
        <v>38</v>
      </c>
      <c r="L787" s="110">
        <v>6147</v>
      </c>
      <c r="M787" s="111">
        <v>12.294</v>
      </c>
      <c r="N787" s="110" t="s">
        <v>3753</v>
      </c>
      <c r="O787" s="110" t="s">
        <v>3753</v>
      </c>
      <c r="P787" s="110" t="s">
        <v>1863</v>
      </c>
      <c r="Q787" s="110" t="s">
        <v>3754</v>
      </c>
      <c r="R787" s="110">
        <v>1</v>
      </c>
      <c r="S787" s="110" t="s">
        <v>10</v>
      </c>
      <c r="T787" s="110">
        <v>13.8</v>
      </c>
      <c r="U787" s="110" t="s">
        <v>3755</v>
      </c>
      <c r="V787" s="110">
        <v>1</v>
      </c>
      <c r="W787" s="110" t="s">
        <v>1915</v>
      </c>
      <c r="X787" s="110">
        <v>0</v>
      </c>
      <c r="Y787" s="110" t="s">
        <v>10</v>
      </c>
      <c r="Z787" s="110">
        <v>25</v>
      </c>
      <c r="AA787" s="110" t="s">
        <v>10</v>
      </c>
      <c r="AB787" s="110" t="s">
        <v>1915</v>
      </c>
      <c r="AC787" s="110">
        <v>797</v>
      </c>
      <c r="AD787" s="110"/>
      <c r="AE787" s="111">
        <v>0</v>
      </c>
      <c r="AF787" s="112">
        <v>0</v>
      </c>
      <c r="AG787" s="111">
        <f>AE787-AF787</f>
        <v>0</v>
      </c>
    </row>
    <row r="788" spans="1:33">
      <c r="A788" s="109">
        <v>678</v>
      </c>
      <c r="B788" s="110">
        <v>799</v>
      </c>
      <c r="C788" s="110" t="s">
        <v>4022</v>
      </c>
      <c r="D788" s="110" t="s">
        <v>10</v>
      </c>
      <c r="E788" s="110" t="s">
        <v>10</v>
      </c>
      <c r="F788" s="110" t="s">
        <v>5824</v>
      </c>
      <c r="G788" s="110" t="s">
        <v>241</v>
      </c>
      <c r="H788" s="110">
        <v>100</v>
      </c>
      <c r="I788" s="110">
        <v>1000</v>
      </c>
      <c r="J788" s="110">
        <v>10</v>
      </c>
      <c r="K788" s="110" t="s">
        <v>778</v>
      </c>
      <c r="L788" s="110">
        <v>890</v>
      </c>
      <c r="M788" s="111">
        <v>89</v>
      </c>
      <c r="N788" s="110" t="s">
        <v>3756</v>
      </c>
      <c r="O788" s="110" t="s">
        <v>3756</v>
      </c>
      <c r="P788" s="110" t="s">
        <v>1864</v>
      </c>
      <c r="Q788" s="110" t="s">
        <v>3757</v>
      </c>
      <c r="R788" s="110">
        <v>1</v>
      </c>
      <c r="S788" s="110" t="s">
        <v>10</v>
      </c>
      <c r="T788" s="110">
        <v>100</v>
      </c>
      <c r="U788" s="110" t="s">
        <v>3758</v>
      </c>
      <c r="V788" s="110">
        <v>25</v>
      </c>
      <c r="W788" s="110" t="s">
        <v>1902</v>
      </c>
      <c r="X788" s="110">
        <v>2</v>
      </c>
      <c r="Y788" s="110" t="s">
        <v>10</v>
      </c>
      <c r="Z788" s="110">
        <v>15</v>
      </c>
      <c r="AA788" s="110" t="s">
        <v>10</v>
      </c>
      <c r="AB788" s="110" t="s">
        <v>5638</v>
      </c>
      <c r="AC788" s="110">
        <v>200799</v>
      </c>
      <c r="AD788" s="110">
        <v>0</v>
      </c>
      <c r="AE788" s="111">
        <v>0</v>
      </c>
      <c r="AF788" s="112">
        <v>0</v>
      </c>
      <c r="AG788" s="111">
        <f>AE788-AF788</f>
        <v>0</v>
      </c>
    </row>
    <row r="789" spans="1:33">
      <c r="A789" s="109">
        <v>335</v>
      </c>
      <c r="B789" s="110">
        <v>823</v>
      </c>
      <c r="C789" s="110" t="s">
        <v>1201</v>
      </c>
      <c r="D789" s="110" t="s">
        <v>71</v>
      </c>
      <c r="E789" s="110" t="s">
        <v>10</v>
      </c>
      <c r="F789" s="110" t="s">
        <v>5834</v>
      </c>
      <c r="G789" s="110" t="s">
        <v>92</v>
      </c>
      <c r="H789" s="110">
        <v>151</v>
      </c>
      <c r="I789" s="110">
        <v>1510</v>
      </c>
      <c r="J789" s="110">
        <v>10</v>
      </c>
      <c r="K789" s="110" t="s">
        <v>1203</v>
      </c>
      <c r="L789" s="110">
        <v>1345</v>
      </c>
      <c r="M789" s="111">
        <v>134.5</v>
      </c>
      <c r="N789" s="110" t="s">
        <v>2823</v>
      </c>
      <c r="O789" s="110" t="s">
        <v>2823</v>
      </c>
      <c r="P789" s="110" t="s">
        <v>1548</v>
      </c>
      <c r="Q789" s="110" t="s">
        <v>2824</v>
      </c>
      <c r="R789" s="110">
        <v>1</v>
      </c>
      <c r="S789" s="110" t="s">
        <v>10</v>
      </c>
      <c r="T789" s="110">
        <v>332</v>
      </c>
      <c r="U789" s="110" t="s">
        <v>2825</v>
      </c>
      <c r="V789" s="110">
        <v>25</v>
      </c>
      <c r="W789" s="110" t="s">
        <v>1902</v>
      </c>
      <c r="X789" s="110">
        <v>0</v>
      </c>
      <c r="Y789" s="110" t="s">
        <v>10</v>
      </c>
      <c r="Z789" s="110">
        <v>10</v>
      </c>
      <c r="AA789" s="110" t="s">
        <v>10</v>
      </c>
      <c r="AB789" s="110" t="s">
        <v>5638</v>
      </c>
      <c r="AC789" s="110">
        <v>823</v>
      </c>
      <c r="AD789" s="110">
        <v>0</v>
      </c>
      <c r="AE789" s="111">
        <v>0</v>
      </c>
      <c r="AF789" s="112">
        <v>0</v>
      </c>
      <c r="AG789" s="111">
        <f>AE789-AF789</f>
        <v>0</v>
      </c>
    </row>
    <row r="790" spans="1:33">
      <c r="A790" s="109">
        <v>280</v>
      </c>
      <c r="B790" s="110">
        <v>825</v>
      </c>
      <c r="C790" s="110" t="s">
        <v>1498</v>
      </c>
      <c r="D790" s="110" t="s">
        <v>10</v>
      </c>
      <c r="E790" s="110" t="s">
        <v>67</v>
      </c>
      <c r="F790" s="110" t="s">
        <v>5836</v>
      </c>
      <c r="G790" s="110" t="s">
        <v>807</v>
      </c>
      <c r="H790" s="110">
        <v>8.9</v>
      </c>
      <c r="I790" s="110">
        <v>8900</v>
      </c>
      <c r="J790" s="110">
        <v>1000</v>
      </c>
      <c r="K790" s="110" t="s">
        <v>38</v>
      </c>
      <c r="L790" s="110">
        <v>7912</v>
      </c>
      <c r="M790" s="111">
        <v>7.9119999999999999</v>
      </c>
      <c r="N790" s="110" t="s">
        <v>2677</v>
      </c>
      <c r="O790" s="110" t="s">
        <v>2677</v>
      </c>
      <c r="P790" s="110" t="s">
        <v>1498</v>
      </c>
      <c r="Q790" s="110" t="s">
        <v>10</v>
      </c>
      <c r="R790" s="110">
        <v>1</v>
      </c>
      <c r="S790" s="110" t="s">
        <v>10</v>
      </c>
      <c r="T790" s="110">
        <v>8.9</v>
      </c>
      <c r="U790" s="110" t="s">
        <v>2678</v>
      </c>
      <c r="V790" s="110">
        <v>1</v>
      </c>
      <c r="W790" s="110" t="s">
        <v>1915</v>
      </c>
      <c r="X790" s="110">
        <v>2</v>
      </c>
      <c r="Y790" s="110" t="s">
        <v>10</v>
      </c>
      <c r="Z790" s="110">
        <v>26</v>
      </c>
      <c r="AA790" s="110" t="s">
        <v>10</v>
      </c>
      <c r="AB790" s="110" t="s">
        <v>1915</v>
      </c>
      <c r="AC790" s="110">
        <v>200825</v>
      </c>
      <c r="AD790" s="110"/>
      <c r="AE790" s="111">
        <v>0</v>
      </c>
      <c r="AF790" s="112">
        <v>0</v>
      </c>
      <c r="AG790" s="111">
        <f>AE790-AF790</f>
        <v>0</v>
      </c>
    </row>
    <row r="791" spans="1:33">
      <c r="A791" s="109">
        <v>279</v>
      </c>
      <c r="B791" s="110">
        <v>827</v>
      </c>
      <c r="C791" s="110" t="s">
        <v>1497</v>
      </c>
      <c r="D791" s="110" t="s">
        <v>44</v>
      </c>
      <c r="E791" s="110" t="s">
        <v>67</v>
      </c>
      <c r="F791" s="110" t="s">
        <v>5647</v>
      </c>
      <c r="G791" s="110" t="s">
        <v>807</v>
      </c>
      <c r="H791" s="110">
        <v>12.6</v>
      </c>
      <c r="I791" s="110">
        <v>12600</v>
      </c>
      <c r="J791" s="110">
        <v>1000</v>
      </c>
      <c r="K791" s="110" t="s">
        <v>38</v>
      </c>
      <c r="L791" s="110">
        <v>11201</v>
      </c>
      <c r="M791" s="111">
        <v>11.201000000000001</v>
      </c>
      <c r="N791" s="110" t="s">
        <v>2675</v>
      </c>
      <c r="O791" s="110" t="s">
        <v>2675</v>
      </c>
      <c r="P791" s="110" t="s">
        <v>1497</v>
      </c>
      <c r="Q791" s="110" t="s">
        <v>10</v>
      </c>
      <c r="R791" s="110">
        <v>1</v>
      </c>
      <c r="S791" s="110" t="s">
        <v>10</v>
      </c>
      <c r="T791" s="110">
        <v>12.6</v>
      </c>
      <c r="U791" s="110" t="s">
        <v>2676</v>
      </c>
      <c r="V791" s="110">
        <v>1</v>
      </c>
      <c r="W791" s="110" t="s">
        <v>1915</v>
      </c>
      <c r="X791" s="110">
        <v>2</v>
      </c>
      <c r="Y791" s="110" t="s">
        <v>10</v>
      </c>
      <c r="Z791" s="110">
        <v>26</v>
      </c>
      <c r="AA791" s="110" t="s">
        <v>10</v>
      </c>
      <c r="AB791" s="110" t="s">
        <v>1915</v>
      </c>
      <c r="AC791" s="110">
        <v>200827</v>
      </c>
      <c r="AD791" s="110"/>
      <c r="AE791" s="111">
        <v>0</v>
      </c>
      <c r="AF791" s="112">
        <v>0</v>
      </c>
      <c r="AG791" s="111">
        <f>AE791-AF791</f>
        <v>0</v>
      </c>
    </row>
    <row r="792" spans="1:33">
      <c r="A792" s="109" t="s">
        <v>5622</v>
      </c>
      <c r="B792" s="110">
        <v>8</v>
      </c>
      <c r="C792" s="110" t="s">
        <v>3863</v>
      </c>
      <c r="D792" s="110" t="s">
        <v>10</v>
      </c>
      <c r="E792" s="110" t="s">
        <v>14</v>
      </c>
      <c r="F792" s="110" t="s">
        <v>5623</v>
      </c>
      <c r="G792" s="110" t="s">
        <v>12</v>
      </c>
      <c r="H792" s="110">
        <v>18.399999999999999</v>
      </c>
      <c r="I792" s="110">
        <v>8694</v>
      </c>
      <c r="J792" s="110">
        <v>472.50000000000006</v>
      </c>
      <c r="K792" s="110" t="s">
        <v>18</v>
      </c>
      <c r="L792" s="110">
        <v>7750</v>
      </c>
      <c r="M792" s="111">
        <v>16.402116402116402</v>
      </c>
      <c r="N792" s="110" t="e">
        <v>#VALUE!</v>
      </c>
      <c r="O792" s="110" t="e">
        <v>#VALUE!</v>
      </c>
      <c r="P792" s="110" t="e">
        <v>#VALUE!</v>
      </c>
      <c r="Q792" s="110" t="e">
        <v>#VALUE!</v>
      </c>
      <c r="R792" s="110">
        <v>0</v>
      </c>
      <c r="S792" s="110" t="e">
        <v>#VALUE!</v>
      </c>
      <c r="T792" s="110" t="e">
        <v>#VALUE!</v>
      </c>
      <c r="U792" s="110" t="e">
        <v>#VALUE!</v>
      </c>
      <c r="V792" s="110" t="e">
        <v>#VALUE!</v>
      </c>
      <c r="W792" s="110" t="e">
        <v>#VALUE!</v>
      </c>
      <c r="X792" s="110" t="e">
        <v>#VALUE!</v>
      </c>
      <c r="Y792" s="110" t="e">
        <v>#VALUE!</v>
      </c>
      <c r="Z792" s="110" t="e">
        <v>#VALUE!</v>
      </c>
      <c r="AA792" s="110" t="s">
        <v>5622</v>
      </c>
      <c r="AB792" s="110" t="s">
        <v>5624</v>
      </c>
      <c r="AC792" s="110" t="e">
        <v>#VALUE!</v>
      </c>
      <c r="AD792" s="110" t="s">
        <v>5622</v>
      </c>
      <c r="AE792" s="111"/>
      <c r="AF792" s="112"/>
      <c r="AG792" s="111">
        <f>AE792-AF792</f>
        <v>0</v>
      </c>
    </row>
    <row r="793" spans="1:33">
      <c r="A793" s="109" t="s">
        <v>5622</v>
      </c>
      <c r="B793" s="110">
        <v>20</v>
      </c>
      <c r="C793" s="110" t="s">
        <v>3874</v>
      </c>
      <c r="D793" s="110" t="s">
        <v>44</v>
      </c>
      <c r="E793" s="110" t="s">
        <v>10</v>
      </c>
      <c r="F793" s="110" t="s">
        <v>5630</v>
      </c>
      <c r="G793" s="110" t="s">
        <v>43</v>
      </c>
      <c r="H793" s="110">
        <v>24.1</v>
      </c>
      <c r="I793" s="110">
        <v>2024.4</v>
      </c>
      <c r="J793" s="110">
        <v>84</v>
      </c>
      <c r="K793" s="110" t="s">
        <v>18</v>
      </c>
      <c r="L793" s="110">
        <v>1840</v>
      </c>
      <c r="M793" s="111">
        <v>21.904761904761905</v>
      </c>
      <c r="N793" s="110" t="e">
        <v>#VALUE!</v>
      </c>
      <c r="O793" s="110" t="e">
        <v>#VALUE!</v>
      </c>
      <c r="P793" s="110" t="e">
        <v>#VALUE!</v>
      </c>
      <c r="Q793" s="110" t="e">
        <v>#VALUE!</v>
      </c>
      <c r="R793" s="110">
        <v>0</v>
      </c>
      <c r="S793" s="110" t="e">
        <v>#VALUE!</v>
      </c>
      <c r="T793" s="110" t="e">
        <v>#VALUE!</v>
      </c>
      <c r="U793" s="110" t="e">
        <v>#VALUE!</v>
      </c>
      <c r="V793" s="110" t="e">
        <v>#VALUE!</v>
      </c>
      <c r="W793" s="110" t="e">
        <v>#VALUE!</v>
      </c>
      <c r="X793" s="110" t="e">
        <v>#VALUE!</v>
      </c>
      <c r="Y793" s="110" t="e">
        <v>#VALUE!</v>
      </c>
      <c r="Z793" s="110" t="e">
        <v>#VALUE!</v>
      </c>
      <c r="AA793" s="110" t="s">
        <v>5622</v>
      </c>
      <c r="AB793" s="110" t="s">
        <v>5624</v>
      </c>
      <c r="AC793" s="110" t="e">
        <v>#VALUE!</v>
      </c>
      <c r="AD793" s="110" t="s">
        <v>5622</v>
      </c>
      <c r="AE793" s="111"/>
      <c r="AF793" s="112"/>
      <c r="AG793" s="111">
        <f>AE793-AF793</f>
        <v>0</v>
      </c>
    </row>
    <row r="794" spans="1:33">
      <c r="A794" s="109" t="s">
        <v>5622</v>
      </c>
      <c r="B794" s="110">
        <v>28</v>
      </c>
      <c r="C794" s="110" t="s">
        <v>1241</v>
      </c>
      <c r="D794" s="110" t="s">
        <v>10</v>
      </c>
      <c r="E794" s="110" t="s">
        <v>10</v>
      </c>
      <c r="F794" s="110" t="s">
        <v>5635</v>
      </c>
      <c r="G794" s="110" t="s">
        <v>37</v>
      </c>
      <c r="H794" s="110">
        <v>268.89999999999998</v>
      </c>
      <c r="I794" s="110">
        <v>6722.5</v>
      </c>
      <c r="J794" s="110">
        <v>25.000000000000004</v>
      </c>
      <c r="K794" s="110" t="s">
        <v>75</v>
      </c>
      <c r="L794" s="110">
        <v>5858</v>
      </c>
      <c r="M794" s="111">
        <v>234.31999999999996</v>
      </c>
      <c r="N794" s="110" t="e">
        <v>#VALUE!</v>
      </c>
      <c r="O794" s="110" t="e">
        <v>#VALUE!</v>
      </c>
      <c r="P794" s="110" t="e">
        <v>#VALUE!</v>
      </c>
      <c r="Q794" s="110" t="e">
        <v>#VALUE!</v>
      </c>
      <c r="R794" s="110">
        <v>0</v>
      </c>
      <c r="S794" s="110" t="e">
        <v>#VALUE!</v>
      </c>
      <c r="T794" s="110" t="e">
        <v>#VALUE!</v>
      </c>
      <c r="U794" s="110" t="e">
        <v>#VALUE!</v>
      </c>
      <c r="V794" s="110" t="e">
        <v>#VALUE!</v>
      </c>
      <c r="W794" s="110" t="e">
        <v>#VALUE!</v>
      </c>
      <c r="X794" s="110" t="e">
        <v>#VALUE!</v>
      </c>
      <c r="Y794" s="110" t="e">
        <v>#VALUE!</v>
      </c>
      <c r="Z794" s="110" t="e">
        <v>#VALUE!</v>
      </c>
      <c r="AA794" s="110" t="s">
        <v>5622</v>
      </c>
      <c r="AB794" s="110" t="s">
        <v>5624</v>
      </c>
      <c r="AC794" s="110" t="e">
        <v>#VALUE!</v>
      </c>
      <c r="AD794" s="110" t="s">
        <v>5622</v>
      </c>
      <c r="AE794" s="111"/>
      <c r="AF794" s="112"/>
      <c r="AG794" s="111">
        <f>AE794-AF794</f>
        <v>0</v>
      </c>
    </row>
    <row r="795" spans="1:33">
      <c r="A795" s="109" t="s">
        <v>5622</v>
      </c>
      <c r="B795" s="110">
        <v>29</v>
      </c>
      <c r="C795" s="110" t="s">
        <v>3882</v>
      </c>
      <c r="D795" s="110" t="s">
        <v>44</v>
      </c>
      <c r="E795" s="110" t="s">
        <v>10</v>
      </c>
      <c r="F795" s="110" t="s">
        <v>5636</v>
      </c>
      <c r="G795" s="110" t="s">
        <v>79</v>
      </c>
      <c r="H795" s="110">
        <v>2081</v>
      </c>
      <c r="I795" s="110">
        <v>4162</v>
      </c>
      <c r="J795" s="110">
        <v>2</v>
      </c>
      <c r="K795" s="110" t="s">
        <v>80</v>
      </c>
      <c r="L795" s="110">
        <v>3689</v>
      </c>
      <c r="M795" s="111">
        <v>1844.5</v>
      </c>
      <c r="N795" s="110" t="e">
        <v>#VALUE!</v>
      </c>
      <c r="O795" s="110" t="e">
        <v>#VALUE!</v>
      </c>
      <c r="P795" s="110" t="e">
        <v>#VALUE!</v>
      </c>
      <c r="Q795" s="110" t="e">
        <v>#VALUE!</v>
      </c>
      <c r="R795" s="110">
        <v>0</v>
      </c>
      <c r="S795" s="110" t="e">
        <v>#VALUE!</v>
      </c>
      <c r="T795" s="110" t="e">
        <v>#VALUE!</v>
      </c>
      <c r="U795" s="110" t="e">
        <v>#VALUE!</v>
      </c>
      <c r="V795" s="110" t="e">
        <v>#VALUE!</v>
      </c>
      <c r="W795" s="110" t="e">
        <v>#VALUE!</v>
      </c>
      <c r="X795" s="110" t="e">
        <v>#VALUE!</v>
      </c>
      <c r="Y795" s="110" t="e">
        <v>#VALUE!</v>
      </c>
      <c r="Z795" s="110" t="e">
        <v>#VALUE!</v>
      </c>
      <c r="AA795" s="110" t="s">
        <v>5622</v>
      </c>
      <c r="AB795" s="110" t="s">
        <v>5624</v>
      </c>
      <c r="AC795" s="110" t="e">
        <v>#VALUE!</v>
      </c>
      <c r="AD795" s="110" t="s">
        <v>5622</v>
      </c>
      <c r="AE795" s="111"/>
      <c r="AF795" s="112"/>
      <c r="AG795" s="111">
        <f>AE795-AF795</f>
        <v>0</v>
      </c>
    </row>
    <row r="796" spans="1:33">
      <c r="A796" s="109" t="s">
        <v>5622</v>
      </c>
      <c r="B796" s="110">
        <v>30</v>
      </c>
      <c r="C796" s="110" t="s">
        <v>1243</v>
      </c>
      <c r="D796" s="110" t="s">
        <v>10</v>
      </c>
      <c r="E796" s="110" t="s">
        <v>14</v>
      </c>
      <c r="F796" s="110" t="s">
        <v>450</v>
      </c>
      <c r="G796" s="110" t="s">
        <v>84</v>
      </c>
      <c r="H796" s="110">
        <v>21.4</v>
      </c>
      <c r="I796" s="110">
        <v>2140</v>
      </c>
      <c r="J796" s="110">
        <v>100</v>
      </c>
      <c r="K796" s="110" t="s">
        <v>13</v>
      </c>
      <c r="L796" s="110">
        <v>1907</v>
      </c>
      <c r="M796" s="111">
        <v>19.07</v>
      </c>
      <c r="N796" s="110" t="e">
        <v>#VALUE!</v>
      </c>
      <c r="O796" s="110" t="e">
        <v>#VALUE!</v>
      </c>
      <c r="P796" s="110" t="e">
        <v>#VALUE!</v>
      </c>
      <c r="Q796" s="110" t="e">
        <v>#VALUE!</v>
      </c>
      <c r="R796" s="110">
        <v>0</v>
      </c>
      <c r="S796" s="110" t="e">
        <v>#VALUE!</v>
      </c>
      <c r="T796" s="110" t="e">
        <v>#VALUE!</v>
      </c>
      <c r="U796" s="110" t="e">
        <v>#VALUE!</v>
      </c>
      <c r="V796" s="110" t="e">
        <v>#VALUE!</v>
      </c>
      <c r="W796" s="110" t="e">
        <v>#VALUE!</v>
      </c>
      <c r="X796" s="110" t="e">
        <v>#VALUE!</v>
      </c>
      <c r="Y796" s="110" t="e">
        <v>#VALUE!</v>
      </c>
      <c r="Z796" s="110" t="e">
        <v>#VALUE!</v>
      </c>
      <c r="AA796" s="110" t="s">
        <v>5622</v>
      </c>
      <c r="AB796" s="110" t="s">
        <v>5624</v>
      </c>
      <c r="AC796" s="110" t="e">
        <v>#VALUE!</v>
      </c>
      <c r="AD796" s="110" t="s">
        <v>5622</v>
      </c>
      <c r="AE796" s="111"/>
      <c r="AF796" s="112"/>
      <c r="AG796" s="111">
        <f>AE796-AF796</f>
        <v>0</v>
      </c>
    </row>
    <row r="797" spans="1:33">
      <c r="A797" s="109" t="s">
        <v>5622</v>
      </c>
      <c r="B797" s="110">
        <v>41</v>
      </c>
      <c r="C797" s="110" t="s">
        <v>3884</v>
      </c>
      <c r="D797" s="110" t="s">
        <v>114</v>
      </c>
      <c r="E797" s="110" t="s">
        <v>10</v>
      </c>
      <c r="F797" s="110" t="s">
        <v>5644</v>
      </c>
      <c r="G797" s="110" t="s">
        <v>114</v>
      </c>
      <c r="H797" s="110">
        <v>100</v>
      </c>
      <c r="I797" s="110">
        <v>10000</v>
      </c>
      <c r="J797" s="110">
        <v>100</v>
      </c>
      <c r="K797" s="110" t="s">
        <v>88</v>
      </c>
      <c r="L797" s="110">
        <v>7220</v>
      </c>
      <c r="M797" s="111">
        <v>72.2</v>
      </c>
      <c r="N797" s="110" t="e">
        <v>#VALUE!</v>
      </c>
      <c r="O797" s="110" t="e">
        <v>#VALUE!</v>
      </c>
      <c r="P797" s="110" t="e">
        <v>#VALUE!</v>
      </c>
      <c r="Q797" s="110" t="e">
        <v>#VALUE!</v>
      </c>
      <c r="R797" s="110">
        <v>0</v>
      </c>
      <c r="S797" s="110" t="e">
        <v>#VALUE!</v>
      </c>
      <c r="T797" s="110" t="e">
        <v>#VALUE!</v>
      </c>
      <c r="U797" s="110" t="e">
        <v>#VALUE!</v>
      </c>
      <c r="V797" s="110" t="e">
        <v>#VALUE!</v>
      </c>
      <c r="W797" s="110" t="e">
        <v>#VALUE!</v>
      </c>
      <c r="X797" s="110" t="e">
        <v>#VALUE!</v>
      </c>
      <c r="Y797" s="110" t="e">
        <v>#VALUE!</v>
      </c>
      <c r="Z797" s="110" t="e">
        <v>#VALUE!</v>
      </c>
      <c r="AA797" s="110" t="s">
        <v>5622</v>
      </c>
      <c r="AB797" s="110" t="s">
        <v>5624</v>
      </c>
      <c r="AC797" s="110" t="e">
        <v>#VALUE!</v>
      </c>
      <c r="AD797" s="110" t="s">
        <v>5622</v>
      </c>
      <c r="AE797" s="111"/>
      <c r="AF797" s="112"/>
      <c r="AG797" s="111">
        <f>AE797-AF797</f>
        <v>0</v>
      </c>
    </row>
    <row r="798" spans="1:33">
      <c r="A798" s="109" t="s">
        <v>5622</v>
      </c>
      <c r="B798" s="110">
        <v>50</v>
      </c>
      <c r="C798" s="110" t="s">
        <v>3886</v>
      </c>
      <c r="D798" s="110" t="s">
        <v>10</v>
      </c>
      <c r="E798" s="110" t="s">
        <v>10</v>
      </c>
      <c r="F798" s="110" t="s">
        <v>5650</v>
      </c>
      <c r="G798" s="110" t="s">
        <v>150</v>
      </c>
      <c r="H798" s="110">
        <v>0</v>
      </c>
      <c r="I798" s="110">
        <v>0</v>
      </c>
      <c r="J798" s="110" t="e">
        <v>#DIV/0!</v>
      </c>
      <c r="K798" s="110" t="s">
        <v>10</v>
      </c>
      <c r="L798" s="110">
        <v>68824</v>
      </c>
      <c r="M798" s="111" t="e">
        <v>#DIV/0!</v>
      </c>
      <c r="N798" s="110" t="e">
        <v>#VALUE!</v>
      </c>
      <c r="O798" s="110" t="e">
        <v>#VALUE!</v>
      </c>
      <c r="P798" s="110" t="e">
        <v>#VALUE!</v>
      </c>
      <c r="Q798" s="110" t="e">
        <v>#VALUE!</v>
      </c>
      <c r="R798" s="110">
        <v>0</v>
      </c>
      <c r="S798" s="110" t="e">
        <v>#VALUE!</v>
      </c>
      <c r="T798" s="110" t="e">
        <v>#VALUE!</v>
      </c>
      <c r="U798" s="110" t="e">
        <v>#VALUE!</v>
      </c>
      <c r="V798" s="110" t="e">
        <v>#VALUE!</v>
      </c>
      <c r="W798" s="110" t="e">
        <v>#VALUE!</v>
      </c>
      <c r="X798" s="110" t="e">
        <v>#VALUE!</v>
      </c>
      <c r="Y798" s="110" t="e">
        <v>#VALUE!</v>
      </c>
      <c r="Z798" s="110" t="e">
        <v>#VALUE!</v>
      </c>
      <c r="AA798" s="110" t="s">
        <v>5622</v>
      </c>
      <c r="AB798" s="110" t="s">
        <v>5624</v>
      </c>
      <c r="AC798" s="110" t="e">
        <v>#VALUE!</v>
      </c>
      <c r="AD798" s="110" t="s">
        <v>5622</v>
      </c>
      <c r="AE798" s="111"/>
      <c r="AF798" s="112"/>
      <c r="AG798" s="111">
        <f>AE798-AF798</f>
        <v>0</v>
      </c>
    </row>
    <row r="799" spans="1:33">
      <c r="A799" s="109" t="s">
        <v>5622</v>
      </c>
      <c r="B799" s="110">
        <v>54</v>
      </c>
      <c r="C799" s="110" t="s">
        <v>1261</v>
      </c>
      <c r="D799" s="110" t="s">
        <v>10</v>
      </c>
      <c r="E799" s="110" t="s">
        <v>58</v>
      </c>
      <c r="F799" s="110" t="s">
        <v>5627</v>
      </c>
      <c r="G799" s="110" t="s">
        <v>70</v>
      </c>
      <c r="H799" s="110">
        <v>11.3</v>
      </c>
      <c r="I799" s="110">
        <v>1130</v>
      </c>
      <c r="J799" s="110">
        <v>100</v>
      </c>
      <c r="K799" s="110" t="s">
        <v>38</v>
      </c>
      <c r="L799" s="110">
        <v>1006</v>
      </c>
      <c r="M799" s="111">
        <v>10.06</v>
      </c>
      <c r="N799" s="110" t="e">
        <v>#VALUE!</v>
      </c>
      <c r="O799" s="110" t="e">
        <v>#VALUE!</v>
      </c>
      <c r="P799" s="110" t="e">
        <v>#VALUE!</v>
      </c>
      <c r="Q799" s="110" t="e">
        <v>#VALUE!</v>
      </c>
      <c r="R799" s="110">
        <v>0</v>
      </c>
      <c r="S799" s="110" t="e">
        <v>#VALUE!</v>
      </c>
      <c r="T799" s="110" t="e">
        <v>#VALUE!</v>
      </c>
      <c r="U799" s="110" t="e">
        <v>#VALUE!</v>
      </c>
      <c r="V799" s="110" t="e">
        <v>#VALUE!</v>
      </c>
      <c r="W799" s="110" t="e">
        <v>#VALUE!</v>
      </c>
      <c r="X799" s="110" t="e">
        <v>#VALUE!</v>
      </c>
      <c r="Y799" s="110" t="e">
        <v>#VALUE!</v>
      </c>
      <c r="Z799" s="110" t="e">
        <v>#VALUE!</v>
      </c>
      <c r="AA799" s="110" t="s">
        <v>5622</v>
      </c>
      <c r="AB799" s="110" t="s">
        <v>5624</v>
      </c>
      <c r="AC799" s="110" t="e">
        <v>#VALUE!</v>
      </c>
      <c r="AD799" s="110" t="s">
        <v>5622</v>
      </c>
      <c r="AE799" s="111"/>
      <c r="AF799" s="112"/>
      <c r="AG799" s="111">
        <f>AE799-AF799</f>
        <v>0</v>
      </c>
    </row>
    <row r="800" spans="1:33">
      <c r="A800" s="109" t="s">
        <v>5622</v>
      </c>
      <c r="B800" s="110">
        <v>66</v>
      </c>
      <c r="C800" s="110" t="s">
        <v>3891</v>
      </c>
      <c r="D800" s="110" t="s">
        <v>44</v>
      </c>
      <c r="E800" s="110" t="s">
        <v>58</v>
      </c>
      <c r="F800" s="110" t="s">
        <v>5658</v>
      </c>
      <c r="G800" s="110" t="s">
        <v>108</v>
      </c>
      <c r="H800" s="110">
        <v>64.7</v>
      </c>
      <c r="I800" s="110">
        <v>9058</v>
      </c>
      <c r="J800" s="110">
        <v>140</v>
      </c>
      <c r="K800" s="110" t="s">
        <v>57</v>
      </c>
      <c r="L800" s="110">
        <v>7156</v>
      </c>
      <c r="M800" s="111">
        <v>51.114285714285714</v>
      </c>
      <c r="N800" s="110" t="e">
        <v>#VALUE!</v>
      </c>
      <c r="O800" s="110" t="e">
        <v>#VALUE!</v>
      </c>
      <c r="P800" s="110" t="e">
        <v>#VALUE!</v>
      </c>
      <c r="Q800" s="110" t="e">
        <v>#VALUE!</v>
      </c>
      <c r="R800" s="110">
        <v>0</v>
      </c>
      <c r="S800" s="110" t="e">
        <v>#VALUE!</v>
      </c>
      <c r="T800" s="110" t="e">
        <v>#VALUE!</v>
      </c>
      <c r="U800" s="110" t="e">
        <v>#VALUE!</v>
      </c>
      <c r="V800" s="110" t="e">
        <v>#VALUE!</v>
      </c>
      <c r="W800" s="110" t="e">
        <v>#VALUE!</v>
      </c>
      <c r="X800" s="110" t="e">
        <v>#VALUE!</v>
      </c>
      <c r="Y800" s="110" t="e">
        <v>#VALUE!</v>
      </c>
      <c r="Z800" s="110" t="e">
        <v>#VALUE!</v>
      </c>
      <c r="AA800" s="110" t="s">
        <v>5622</v>
      </c>
      <c r="AB800" s="110" t="s">
        <v>5624</v>
      </c>
      <c r="AC800" s="110" t="e">
        <v>#VALUE!</v>
      </c>
      <c r="AD800" s="110" t="s">
        <v>5622</v>
      </c>
      <c r="AE800" s="111"/>
      <c r="AF800" s="112"/>
      <c r="AG800" s="111">
        <f>AE800-AF800</f>
        <v>0</v>
      </c>
    </row>
    <row r="801" spans="1:33">
      <c r="A801" s="109" t="s">
        <v>5622</v>
      </c>
      <c r="B801" s="110">
        <v>71</v>
      </c>
      <c r="C801" s="110" t="s">
        <v>198</v>
      </c>
      <c r="D801" s="110" t="s">
        <v>10</v>
      </c>
      <c r="E801" s="110" t="s">
        <v>58</v>
      </c>
      <c r="F801" s="110" t="s">
        <v>5662</v>
      </c>
      <c r="G801" s="110" t="s">
        <v>56</v>
      </c>
      <c r="H801" s="110">
        <v>9.9</v>
      </c>
      <c r="I801" s="110">
        <v>2970</v>
      </c>
      <c r="J801" s="110">
        <v>300</v>
      </c>
      <c r="K801" s="110" t="s">
        <v>38</v>
      </c>
      <c r="L801" s="110">
        <v>2700</v>
      </c>
      <c r="M801" s="111">
        <v>9</v>
      </c>
      <c r="N801" s="110" t="e">
        <v>#VALUE!</v>
      </c>
      <c r="O801" s="110" t="e">
        <v>#VALUE!</v>
      </c>
      <c r="P801" s="110" t="e">
        <v>#VALUE!</v>
      </c>
      <c r="Q801" s="110" t="e">
        <v>#VALUE!</v>
      </c>
      <c r="R801" s="110">
        <v>0</v>
      </c>
      <c r="S801" s="110" t="e">
        <v>#VALUE!</v>
      </c>
      <c r="T801" s="110" t="e">
        <v>#VALUE!</v>
      </c>
      <c r="U801" s="110" t="e">
        <v>#VALUE!</v>
      </c>
      <c r="V801" s="110" t="e">
        <v>#VALUE!</v>
      </c>
      <c r="W801" s="110" t="e">
        <v>#VALUE!</v>
      </c>
      <c r="X801" s="110" t="e">
        <v>#VALUE!</v>
      </c>
      <c r="Y801" s="110" t="e">
        <v>#VALUE!</v>
      </c>
      <c r="Z801" s="110" t="e">
        <v>#VALUE!</v>
      </c>
      <c r="AA801" s="110" t="s">
        <v>5622</v>
      </c>
      <c r="AB801" s="110" t="s">
        <v>5624</v>
      </c>
      <c r="AC801" s="110" t="e">
        <v>#VALUE!</v>
      </c>
      <c r="AD801" s="110" t="s">
        <v>5622</v>
      </c>
      <c r="AE801" s="111"/>
      <c r="AF801" s="112"/>
      <c r="AG801" s="111">
        <f>AE801-AF801</f>
        <v>0</v>
      </c>
    </row>
    <row r="802" spans="1:33">
      <c r="A802" s="109" t="s">
        <v>5622</v>
      </c>
      <c r="B802" s="110">
        <v>73</v>
      </c>
      <c r="C802" s="110" t="s">
        <v>1277</v>
      </c>
      <c r="D802" s="110" t="s">
        <v>10</v>
      </c>
      <c r="E802" s="110" t="s">
        <v>10</v>
      </c>
      <c r="F802" s="110" t="s">
        <v>5664</v>
      </c>
      <c r="G802" s="110" t="s">
        <v>168</v>
      </c>
      <c r="H802" s="110">
        <v>5445.1</v>
      </c>
      <c r="I802" s="110">
        <v>5445.1</v>
      </c>
      <c r="J802" s="110">
        <v>1</v>
      </c>
      <c r="K802" s="110" t="s">
        <v>206</v>
      </c>
      <c r="L802" s="110">
        <v>4726</v>
      </c>
      <c r="M802" s="111">
        <v>4726</v>
      </c>
      <c r="N802" s="110" t="e">
        <v>#VALUE!</v>
      </c>
      <c r="O802" s="110" t="e">
        <v>#VALUE!</v>
      </c>
      <c r="P802" s="110" t="e">
        <v>#VALUE!</v>
      </c>
      <c r="Q802" s="110" t="e">
        <v>#VALUE!</v>
      </c>
      <c r="R802" s="110">
        <v>0</v>
      </c>
      <c r="S802" s="110" t="e">
        <v>#VALUE!</v>
      </c>
      <c r="T802" s="110" t="e">
        <v>#VALUE!</v>
      </c>
      <c r="U802" s="110" t="e">
        <v>#VALUE!</v>
      </c>
      <c r="V802" s="110" t="e">
        <v>#VALUE!</v>
      </c>
      <c r="W802" s="110" t="e">
        <v>#VALUE!</v>
      </c>
      <c r="X802" s="110" t="e">
        <v>#VALUE!</v>
      </c>
      <c r="Y802" s="110" t="e">
        <v>#VALUE!</v>
      </c>
      <c r="Z802" s="110" t="e">
        <v>#VALUE!</v>
      </c>
      <c r="AA802" s="110" t="s">
        <v>5622</v>
      </c>
      <c r="AB802" s="110" t="s">
        <v>5624</v>
      </c>
      <c r="AC802" s="110" t="e">
        <v>#VALUE!</v>
      </c>
      <c r="AD802" s="110" t="s">
        <v>5622</v>
      </c>
      <c r="AE802" s="111"/>
      <c r="AF802" s="112"/>
      <c r="AG802" s="111">
        <f>AE802-AF802</f>
        <v>0</v>
      </c>
    </row>
    <row r="803" spans="1:33">
      <c r="A803" s="109" t="s">
        <v>5622</v>
      </c>
      <c r="B803" s="110">
        <v>93</v>
      </c>
      <c r="C803" s="110" t="s">
        <v>239</v>
      </c>
      <c r="D803" s="110" t="s">
        <v>10</v>
      </c>
      <c r="E803" s="110" t="s">
        <v>10</v>
      </c>
      <c r="F803" s="110" t="s">
        <v>5670</v>
      </c>
      <c r="G803" s="110" t="s">
        <v>241</v>
      </c>
      <c r="H803" s="110">
        <v>20.6</v>
      </c>
      <c r="I803" s="110">
        <v>1030</v>
      </c>
      <c r="J803" s="110">
        <v>50</v>
      </c>
      <c r="K803" s="110" t="s">
        <v>13</v>
      </c>
      <c r="L803" s="110">
        <v>917</v>
      </c>
      <c r="M803" s="111">
        <v>18.34</v>
      </c>
      <c r="N803" s="110" t="e">
        <v>#VALUE!</v>
      </c>
      <c r="O803" s="110" t="e">
        <v>#VALUE!</v>
      </c>
      <c r="P803" s="110" t="e">
        <v>#VALUE!</v>
      </c>
      <c r="Q803" s="110" t="e">
        <v>#VALUE!</v>
      </c>
      <c r="R803" s="110">
        <v>0</v>
      </c>
      <c r="S803" s="110" t="e">
        <v>#VALUE!</v>
      </c>
      <c r="T803" s="110" t="e">
        <v>#VALUE!</v>
      </c>
      <c r="U803" s="110" t="e">
        <v>#VALUE!</v>
      </c>
      <c r="V803" s="110" t="e">
        <v>#VALUE!</v>
      </c>
      <c r="W803" s="110" t="e">
        <v>#VALUE!</v>
      </c>
      <c r="X803" s="110" t="e">
        <v>#VALUE!</v>
      </c>
      <c r="Y803" s="110" t="e">
        <v>#VALUE!</v>
      </c>
      <c r="Z803" s="110" t="e">
        <v>#VALUE!</v>
      </c>
      <c r="AA803" s="110" t="s">
        <v>5622</v>
      </c>
      <c r="AB803" s="110" t="s">
        <v>5624</v>
      </c>
      <c r="AC803" s="110" t="e">
        <v>#VALUE!</v>
      </c>
      <c r="AD803" s="110" t="s">
        <v>5622</v>
      </c>
      <c r="AE803" s="111"/>
      <c r="AF803" s="112"/>
      <c r="AG803" s="111">
        <f>AE803-AF803</f>
        <v>0</v>
      </c>
    </row>
    <row r="804" spans="1:33">
      <c r="A804" s="109" t="s">
        <v>5622</v>
      </c>
      <c r="B804" s="110">
        <v>94</v>
      </c>
      <c r="C804" s="110" t="s">
        <v>3895</v>
      </c>
      <c r="D804" s="110" t="s">
        <v>10</v>
      </c>
      <c r="E804" s="110" t="s">
        <v>10</v>
      </c>
      <c r="F804" s="110" t="s">
        <v>5649</v>
      </c>
      <c r="G804" s="110" t="s">
        <v>243</v>
      </c>
      <c r="H804" s="110">
        <v>421.8</v>
      </c>
      <c r="I804" s="110">
        <v>4218</v>
      </c>
      <c r="J804" s="110">
        <v>10</v>
      </c>
      <c r="K804" s="110" t="s">
        <v>244</v>
      </c>
      <c r="L804" s="110">
        <v>3750</v>
      </c>
      <c r="M804" s="111">
        <v>375</v>
      </c>
      <c r="N804" s="110" t="e">
        <v>#VALUE!</v>
      </c>
      <c r="O804" s="110" t="e">
        <v>#VALUE!</v>
      </c>
      <c r="P804" s="110" t="e">
        <v>#VALUE!</v>
      </c>
      <c r="Q804" s="110" t="e">
        <v>#VALUE!</v>
      </c>
      <c r="R804" s="110">
        <v>0</v>
      </c>
      <c r="S804" s="110" t="e">
        <v>#VALUE!</v>
      </c>
      <c r="T804" s="110" t="e">
        <v>#VALUE!</v>
      </c>
      <c r="U804" s="110" t="e">
        <v>#VALUE!</v>
      </c>
      <c r="V804" s="110" t="e">
        <v>#VALUE!</v>
      </c>
      <c r="W804" s="110" t="e">
        <v>#VALUE!</v>
      </c>
      <c r="X804" s="110" t="e">
        <v>#VALUE!</v>
      </c>
      <c r="Y804" s="110" t="e">
        <v>#VALUE!</v>
      </c>
      <c r="Z804" s="110" t="e">
        <v>#VALUE!</v>
      </c>
      <c r="AA804" s="110" t="s">
        <v>5622</v>
      </c>
      <c r="AB804" s="110" t="s">
        <v>5624</v>
      </c>
      <c r="AC804" s="110" t="e">
        <v>#VALUE!</v>
      </c>
      <c r="AD804" s="110" t="s">
        <v>5622</v>
      </c>
      <c r="AE804" s="111"/>
      <c r="AF804" s="112"/>
      <c r="AG804" s="111">
        <f>AE804-AF804</f>
        <v>0</v>
      </c>
    </row>
    <row r="805" spans="1:33">
      <c r="A805" s="109" t="s">
        <v>5622</v>
      </c>
      <c r="B805" s="110">
        <v>96</v>
      </c>
      <c r="C805" s="110" t="s">
        <v>3896</v>
      </c>
      <c r="D805" s="110" t="s">
        <v>10</v>
      </c>
      <c r="E805" s="110" t="s">
        <v>67</v>
      </c>
      <c r="F805" s="110" t="s">
        <v>5627</v>
      </c>
      <c r="G805" s="110" t="s">
        <v>84</v>
      </c>
      <c r="H805" s="110">
        <v>12.9</v>
      </c>
      <c r="I805" s="110">
        <v>1290</v>
      </c>
      <c r="J805" s="110">
        <v>100</v>
      </c>
      <c r="K805" s="110" t="s">
        <v>38</v>
      </c>
      <c r="L805" s="110">
        <v>1149</v>
      </c>
      <c r="M805" s="111">
        <v>11.49</v>
      </c>
      <c r="N805" s="110" t="e">
        <v>#VALUE!</v>
      </c>
      <c r="O805" s="110" t="e">
        <v>#VALUE!</v>
      </c>
      <c r="P805" s="110" t="e">
        <v>#VALUE!</v>
      </c>
      <c r="Q805" s="110" t="e">
        <v>#VALUE!</v>
      </c>
      <c r="R805" s="110">
        <v>0</v>
      </c>
      <c r="S805" s="110" t="e">
        <v>#VALUE!</v>
      </c>
      <c r="T805" s="110" t="e">
        <v>#VALUE!</v>
      </c>
      <c r="U805" s="110" t="e">
        <v>#VALUE!</v>
      </c>
      <c r="V805" s="110" t="e">
        <v>#VALUE!</v>
      </c>
      <c r="W805" s="110" t="e">
        <v>#VALUE!</v>
      </c>
      <c r="X805" s="110" t="e">
        <v>#VALUE!</v>
      </c>
      <c r="Y805" s="110" t="e">
        <v>#VALUE!</v>
      </c>
      <c r="Z805" s="110" t="e">
        <v>#VALUE!</v>
      </c>
      <c r="AA805" s="110" t="s">
        <v>5622</v>
      </c>
      <c r="AB805" s="110" t="s">
        <v>5624</v>
      </c>
      <c r="AC805" s="110" t="e">
        <v>#VALUE!</v>
      </c>
      <c r="AD805" s="110" t="s">
        <v>5622</v>
      </c>
      <c r="AE805" s="111"/>
      <c r="AF805" s="112"/>
      <c r="AG805" s="111">
        <f>AE805-AF805</f>
        <v>0</v>
      </c>
    </row>
    <row r="806" spans="1:33">
      <c r="A806" s="109" t="s">
        <v>5622</v>
      </c>
      <c r="B806" s="110">
        <v>100</v>
      </c>
      <c r="C806" s="110" t="s">
        <v>1296</v>
      </c>
      <c r="D806" s="110" t="s">
        <v>10</v>
      </c>
      <c r="E806" s="110" t="s">
        <v>10</v>
      </c>
      <c r="F806" s="110" t="s">
        <v>5671</v>
      </c>
      <c r="G806" s="110" t="s">
        <v>254</v>
      </c>
      <c r="H806" s="110">
        <v>18.899999999999999</v>
      </c>
      <c r="I806" s="110">
        <v>1890</v>
      </c>
      <c r="J806" s="110">
        <v>100.00000000000001</v>
      </c>
      <c r="K806" s="110" t="s">
        <v>13</v>
      </c>
      <c r="L806" s="110">
        <v>1682</v>
      </c>
      <c r="M806" s="111">
        <v>16.819999999999997</v>
      </c>
      <c r="N806" s="110" t="e">
        <v>#VALUE!</v>
      </c>
      <c r="O806" s="110" t="e">
        <v>#VALUE!</v>
      </c>
      <c r="P806" s="110" t="e">
        <v>#VALUE!</v>
      </c>
      <c r="Q806" s="110" t="e">
        <v>#VALUE!</v>
      </c>
      <c r="R806" s="110">
        <v>0</v>
      </c>
      <c r="S806" s="110" t="e">
        <v>#VALUE!</v>
      </c>
      <c r="T806" s="110" t="e">
        <v>#VALUE!</v>
      </c>
      <c r="U806" s="110" t="e">
        <v>#VALUE!</v>
      </c>
      <c r="V806" s="110" t="e">
        <v>#VALUE!</v>
      </c>
      <c r="W806" s="110" t="e">
        <v>#VALUE!</v>
      </c>
      <c r="X806" s="110" t="e">
        <v>#VALUE!</v>
      </c>
      <c r="Y806" s="110" t="e">
        <v>#VALUE!</v>
      </c>
      <c r="Z806" s="110" t="e">
        <v>#VALUE!</v>
      </c>
      <c r="AA806" s="110" t="s">
        <v>5622</v>
      </c>
      <c r="AB806" s="110" t="s">
        <v>5624</v>
      </c>
      <c r="AC806" s="110" t="e">
        <v>#VALUE!</v>
      </c>
      <c r="AD806" s="110" t="s">
        <v>5622</v>
      </c>
      <c r="AE806" s="111"/>
      <c r="AF806" s="112"/>
      <c r="AG806" s="111">
        <f>AE806-AF806</f>
        <v>0</v>
      </c>
    </row>
    <row r="807" spans="1:33">
      <c r="A807" s="109" t="s">
        <v>5622</v>
      </c>
      <c r="B807" s="110">
        <v>104</v>
      </c>
      <c r="C807" s="110" t="s">
        <v>265</v>
      </c>
      <c r="D807" s="110" t="s">
        <v>10</v>
      </c>
      <c r="E807" s="110" t="s">
        <v>10</v>
      </c>
      <c r="F807" s="110" t="s">
        <v>5676</v>
      </c>
      <c r="G807" s="110" t="s">
        <v>92</v>
      </c>
      <c r="H807" s="110">
        <v>14.1</v>
      </c>
      <c r="I807" s="110">
        <v>7402.5</v>
      </c>
      <c r="J807" s="110">
        <v>525</v>
      </c>
      <c r="K807" s="110" t="s">
        <v>143</v>
      </c>
      <c r="L807" s="110">
        <v>6580</v>
      </c>
      <c r="M807" s="111">
        <v>12.533333333333333</v>
      </c>
      <c r="N807" s="110" t="e">
        <v>#VALUE!</v>
      </c>
      <c r="O807" s="110" t="e">
        <v>#VALUE!</v>
      </c>
      <c r="P807" s="110" t="e">
        <v>#VALUE!</v>
      </c>
      <c r="Q807" s="110" t="e">
        <v>#VALUE!</v>
      </c>
      <c r="R807" s="110">
        <v>0</v>
      </c>
      <c r="S807" s="110" t="e">
        <v>#VALUE!</v>
      </c>
      <c r="T807" s="110" t="e">
        <v>#VALUE!</v>
      </c>
      <c r="U807" s="110" t="e">
        <v>#VALUE!</v>
      </c>
      <c r="V807" s="110" t="e">
        <v>#VALUE!</v>
      </c>
      <c r="W807" s="110" t="e">
        <v>#VALUE!</v>
      </c>
      <c r="X807" s="110" t="e">
        <v>#VALUE!</v>
      </c>
      <c r="Y807" s="110" t="e">
        <v>#VALUE!</v>
      </c>
      <c r="Z807" s="110" t="e">
        <v>#VALUE!</v>
      </c>
      <c r="AA807" s="110" t="s">
        <v>5622</v>
      </c>
      <c r="AB807" s="110" t="s">
        <v>5624</v>
      </c>
      <c r="AC807" s="110" t="e">
        <v>#VALUE!</v>
      </c>
      <c r="AD807" s="110" t="s">
        <v>5622</v>
      </c>
      <c r="AE807" s="111"/>
      <c r="AF807" s="112"/>
      <c r="AG807" s="111">
        <f>AE807-AF807</f>
        <v>0</v>
      </c>
    </row>
    <row r="808" spans="1:33">
      <c r="A808" s="109" t="s">
        <v>5622</v>
      </c>
      <c r="B808" s="110">
        <v>120</v>
      </c>
      <c r="C808" s="110" t="s">
        <v>3899</v>
      </c>
      <c r="D808" s="110" t="s">
        <v>10</v>
      </c>
      <c r="E808" s="110" t="s">
        <v>14</v>
      </c>
      <c r="F808" s="110" t="s">
        <v>5646</v>
      </c>
      <c r="G808" s="110" t="s">
        <v>241</v>
      </c>
      <c r="H808" s="110">
        <v>9.8000000000000007</v>
      </c>
      <c r="I808" s="110">
        <v>4900</v>
      </c>
      <c r="J808" s="110">
        <v>499.99999999999994</v>
      </c>
      <c r="K808" s="110" t="s">
        <v>13</v>
      </c>
      <c r="L808" s="110">
        <v>4365</v>
      </c>
      <c r="M808" s="111">
        <v>8.73</v>
      </c>
      <c r="N808" s="110" t="e">
        <v>#VALUE!</v>
      </c>
      <c r="O808" s="110" t="e">
        <v>#VALUE!</v>
      </c>
      <c r="P808" s="110" t="e">
        <v>#VALUE!</v>
      </c>
      <c r="Q808" s="110" t="e">
        <v>#VALUE!</v>
      </c>
      <c r="R808" s="110">
        <v>0</v>
      </c>
      <c r="S808" s="110" t="e">
        <v>#VALUE!</v>
      </c>
      <c r="T808" s="110" t="e">
        <v>#VALUE!</v>
      </c>
      <c r="U808" s="110" t="e">
        <v>#VALUE!</v>
      </c>
      <c r="V808" s="110" t="e">
        <v>#VALUE!</v>
      </c>
      <c r="W808" s="110" t="e">
        <v>#VALUE!</v>
      </c>
      <c r="X808" s="110" t="e">
        <v>#VALUE!</v>
      </c>
      <c r="Y808" s="110" t="e">
        <v>#VALUE!</v>
      </c>
      <c r="Z808" s="110" t="e">
        <v>#VALUE!</v>
      </c>
      <c r="AA808" s="110" t="s">
        <v>5622</v>
      </c>
      <c r="AB808" s="110" t="s">
        <v>5624</v>
      </c>
      <c r="AC808" s="110" t="e">
        <v>#VALUE!</v>
      </c>
      <c r="AD808" s="110" t="s">
        <v>5622</v>
      </c>
      <c r="AE808" s="111"/>
      <c r="AF808" s="112"/>
      <c r="AG808" s="111">
        <f>AE808-AF808</f>
        <v>0</v>
      </c>
    </row>
    <row r="809" spans="1:33">
      <c r="A809" s="109" t="s">
        <v>5622</v>
      </c>
      <c r="B809" s="110">
        <v>138</v>
      </c>
      <c r="C809" s="110" t="s">
        <v>3900</v>
      </c>
      <c r="D809" s="110" t="s">
        <v>10</v>
      </c>
      <c r="E809" s="110" t="s">
        <v>10</v>
      </c>
      <c r="F809" s="110" t="s">
        <v>5682</v>
      </c>
      <c r="G809" s="110" t="s">
        <v>320</v>
      </c>
      <c r="H809" s="110">
        <v>10203</v>
      </c>
      <c r="I809" s="110">
        <v>10203</v>
      </c>
      <c r="J809" s="110">
        <v>1</v>
      </c>
      <c r="K809" s="110" t="s">
        <v>80</v>
      </c>
      <c r="L809" s="110">
        <v>9089</v>
      </c>
      <c r="M809" s="111">
        <v>9089</v>
      </c>
      <c r="N809" s="110" t="e">
        <v>#VALUE!</v>
      </c>
      <c r="O809" s="110" t="e">
        <v>#VALUE!</v>
      </c>
      <c r="P809" s="110" t="e">
        <v>#VALUE!</v>
      </c>
      <c r="Q809" s="110" t="e">
        <v>#VALUE!</v>
      </c>
      <c r="R809" s="110">
        <v>0</v>
      </c>
      <c r="S809" s="110" t="e">
        <v>#VALUE!</v>
      </c>
      <c r="T809" s="110" t="e">
        <v>#VALUE!</v>
      </c>
      <c r="U809" s="110" t="e">
        <v>#VALUE!</v>
      </c>
      <c r="V809" s="110" t="e">
        <v>#VALUE!</v>
      </c>
      <c r="W809" s="110" t="e">
        <v>#VALUE!</v>
      </c>
      <c r="X809" s="110" t="e">
        <v>#VALUE!</v>
      </c>
      <c r="Y809" s="110" t="e">
        <v>#VALUE!</v>
      </c>
      <c r="Z809" s="110" t="e">
        <v>#VALUE!</v>
      </c>
      <c r="AA809" s="110" t="s">
        <v>5622</v>
      </c>
      <c r="AB809" s="110" t="s">
        <v>5624</v>
      </c>
      <c r="AC809" s="110" t="e">
        <v>#VALUE!</v>
      </c>
      <c r="AD809" s="110" t="s">
        <v>5622</v>
      </c>
      <c r="AE809" s="111"/>
      <c r="AF809" s="112"/>
      <c r="AG809" s="111">
        <f>AE809-AF809</f>
        <v>0</v>
      </c>
    </row>
    <row r="810" spans="1:33">
      <c r="A810" s="109" t="s">
        <v>5622</v>
      </c>
      <c r="B810" s="110">
        <v>150</v>
      </c>
      <c r="C810" s="110" t="s">
        <v>1337</v>
      </c>
      <c r="D810" s="110" t="s">
        <v>10</v>
      </c>
      <c r="E810" s="110" t="s">
        <v>58</v>
      </c>
      <c r="F810" s="110" t="s">
        <v>5687</v>
      </c>
      <c r="G810" s="110" t="s">
        <v>108</v>
      </c>
      <c r="H810" s="110">
        <v>71.5</v>
      </c>
      <c r="I810" s="110">
        <v>5005</v>
      </c>
      <c r="J810" s="110">
        <v>70</v>
      </c>
      <c r="K810" s="110" t="s">
        <v>38</v>
      </c>
      <c r="L810" s="110">
        <v>4450</v>
      </c>
      <c r="M810" s="111">
        <v>63.571428571428569</v>
      </c>
      <c r="N810" s="110" t="e">
        <v>#VALUE!</v>
      </c>
      <c r="O810" s="110" t="e">
        <v>#VALUE!</v>
      </c>
      <c r="P810" s="110" t="e">
        <v>#VALUE!</v>
      </c>
      <c r="Q810" s="110" t="e">
        <v>#VALUE!</v>
      </c>
      <c r="R810" s="110">
        <v>0</v>
      </c>
      <c r="S810" s="110" t="e">
        <v>#VALUE!</v>
      </c>
      <c r="T810" s="110" t="e">
        <v>#VALUE!</v>
      </c>
      <c r="U810" s="110" t="e">
        <v>#VALUE!</v>
      </c>
      <c r="V810" s="110" t="e">
        <v>#VALUE!</v>
      </c>
      <c r="W810" s="110" t="e">
        <v>#VALUE!</v>
      </c>
      <c r="X810" s="110" t="e">
        <v>#VALUE!</v>
      </c>
      <c r="Y810" s="110" t="e">
        <v>#VALUE!</v>
      </c>
      <c r="Z810" s="110" t="e">
        <v>#VALUE!</v>
      </c>
      <c r="AA810" s="110" t="s">
        <v>5622</v>
      </c>
      <c r="AB810" s="110" t="s">
        <v>5624</v>
      </c>
      <c r="AC810" s="110" t="e">
        <v>#VALUE!</v>
      </c>
      <c r="AD810" s="110" t="s">
        <v>5622</v>
      </c>
      <c r="AE810" s="111"/>
      <c r="AF810" s="112"/>
      <c r="AG810" s="111">
        <f>AE810-AF810</f>
        <v>0</v>
      </c>
    </row>
    <row r="811" spans="1:33">
      <c r="A811" s="109" t="s">
        <v>5622</v>
      </c>
      <c r="B811" s="110">
        <v>164</v>
      </c>
      <c r="C811" s="110" t="s">
        <v>365</v>
      </c>
      <c r="D811" s="110" t="s">
        <v>10</v>
      </c>
      <c r="E811" s="110" t="s">
        <v>10</v>
      </c>
      <c r="F811" s="110" t="s">
        <v>5674</v>
      </c>
      <c r="G811" s="110" t="s">
        <v>366</v>
      </c>
      <c r="H811" s="110">
        <v>17.3</v>
      </c>
      <c r="I811" s="110">
        <v>865</v>
      </c>
      <c r="J811" s="110">
        <v>50</v>
      </c>
      <c r="K811" s="110" t="s">
        <v>143</v>
      </c>
      <c r="L811" s="110">
        <v>770</v>
      </c>
      <c r="M811" s="111">
        <v>15.4</v>
      </c>
      <c r="N811" s="110" t="e">
        <v>#VALUE!</v>
      </c>
      <c r="O811" s="110" t="e">
        <v>#VALUE!</v>
      </c>
      <c r="P811" s="110" t="e">
        <v>#VALUE!</v>
      </c>
      <c r="Q811" s="110" t="e">
        <v>#VALUE!</v>
      </c>
      <c r="R811" s="110">
        <v>0</v>
      </c>
      <c r="S811" s="110" t="e">
        <v>#VALUE!</v>
      </c>
      <c r="T811" s="110" t="e">
        <v>#VALUE!</v>
      </c>
      <c r="U811" s="110" t="e">
        <v>#VALUE!</v>
      </c>
      <c r="V811" s="110" t="e">
        <v>#VALUE!</v>
      </c>
      <c r="W811" s="110" t="e">
        <v>#VALUE!</v>
      </c>
      <c r="X811" s="110" t="e">
        <v>#VALUE!</v>
      </c>
      <c r="Y811" s="110" t="e">
        <v>#VALUE!</v>
      </c>
      <c r="Z811" s="110" t="e">
        <v>#VALUE!</v>
      </c>
      <c r="AA811" s="110" t="s">
        <v>5622</v>
      </c>
      <c r="AB811" s="110" t="s">
        <v>5624</v>
      </c>
      <c r="AC811" s="110" t="e">
        <v>#VALUE!</v>
      </c>
      <c r="AD811" s="110" t="s">
        <v>5622</v>
      </c>
      <c r="AE811" s="111"/>
      <c r="AF811" s="112"/>
      <c r="AG811" s="111">
        <f>AE811-AF811</f>
        <v>0</v>
      </c>
    </row>
    <row r="812" spans="1:33">
      <c r="A812" s="109" t="s">
        <v>5622</v>
      </c>
      <c r="B812" s="110">
        <v>182</v>
      </c>
      <c r="C812" s="110" t="s">
        <v>3911</v>
      </c>
      <c r="D812" s="110" t="s">
        <v>10</v>
      </c>
      <c r="E812" s="110" t="s">
        <v>10</v>
      </c>
      <c r="F812" s="110" t="s">
        <v>5693</v>
      </c>
      <c r="G812" s="110" t="s">
        <v>387</v>
      </c>
      <c r="H812" s="110">
        <v>61</v>
      </c>
      <c r="I812" s="110">
        <v>305</v>
      </c>
      <c r="J812" s="110">
        <v>5</v>
      </c>
      <c r="K812" s="110" t="s">
        <v>88</v>
      </c>
      <c r="L812" s="110">
        <v>271</v>
      </c>
      <c r="M812" s="111">
        <v>54.2</v>
      </c>
      <c r="N812" s="110" t="e">
        <v>#VALUE!</v>
      </c>
      <c r="O812" s="110" t="e">
        <v>#VALUE!</v>
      </c>
      <c r="P812" s="110" t="e">
        <v>#VALUE!</v>
      </c>
      <c r="Q812" s="110" t="e">
        <v>#VALUE!</v>
      </c>
      <c r="R812" s="110">
        <v>0</v>
      </c>
      <c r="S812" s="110" t="e">
        <v>#VALUE!</v>
      </c>
      <c r="T812" s="110" t="e">
        <v>#VALUE!</v>
      </c>
      <c r="U812" s="110" t="e">
        <v>#VALUE!</v>
      </c>
      <c r="V812" s="110" t="e">
        <v>#VALUE!</v>
      </c>
      <c r="W812" s="110" t="e">
        <v>#VALUE!</v>
      </c>
      <c r="X812" s="110" t="e">
        <v>#VALUE!</v>
      </c>
      <c r="Y812" s="110" t="e">
        <v>#VALUE!</v>
      </c>
      <c r="Z812" s="110" t="e">
        <v>#VALUE!</v>
      </c>
      <c r="AA812" s="110" t="s">
        <v>5622</v>
      </c>
      <c r="AB812" s="110" t="s">
        <v>5624</v>
      </c>
      <c r="AC812" s="110" t="e">
        <v>#VALUE!</v>
      </c>
      <c r="AD812" s="110" t="s">
        <v>5622</v>
      </c>
      <c r="AE812" s="111"/>
      <c r="AF812" s="112"/>
      <c r="AG812" s="111">
        <f>AE812-AF812</f>
        <v>0</v>
      </c>
    </row>
    <row r="813" spans="1:33">
      <c r="A813" s="109" t="s">
        <v>5622</v>
      </c>
      <c r="B813" s="110">
        <v>187</v>
      </c>
      <c r="C813" s="110" t="s">
        <v>1374</v>
      </c>
      <c r="D813" s="110" t="s">
        <v>10</v>
      </c>
      <c r="E813" s="110" t="s">
        <v>58</v>
      </c>
      <c r="F813" s="110" t="s">
        <v>5627</v>
      </c>
      <c r="G813" s="110" t="s">
        <v>241</v>
      </c>
      <c r="H813" s="110">
        <v>90.8</v>
      </c>
      <c r="I813" s="110">
        <v>9080</v>
      </c>
      <c r="J813" s="110">
        <v>100</v>
      </c>
      <c r="K813" s="110" t="s">
        <v>38</v>
      </c>
      <c r="L813" s="110">
        <v>7999</v>
      </c>
      <c r="M813" s="111">
        <v>79.989999999999995</v>
      </c>
      <c r="N813" s="110" t="e">
        <v>#VALUE!</v>
      </c>
      <c r="O813" s="110" t="e">
        <v>#VALUE!</v>
      </c>
      <c r="P813" s="110" t="e">
        <v>#VALUE!</v>
      </c>
      <c r="Q813" s="110" t="e">
        <v>#VALUE!</v>
      </c>
      <c r="R813" s="110">
        <v>0</v>
      </c>
      <c r="S813" s="110" t="e">
        <v>#VALUE!</v>
      </c>
      <c r="T813" s="110" t="e">
        <v>#VALUE!</v>
      </c>
      <c r="U813" s="110" t="e">
        <v>#VALUE!</v>
      </c>
      <c r="V813" s="110" t="e">
        <v>#VALUE!</v>
      </c>
      <c r="W813" s="110" t="e">
        <v>#VALUE!</v>
      </c>
      <c r="X813" s="110" t="e">
        <v>#VALUE!</v>
      </c>
      <c r="Y813" s="110" t="e">
        <v>#VALUE!</v>
      </c>
      <c r="Z813" s="110" t="e">
        <v>#VALUE!</v>
      </c>
      <c r="AA813" s="110" t="s">
        <v>5622</v>
      </c>
      <c r="AB813" s="110" t="s">
        <v>5624</v>
      </c>
      <c r="AC813" s="110" t="e">
        <v>#VALUE!</v>
      </c>
      <c r="AD813" s="110" t="s">
        <v>5622</v>
      </c>
      <c r="AE813" s="111"/>
      <c r="AF813" s="112"/>
      <c r="AG813" s="111">
        <f>AE813-AF813</f>
        <v>0</v>
      </c>
    </row>
    <row r="814" spans="1:33">
      <c r="A814" s="109" t="s">
        <v>5622</v>
      </c>
      <c r="B814" s="110">
        <v>200</v>
      </c>
      <c r="C814" s="110" t="s">
        <v>1384</v>
      </c>
      <c r="D814" s="110" t="s">
        <v>10</v>
      </c>
      <c r="E814" s="110" t="s">
        <v>10</v>
      </c>
      <c r="F814" s="110" t="s">
        <v>5635</v>
      </c>
      <c r="G814" s="110" t="s">
        <v>223</v>
      </c>
      <c r="H814" s="110">
        <v>449.4</v>
      </c>
      <c r="I814" s="110">
        <v>11235</v>
      </c>
      <c r="J814" s="110">
        <v>25</v>
      </c>
      <c r="K814" s="110" t="s">
        <v>75</v>
      </c>
      <c r="L814" s="110">
        <v>10009</v>
      </c>
      <c r="M814" s="111">
        <v>400.36</v>
      </c>
      <c r="N814" s="110" t="e">
        <v>#VALUE!</v>
      </c>
      <c r="O814" s="110" t="e">
        <v>#VALUE!</v>
      </c>
      <c r="P814" s="110" t="e">
        <v>#VALUE!</v>
      </c>
      <c r="Q814" s="110" t="e">
        <v>#VALUE!</v>
      </c>
      <c r="R814" s="110">
        <v>0</v>
      </c>
      <c r="S814" s="110" t="e">
        <v>#VALUE!</v>
      </c>
      <c r="T814" s="110" t="e">
        <v>#VALUE!</v>
      </c>
      <c r="U814" s="110" t="e">
        <v>#VALUE!</v>
      </c>
      <c r="V814" s="110" t="e">
        <v>#VALUE!</v>
      </c>
      <c r="W814" s="110" t="e">
        <v>#VALUE!</v>
      </c>
      <c r="X814" s="110" t="e">
        <v>#VALUE!</v>
      </c>
      <c r="Y814" s="110" t="e">
        <v>#VALUE!</v>
      </c>
      <c r="Z814" s="110" t="e">
        <v>#VALUE!</v>
      </c>
      <c r="AA814" s="110" t="s">
        <v>5622</v>
      </c>
      <c r="AB814" s="110" t="s">
        <v>5624</v>
      </c>
      <c r="AC814" s="110" t="e">
        <v>#VALUE!</v>
      </c>
      <c r="AD814" s="110" t="s">
        <v>5622</v>
      </c>
      <c r="AE814" s="111"/>
      <c r="AF814" s="112"/>
      <c r="AG814" s="111">
        <f>AE814-AF814</f>
        <v>0</v>
      </c>
    </row>
    <row r="815" spans="1:33">
      <c r="A815" s="109" t="s">
        <v>5622</v>
      </c>
      <c r="B815" s="110">
        <v>211</v>
      </c>
      <c r="C815" s="110" t="s">
        <v>3914</v>
      </c>
      <c r="D815" s="110" t="s">
        <v>44</v>
      </c>
      <c r="E815" s="110" t="s">
        <v>10</v>
      </c>
      <c r="F815" s="110" t="s">
        <v>5697</v>
      </c>
      <c r="G815" s="110" t="s">
        <v>180</v>
      </c>
      <c r="H815" s="110">
        <v>1396.8</v>
      </c>
      <c r="I815" s="110">
        <v>24863.040000000001</v>
      </c>
      <c r="J815" s="110">
        <v>17.8</v>
      </c>
      <c r="K815" s="110" t="s">
        <v>13</v>
      </c>
      <c r="L815" s="110">
        <v>21879</v>
      </c>
      <c r="M815" s="111">
        <v>1229.1573033707864</v>
      </c>
      <c r="N815" s="110" t="e">
        <v>#VALUE!</v>
      </c>
      <c r="O815" s="110" t="e">
        <v>#VALUE!</v>
      </c>
      <c r="P815" s="110" t="e">
        <v>#VALUE!</v>
      </c>
      <c r="Q815" s="110" t="e">
        <v>#VALUE!</v>
      </c>
      <c r="R815" s="110">
        <v>0</v>
      </c>
      <c r="S815" s="110" t="e">
        <v>#VALUE!</v>
      </c>
      <c r="T815" s="110" t="e">
        <v>#VALUE!</v>
      </c>
      <c r="U815" s="110" t="e">
        <v>#VALUE!</v>
      </c>
      <c r="V815" s="110" t="e">
        <v>#VALUE!</v>
      </c>
      <c r="W815" s="110" t="e">
        <v>#VALUE!</v>
      </c>
      <c r="X815" s="110" t="e">
        <v>#VALUE!</v>
      </c>
      <c r="Y815" s="110" t="e">
        <v>#VALUE!</v>
      </c>
      <c r="Z815" s="110" t="e">
        <v>#VALUE!</v>
      </c>
      <c r="AA815" s="110" t="s">
        <v>5622</v>
      </c>
      <c r="AB815" s="110" t="s">
        <v>5624</v>
      </c>
      <c r="AC815" s="110" t="e">
        <v>#VALUE!</v>
      </c>
      <c r="AD815" s="110" t="s">
        <v>5622</v>
      </c>
      <c r="AE815" s="111"/>
      <c r="AF815" s="112"/>
      <c r="AG815" s="111">
        <f>AE815-AF815</f>
        <v>0</v>
      </c>
    </row>
    <row r="816" spans="1:33">
      <c r="A816" s="109" t="s">
        <v>5622</v>
      </c>
      <c r="B816" s="110">
        <v>232</v>
      </c>
      <c r="C816" s="110" t="s">
        <v>3917</v>
      </c>
      <c r="D816" s="110" t="s">
        <v>9</v>
      </c>
      <c r="E816" s="110" t="s">
        <v>14</v>
      </c>
      <c r="F816" s="110" t="s">
        <v>5646</v>
      </c>
      <c r="G816" s="110" t="s">
        <v>184</v>
      </c>
      <c r="H816" s="110">
        <v>8.5</v>
      </c>
      <c r="I816" s="110">
        <v>4250</v>
      </c>
      <c r="J816" s="110">
        <v>500</v>
      </c>
      <c r="K816" s="110" t="s">
        <v>13</v>
      </c>
      <c r="L816" s="110">
        <v>3786</v>
      </c>
      <c r="M816" s="111">
        <v>7.5720000000000001</v>
      </c>
      <c r="N816" s="110" t="e">
        <v>#VALUE!</v>
      </c>
      <c r="O816" s="110" t="e">
        <v>#VALUE!</v>
      </c>
      <c r="P816" s="110" t="e">
        <v>#VALUE!</v>
      </c>
      <c r="Q816" s="110" t="e">
        <v>#VALUE!</v>
      </c>
      <c r="R816" s="110">
        <v>0</v>
      </c>
      <c r="S816" s="110" t="e">
        <v>#VALUE!</v>
      </c>
      <c r="T816" s="110" t="e">
        <v>#VALUE!</v>
      </c>
      <c r="U816" s="110" t="e">
        <v>#VALUE!</v>
      </c>
      <c r="V816" s="110" t="e">
        <v>#VALUE!</v>
      </c>
      <c r="W816" s="110" t="e">
        <v>#VALUE!</v>
      </c>
      <c r="X816" s="110" t="e">
        <v>#VALUE!</v>
      </c>
      <c r="Y816" s="110" t="e">
        <v>#VALUE!</v>
      </c>
      <c r="Z816" s="110" t="e">
        <v>#VALUE!</v>
      </c>
      <c r="AA816" s="110" t="s">
        <v>5622</v>
      </c>
      <c r="AB816" s="110" t="s">
        <v>5624</v>
      </c>
      <c r="AC816" s="110" t="e">
        <v>#VALUE!</v>
      </c>
      <c r="AD816" s="110" t="s">
        <v>5622</v>
      </c>
      <c r="AE816" s="111"/>
      <c r="AF816" s="112"/>
      <c r="AG816" s="111">
        <f>AE816-AF816</f>
        <v>0</v>
      </c>
    </row>
    <row r="817" spans="1:33">
      <c r="A817" s="109" t="s">
        <v>5622</v>
      </c>
      <c r="B817" s="110">
        <v>233</v>
      </c>
      <c r="C817" s="110" t="s">
        <v>470</v>
      </c>
      <c r="D817" s="110" t="s">
        <v>44</v>
      </c>
      <c r="E817" s="110" t="s">
        <v>10</v>
      </c>
      <c r="F817" s="110" t="s">
        <v>569</v>
      </c>
      <c r="G817" s="110" t="s">
        <v>104</v>
      </c>
      <c r="H817" s="110">
        <v>0</v>
      </c>
      <c r="I817" s="110">
        <v>0</v>
      </c>
      <c r="J817" s="110" t="e">
        <v>#DIV/0!</v>
      </c>
      <c r="K817" s="110" t="s">
        <v>471</v>
      </c>
      <c r="L817" s="110">
        <v>10450</v>
      </c>
      <c r="M817" s="111" t="e">
        <v>#DIV/0!</v>
      </c>
      <c r="N817" s="110" t="e">
        <v>#VALUE!</v>
      </c>
      <c r="O817" s="110" t="e">
        <v>#VALUE!</v>
      </c>
      <c r="P817" s="110" t="e">
        <v>#VALUE!</v>
      </c>
      <c r="Q817" s="110" t="e">
        <v>#VALUE!</v>
      </c>
      <c r="R817" s="110">
        <v>0</v>
      </c>
      <c r="S817" s="110" t="e">
        <v>#VALUE!</v>
      </c>
      <c r="T817" s="110" t="e">
        <v>#VALUE!</v>
      </c>
      <c r="U817" s="110" t="e">
        <v>#VALUE!</v>
      </c>
      <c r="V817" s="110" t="e">
        <v>#VALUE!</v>
      </c>
      <c r="W817" s="110" t="e">
        <v>#VALUE!</v>
      </c>
      <c r="X817" s="110" t="e">
        <v>#VALUE!</v>
      </c>
      <c r="Y817" s="110" t="e">
        <v>#VALUE!</v>
      </c>
      <c r="Z817" s="110" t="e">
        <v>#VALUE!</v>
      </c>
      <c r="AA817" s="110" t="s">
        <v>5622</v>
      </c>
      <c r="AB817" s="110" t="s">
        <v>5624</v>
      </c>
      <c r="AC817" s="110" t="e">
        <v>#VALUE!</v>
      </c>
      <c r="AD817" s="110" t="s">
        <v>5622</v>
      </c>
      <c r="AE817" s="111"/>
      <c r="AF817" s="112"/>
      <c r="AG817" s="111">
        <f>AE817-AF817</f>
        <v>0</v>
      </c>
    </row>
    <row r="818" spans="1:33">
      <c r="A818" s="109" t="s">
        <v>5622</v>
      </c>
      <c r="B818" s="110">
        <v>241</v>
      </c>
      <c r="C818" s="110" t="s">
        <v>476</v>
      </c>
      <c r="D818" s="110" t="s">
        <v>10</v>
      </c>
      <c r="E818" s="110" t="s">
        <v>10</v>
      </c>
      <c r="F818" s="110" t="s">
        <v>5705</v>
      </c>
      <c r="G818" s="110" t="s">
        <v>478</v>
      </c>
      <c r="H818" s="110">
        <v>369.1</v>
      </c>
      <c r="I818" s="110">
        <v>2214.6</v>
      </c>
      <c r="J818" s="110">
        <v>5.9999999999999991</v>
      </c>
      <c r="K818" s="110" t="s">
        <v>169</v>
      </c>
      <c r="L818" s="110">
        <v>1973</v>
      </c>
      <c r="M818" s="111">
        <v>328.83333333333337</v>
      </c>
      <c r="N818" s="110" t="e">
        <v>#VALUE!</v>
      </c>
      <c r="O818" s="110" t="e">
        <v>#VALUE!</v>
      </c>
      <c r="P818" s="110" t="e">
        <v>#VALUE!</v>
      </c>
      <c r="Q818" s="110" t="e">
        <v>#VALUE!</v>
      </c>
      <c r="R818" s="110">
        <v>0</v>
      </c>
      <c r="S818" s="110" t="e">
        <v>#VALUE!</v>
      </c>
      <c r="T818" s="110" t="e">
        <v>#VALUE!</v>
      </c>
      <c r="U818" s="110" t="e">
        <v>#VALUE!</v>
      </c>
      <c r="V818" s="110" t="e">
        <v>#VALUE!</v>
      </c>
      <c r="W818" s="110" t="e">
        <v>#VALUE!</v>
      </c>
      <c r="X818" s="110" t="e">
        <v>#VALUE!</v>
      </c>
      <c r="Y818" s="110" t="e">
        <v>#VALUE!</v>
      </c>
      <c r="Z818" s="110" t="e">
        <v>#VALUE!</v>
      </c>
      <c r="AA818" s="110" t="s">
        <v>5622</v>
      </c>
      <c r="AB818" s="110" t="s">
        <v>5624</v>
      </c>
      <c r="AC818" s="110" t="e">
        <v>#VALUE!</v>
      </c>
      <c r="AD818" s="110" t="s">
        <v>5622</v>
      </c>
      <c r="AE818" s="111"/>
      <c r="AF818" s="112"/>
      <c r="AG818" s="111">
        <f>AE818-AF818</f>
        <v>0</v>
      </c>
    </row>
    <row r="819" spans="1:33">
      <c r="A819" s="109" t="s">
        <v>5622</v>
      </c>
      <c r="B819" s="110">
        <v>258</v>
      </c>
      <c r="C819" s="110" t="s">
        <v>1426</v>
      </c>
      <c r="D819" s="110" t="s">
        <v>10</v>
      </c>
      <c r="E819" s="110" t="s">
        <v>58</v>
      </c>
      <c r="F819" s="110" t="s">
        <v>5627</v>
      </c>
      <c r="G819" s="110" t="s">
        <v>279</v>
      </c>
      <c r="H819" s="110">
        <v>2297.9</v>
      </c>
      <c r="I819" s="110">
        <v>229790</v>
      </c>
      <c r="J819" s="110">
        <v>100</v>
      </c>
      <c r="K819" s="110" t="s">
        <v>38</v>
      </c>
      <c r="L819" s="110">
        <v>204627</v>
      </c>
      <c r="M819" s="111">
        <v>2046.27</v>
      </c>
      <c r="N819" s="110" t="e">
        <v>#VALUE!</v>
      </c>
      <c r="O819" s="110" t="e">
        <v>#VALUE!</v>
      </c>
      <c r="P819" s="110" t="e">
        <v>#VALUE!</v>
      </c>
      <c r="Q819" s="110" t="e">
        <v>#VALUE!</v>
      </c>
      <c r="R819" s="110">
        <v>0</v>
      </c>
      <c r="S819" s="110" t="e">
        <v>#VALUE!</v>
      </c>
      <c r="T819" s="110" t="e">
        <v>#VALUE!</v>
      </c>
      <c r="U819" s="110" t="e">
        <v>#VALUE!</v>
      </c>
      <c r="V819" s="110" t="e">
        <v>#VALUE!</v>
      </c>
      <c r="W819" s="110" t="e">
        <v>#VALUE!</v>
      </c>
      <c r="X819" s="110" t="e">
        <v>#VALUE!</v>
      </c>
      <c r="Y819" s="110" t="e">
        <v>#VALUE!</v>
      </c>
      <c r="Z819" s="110" t="e">
        <v>#VALUE!</v>
      </c>
      <c r="AA819" s="110" t="s">
        <v>5622</v>
      </c>
      <c r="AB819" s="110" t="s">
        <v>5624</v>
      </c>
      <c r="AC819" s="110" t="e">
        <v>#VALUE!</v>
      </c>
      <c r="AD819" s="110" t="s">
        <v>5622</v>
      </c>
      <c r="AE819" s="111"/>
      <c r="AF819" s="112"/>
      <c r="AG819" s="111">
        <f>AE819-AF819</f>
        <v>0</v>
      </c>
    </row>
    <row r="820" spans="1:33">
      <c r="A820" s="109" t="s">
        <v>5622</v>
      </c>
      <c r="B820" s="110">
        <v>274</v>
      </c>
      <c r="C820" s="110" t="s">
        <v>1442</v>
      </c>
      <c r="D820" s="110" t="s">
        <v>10</v>
      </c>
      <c r="E820" s="110" t="s">
        <v>10</v>
      </c>
      <c r="F820" s="110" t="s">
        <v>539</v>
      </c>
      <c r="G820" s="110" t="s">
        <v>540</v>
      </c>
      <c r="H820" s="110">
        <v>3100.9</v>
      </c>
      <c r="I820" s="110">
        <v>3100.9</v>
      </c>
      <c r="J820" s="110">
        <v>1</v>
      </c>
      <c r="K820" s="110" t="s">
        <v>169</v>
      </c>
      <c r="L820" s="110">
        <v>2755</v>
      </c>
      <c r="M820" s="111">
        <v>2755</v>
      </c>
      <c r="N820" s="110" t="e">
        <v>#VALUE!</v>
      </c>
      <c r="O820" s="110" t="e">
        <v>#VALUE!</v>
      </c>
      <c r="P820" s="110" t="e">
        <v>#VALUE!</v>
      </c>
      <c r="Q820" s="110" t="e">
        <v>#VALUE!</v>
      </c>
      <c r="R820" s="110">
        <v>0</v>
      </c>
      <c r="S820" s="110" t="e">
        <v>#VALUE!</v>
      </c>
      <c r="T820" s="110" t="e">
        <v>#VALUE!</v>
      </c>
      <c r="U820" s="110" t="e">
        <v>#VALUE!</v>
      </c>
      <c r="V820" s="110" t="e">
        <v>#VALUE!</v>
      </c>
      <c r="W820" s="110" t="e">
        <v>#VALUE!</v>
      </c>
      <c r="X820" s="110" t="e">
        <v>#VALUE!</v>
      </c>
      <c r="Y820" s="110" t="e">
        <v>#VALUE!</v>
      </c>
      <c r="Z820" s="110" t="e">
        <v>#VALUE!</v>
      </c>
      <c r="AA820" s="110" t="s">
        <v>5622</v>
      </c>
      <c r="AB820" s="110" t="s">
        <v>5624</v>
      </c>
      <c r="AC820" s="110" t="e">
        <v>#VALUE!</v>
      </c>
      <c r="AD820" s="110" t="s">
        <v>5622</v>
      </c>
      <c r="AE820" s="111"/>
      <c r="AF820" s="112"/>
      <c r="AG820" s="111">
        <f>AE820-AF820</f>
        <v>0</v>
      </c>
    </row>
    <row r="821" spans="1:33">
      <c r="A821" s="109" t="s">
        <v>5622</v>
      </c>
      <c r="B821" s="110">
        <v>362</v>
      </c>
      <c r="C821" s="110" t="s">
        <v>3939</v>
      </c>
      <c r="D821" s="110" t="s">
        <v>10</v>
      </c>
      <c r="E821" s="110" t="s">
        <v>58</v>
      </c>
      <c r="F821" s="110" t="s">
        <v>5627</v>
      </c>
      <c r="G821" s="110" t="s">
        <v>257</v>
      </c>
      <c r="H821" s="110">
        <v>6.1</v>
      </c>
      <c r="I821" s="110">
        <v>610</v>
      </c>
      <c r="J821" s="110">
        <v>100</v>
      </c>
      <c r="K821" s="110" t="s">
        <v>38</v>
      </c>
      <c r="L821" s="110">
        <v>546</v>
      </c>
      <c r="M821" s="111">
        <v>5.46</v>
      </c>
      <c r="N821" s="110" t="e">
        <v>#VALUE!</v>
      </c>
      <c r="O821" s="110" t="e">
        <v>#VALUE!</v>
      </c>
      <c r="P821" s="110" t="e">
        <v>#VALUE!</v>
      </c>
      <c r="Q821" s="110" t="e">
        <v>#VALUE!</v>
      </c>
      <c r="R821" s="110">
        <v>0</v>
      </c>
      <c r="S821" s="110" t="e">
        <v>#VALUE!</v>
      </c>
      <c r="T821" s="110" t="e">
        <v>#VALUE!</v>
      </c>
      <c r="U821" s="110" t="e">
        <v>#VALUE!</v>
      </c>
      <c r="V821" s="110" t="e">
        <v>#VALUE!</v>
      </c>
      <c r="W821" s="110" t="e">
        <v>#VALUE!</v>
      </c>
      <c r="X821" s="110" t="e">
        <v>#VALUE!</v>
      </c>
      <c r="Y821" s="110" t="e">
        <v>#VALUE!</v>
      </c>
      <c r="Z821" s="110" t="e">
        <v>#VALUE!</v>
      </c>
      <c r="AA821" s="110" t="s">
        <v>5622</v>
      </c>
      <c r="AB821" s="110" t="s">
        <v>5624</v>
      </c>
      <c r="AC821" s="110" t="e">
        <v>#VALUE!</v>
      </c>
      <c r="AD821" s="110" t="s">
        <v>5622</v>
      </c>
      <c r="AE821" s="111"/>
      <c r="AF821" s="112"/>
      <c r="AG821" s="111">
        <f>AE821-AF821</f>
        <v>0</v>
      </c>
    </row>
    <row r="822" spans="1:33">
      <c r="A822" s="109" t="s">
        <v>5622</v>
      </c>
      <c r="B822" s="110">
        <v>388</v>
      </c>
      <c r="C822" s="110" t="s">
        <v>1546</v>
      </c>
      <c r="D822" s="110" t="s">
        <v>10</v>
      </c>
      <c r="E822" s="110" t="s">
        <v>10</v>
      </c>
      <c r="F822" s="110" t="s">
        <v>5739</v>
      </c>
      <c r="G822" s="110" t="s">
        <v>168</v>
      </c>
      <c r="H822" s="110">
        <v>14.6</v>
      </c>
      <c r="I822" s="110">
        <v>730</v>
      </c>
      <c r="J822" s="110">
        <v>50</v>
      </c>
      <c r="K822" s="110" t="s">
        <v>13</v>
      </c>
      <c r="L822" s="110">
        <v>621</v>
      </c>
      <c r="M822" s="111">
        <v>12.42</v>
      </c>
      <c r="N822" s="110" t="e">
        <v>#VALUE!</v>
      </c>
      <c r="O822" s="110" t="e">
        <v>#VALUE!</v>
      </c>
      <c r="P822" s="110" t="e">
        <v>#VALUE!</v>
      </c>
      <c r="Q822" s="110" t="e">
        <v>#VALUE!</v>
      </c>
      <c r="R822" s="110">
        <v>0</v>
      </c>
      <c r="S822" s="110" t="e">
        <v>#VALUE!</v>
      </c>
      <c r="T822" s="110" t="e">
        <v>#VALUE!</v>
      </c>
      <c r="U822" s="110" t="e">
        <v>#VALUE!</v>
      </c>
      <c r="V822" s="110" t="e">
        <v>#VALUE!</v>
      </c>
      <c r="W822" s="110" t="e">
        <v>#VALUE!</v>
      </c>
      <c r="X822" s="110" t="e">
        <v>#VALUE!</v>
      </c>
      <c r="Y822" s="110" t="e">
        <v>#VALUE!</v>
      </c>
      <c r="Z822" s="110" t="e">
        <v>#VALUE!</v>
      </c>
      <c r="AA822" s="110" t="s">
        <v>5622</v>
      </c>
      <c r="AB822" s="110" t="s">
        <v>5624</v>
      </c>
      <c r="AC822" s="110" t="e">
        <v>#VALUE!</v>
      </c>
      <c r="AD822" s="110" t="s">
        <v>5622</v>
      </c>
      <c r="AE822" s="111"/>
      <c r="AF822" s="112"/>
      <c r="AG822" s="111">
        <f>AE822-AF822</f>
        <v>0</v>
      </c>
    </row>
    <row r="823" spans="1:33">
      <c r="A823" s="109" t="s">
        <v>5622</v>
      </c>
      <c r="B823" s="110">
        <v>409</v>
      </c>
      <c r="C823" s="110" t="s">
        <v>3945</v>
      </c>
      <c r="D823" s="110" t="s">
        <v>9</v>
      </c>
      <c r="E823" s="110" t="s">
        <v>58</v>
      </c>
      <c r="F823" s="110" t="s">
        <v>5627</v>
      </c>
      <c r="G823" s="110" t="s">
        <v>360</v>
      </c>
      <c r="H823" s="110">
        <v>5.9</v>
      </c>
      <c r="I823" s="110">
        <v>590</v>
      </c>
      <c r="J823" s="110">
        <v>100</v>
      </c>
      <c r="K823" s="110" t="s">
        <v>38</v>
      </c>
      <c r="L823" s="110">
        <v>536</v>
      </c>
      <c r="M823" s="111">
        <v>5.36</v>
      </c>
      <c r="N823" s="110" t="e">
        <v>#VALUE!</v>
      </c>
      <c r="O823" s="110" t="e">
        <v>#VALUE!</v>
      </c>
      <c r="P823" s="110" t="e">
        <v>#VALUE!</v>
      </c>
      <c r="Q823" s="110" t="e">
        <v>#VALUE!</v>
      </c>
      <c r="R823" s="110">
        <v>0</v>
      </c>
      <c r="S823" s="110" t="e">
        <v>#VALUE!</v>
      </c>
      <c r="T823" s="110" t="e">
        <v>#VALUE!</v>
      </c>
      <c r="U823" s="110" t="e">
        <v>#VALUE!</v>
      </c>
      <c r="V823" s="110" t="e">
        <v>#VALUE!</v>
      </c>
      <c r="W823" s="110" t="e">
        <v>#VALUE!</v>
      </c>
      <c r="X823" s="110" t="e">
        <v>#VALUE!</v>
      </c>
      <c r="Y823" s="110" t="e">
        <v>#VALUE!</v>
      </c>
      <c r="Z823" s="110" t="e">
        <v>#VALUE!</v>
      </c>
      <c r="AA823" s="110" t="s">
        <v>5622</v>
      </c>
      <c r="AB823" s="110" t="s">
        <v>5624</v>
      </c>
      <c r="AC823" s="110" t="e">
        <v>#VALUE!</v>
      </c>
      <c r="AD823" s="110" t="s">
        <v>5622</v>
      </c>
      <c r="AE823" s="111"/>
      <c r="AF823" s="112"/>
      <c r="AG823" s="111">
        <f>AE823-AF823</f>
        <v>0</v>
      </c>
    </row>
    <row r="824" spans="1:33">
      <c r="A824" s="109" t="s">
        <v>5622</v>
      </c>
      <c r="B824" s="110">
        <v>410</v>
      </c>
      <c r="C824" s="110" t="s">
        <v>3946</v>
      </c>
      <c r="D824" s="110" t="s">
        <v>9</v>
      </c>
      <c r="E824" s="110" t="s">
        <v>58</v>
      </c>
      <c r="F824" s="110" t="s">
        <v>5627</v>
      </c>
      <c r="G824" s="110" t="s">
        <v>360</v>
      </c>
      <c r="H824" s="110">
        <v>6.1</v>
      </c>
      <c r="I824" s="110">
        <v>610</v>
      </c>
      <c r="J824" s="110">
        <v>100</v>
      </c>
      <c r="K824" s="110" t="s">
        <v>38</v>
      </c>
      <c r="L824" s="110">
        <v>554</v>
      </c>
      <c r="M824" s="111">
        <v>5.54</v>
      </c>
      <c r="N824" s="110" t="e">
        <v>#VALUE!</v>
      </c>
      <c r="O824" s="110" t="e">
        <v>#VALUE!</v>
      </c>
      <c r="P824" s="110" t="e">
        <v>#VALUE!</v>
      </c>
      <c r="Q824" s="110" t="e">
        <v>#VALUE!</v>
      </c>
      <c r="R824" s="110">
        <v>0</v>
      </c>
      <c r="S824" s="110" t="e">
        <v>#VALUE!</v>
      </c>
      <c r="T824" s="110" t="e">
        <v>#VALUE!</v>
      </c>
      <c r="U824" s="110" t="e">
        <v>#VALUE!</v>
      </c>
      <c r="V824" s="110" t="e">
        <v>#VALUE!</v>
      </c>
      <c r="W824" s="110" t="e">
        <v>#VALUE!</v>
      </c>
      <c r="X824" s="110" t="e">
        <v>#VALUE!</v>
      </c>
      <c r="Y824" s="110" t="e">
        <v>#VALUE!</v>
      </c>
      <c r="Z824" s="110" t="e">
        <v>#VALUE!</v>
      </c>
      <c r="AA824" s="110" t="s">
        <v>5622</v>
      </c>
      <c r="AB824" s="110" t="s">
        <v>5624</v>
      </c>
      <c r="AC824" s="110" t="e">
        <v>#VALUE!</v>
      </c>
      <c r="AD824" s="110" t="s">
        <v>5622</v>
      </c>
      <c r="AE824" s="111"/>
      <c r="AF824" s="112"/>
      <c r="AG824" s="111">
        <f>AE824-AF824</f>
        <v>0</v>
      </c>
    </row>
    <row r="825" spans="1:33">
      <c r="A825" s="109" t="s">
        <v>5622</v>
      </c>
      <c r="B825" s="110">
        <v>424</v>
      </c>
      <c r="C825" s="110" t="s">
        <v>1575</v>
      </c>
      <c r="D825" s="110" t="s">
        <v>10</v>
      </c>
      <c r="E825" s="110" t="s">
        <v>58</v>
      </c>
      <c r="F825" s="110" t="s">
        <v>5627</v>
      </c>
      <c r="G825" s="110" t="s">
        <v>308</v>
      </c>
      <c r="H825" s="110">
        <v>49.7</v>
      </c>
      <c r="I825" s="110">
        <v>4970</v>
      </c>
      <c r="J825" s="110">
        <v>100</v>
      </c>
      <c r="K825" s="110" t="s">
        <v>38</v>
      </c>
      <c r="L825" s="110">
        <v>4427</v>
      </c>
      <c r="M825" s="111">
        <v>44.27</v>
      </c>
      <c r="N825" s="110" t="e">
        <v>#VALUE!</v>
      </c>
      <c r="O825" s="110" t="e">
        <v>#VALUE!</v>
      </c>
      <c r="P825" s="110" t="e">
        <v>#VALUE!</v>
      </c>
      <c r="Q825" s="110" t="e">
        <v>#VALUE!</v>
      </c>
      <c r="R825" s="110">
        <v>0</v>
      </c>
      <c r="S825" s="110" t="e">
        <v>#VALUE!</v>
      </c>
      <c r="T825" s="110" t="e">
        <v>#VALUE!</v>
      </c>
      <c r="U825" s="110" t="e">
        <v>#VALUE!</v>
      </c>
      <c r="V825" s="110" t="e">
        <v>#VALUE!</v>
      </c>
      <c r="W825" s="110" t="e">
        <v>#VALUE!</v>
      </c>
      <c r="X825" s="110" t="e">
        <v>#VALUE!</v>
      </c>
      <c r="Y825" s="110" t="e">
        <v>#VALUE!</v>
      </c>
      <c r="Z825" s="110" t="e">
        <v>#VALUE!</v>
      </c>
      <c r="AA825" s="110" t="s">
        <v>5622</v>
      </c>
      <c r="AB825" s="110" t="s">
        <v>5624</v>
      </c>
      <c r="AC825" s="110" t="e">
        <v>#VALUE!</v>
      </c>
      <c r="AD825" s="110" t="s">
        <v>5622</v>
      </c>
      <c r="AE825" s="111"/>
      <c r="AF825" s="112"/>
      <c r="AG825" s="111">
        <f>AE825-AF825</f>
        <v>0</v>
      </c>
    </row>
    <row r="826" spans="1:33">
      <c r="A826" s="109" t="s">
        <v>5622</v>
      </c>
      <c r="B826" s="110">
        <v>438</v>
      </c>
      <c r="C826" s="110" t="s">
        <v>753</v>
      </c>
      <c r="D826" s="110" t="s">
        <v>10</v>
      </c>
      <c r="E826" s="110" t="s">
        <v>67</v>
      </c>
      <c r="F826" s="110" t="s">
        <v>556</v>
      </c>
      <c r="G826" s="110" t="s">
        <v>108</v>
      </c>
      <c r="H826" s="110">
        <v>10.1</v>
      </c>
      <c r="I826" s="110">
        <v>5050</v>
      </c>
      <c r="J826" s="110">
        <v>500</v>
      </c>
      <c r="K826" s="110" t="s">
        <v>38</v>
      </c>
      <c r="L826" s="110">
        <v>4554</v>
      </c>
      <c r="M826" s="111">
        <v>9.1080000000000005</v>
      </c>
      <c r="N826" s="110" t="e">
        <v>#VALUE!</v>
      </c>
      <c r="O826" s="110" t="e">
        <v>#VALUE!</v>
      </c>
      <c r="P826" s="110" t="e">
        <v>#VALUE!</v>
      </c>
      <c r="Q826" s="110" t="e">
        <v>#VALUE!</v>
      </c>
      <c r="R826" s="110">
        <v>0</v>
      </c>
      <c r="S826" s="110" t="e">
        <v>#VALUE!</v>
      </c>
      <c r="T826" s="110" t="e">
        <v>#VALUE!</v>
      </c>
      <c r="U826" s="110" t="e">
        <v>#VALUE!</v>
      </c>
      <c r="V826" s="110" t="e">
        <v>#VALUE!</v>
      </c>
      <c r="W826" s="110" t="e">
        <v>#VALUE!</v>
      </c>
      <c r="X826" s="110" t="e">
        <v>#VALUE!</v>
      </c>
      <c r="Y826" s="110" t="e">
        <v>#VALUE!</v>
      </c>
      <c r="Z826" s="110" t="e">
        <v>#VALUE!</v>
      </c>
      <c r="AA826" s="110" t="s">
        <v>5622</v>
      </c>
      <c r="AB826" s="110" t="s">
        <v>5624</v>
      </c>
      <c r="AC826" s="110" t="e">
        <v>#VALUE!</v>
      </c>
      <c r="AD826" s="110" t="s">
        <v>5622</v>
      </c>
      <c r="AE826" s="111"/>
      <c r="AF826" s="112"/>
      <c r="AG826" s="111">
        <f>AE826-AF826</f>
        <v>0</v>
      </c>
    </row>
    <row r="827" spans="1:33">
      <c r="A827" s="109" t="s">
        <v>5622</v>
      </c>
      <c r="B827" s="110">
        <v>481</v>
      </c>
      <c r="C827" s="110" t="s">
        <v>3962</v>
      </c>
      <c r="D827" s="110" t="s">
        <v>10</v>
      </c>
      <c r="E827" s="110" t="s">
        <v>58</v>
      </c>
      <c r="F827" s="110" t="s">
        <v>5627</v>
      </c>
      <c r="G827" s="110" t="s">
        <v>114</v>
      </c>
      <c r="H827" s="110">
        <v>11.7</v>
      </c>
      <c r="I827" s="110">
        <v>1170</v>
      </c>
      <c r="J827" s="110">
        <v>100</v>
      </c>
      <c r="K827" s="110" t="s">
        <v>38</v>
      </c>
      <c r="L827" s="110">
        <v>915</v>
      </c>
      <c r="M827" s="111">
        <v>9.15</v>
      </c>
      <c r="N827" s="110" t="e">
        <v>#VALUE!</v>
      </c>
      <c r="O827" s="110" t="e">
        <v>#VALUE!</v>
      </c>
      <c r="P827" s="110" t="e">
        <v>#VALUE!</v>
      </c>
      <c r="Q827" s="110" t="e">
        <v>#VALUE!</v>
      </c>
      <c r="R827" s="110">
        <v>0</v>
      </c>
      <c r="S827" s="110" t="e">
        <v>#VALUE!</v>
      </c>
      <c r="T827" s="110" t="e">
        <v>#VALUE!</v>
      </c>
      <c r="U827" s="110" t="e">
        <v>#VALUE!</v>
      </c>
      <c r="V827" s="110" t="e">
        <v>#VALUE!</v>
      </c>
      <c r="W827" s="110" t="e">
        <v>#VALUE!</v>
      </c>
      <c r="X827" s="110" t="e">
        <v>#VALUE!</v>
      </c>
      <c r="Y827" s="110" t="e">
        <v>#VALUE!</v>
      </c>
      <c r="Z827" s="110" t="e">
        <v>#VALUE!</v>
      </c>
      <c r="AA827" s="110" t="s">
        <v>5622</v>
      </c>
      <c r="AB827" s="110" t="s">
        <v>5624</v>
      </c>
      <c r="AC827" s="110" t="e">
        <v>#VALUE!</v>
      </c>
      <c r="AD827" s="110" t="s">
        <v>5622</v>
      </c>
      <c r="AE827" s="111"/>
      <c r="AF827" s="112"/>
      <c r="AG827" s="111">
        <f>AE827-AF827</f>
        <v>0</v>
      </c>
    </row>
    <row r="828" spans="1:33">
      <c r="A828" s="109" t="s">
        <v>5622</v>
      </c>
      <c r="B828" s="110">
        <v>503</v>
      </c>
      <c r="C828" s="110" t="s">
        <v>1637</v>
      </c>
      <c r="D828" s="110" t="s">
        <v>10</v>
      </c>
      <c r="E828" s="110" t="s">
        <v>10</v>
      </c>
      <c r="F828" s="110" t="s">
        <v>5761</v>
      </c>
      <c r="G828" s="110" t="s">
        <v>432</v>
      </c>
      <c r="H828" s="110">
        <v>61</v>
      </c>
      <c r="I828" s="110">
        <v>3050</v>
      </c>
      <c r="J828" s="110">
        <v>50</v>
      </c>
      <c r="K828" s="110" t="s">
        <v>486</v>
      </c>
      <c r="L828" s="110">
        <v>2772</v>
      </c>
      <c r="M828" s="111">
        <v>55.44</v>
      </c>
      <c r="N828" s="110" t="e">
        <v>#VALUE!</v>
      </c>
      <c r="O828" s="110" t="e">
        <v>#VALUE!</v>
      </c>
      <c r="P828" s="110" t="e">
        <v>#VALUE!</v>
      </c>
      <c r="Q828" s="110" t="e">
        <v>#VALUE!</v>
      </c>
      <c r="R828" s="110">
        <v>0</v>
      </c>
      <c r="S828" s="110" t="e">
        <v>#VALUE!</v>
      </c>
      <c r="T828" s="110" t="e">
        <v>#VALUE!</v>
      </c>
      <c r="U828" s="110" t="e">
        <v>#VALUE!</v>
      </c>
      <c r="V828" s="110" t="e">
        <v>#VALUE!</v>
      </c>
      <c r="W828" s="110" t="e">
        <v>#VALUE!</v>
      </c>
      <c r="X828" s="110" t="e">
        <v>#VALUE!</v>
      </c>
      <c r="Y828" s="110" t="e">
        <v>#VALUE!</v>
      </c>
      <c r="Z828" s="110" t="e">
        <v>#VALUE!</v>
      </c>
      <c r="AA828" s="110" t="s">
        <v>5622</v>
      </c>
      <c r="AB828" s="110" t="s">
        <v>5624</v>
      </c>
      <c r="AC828" s="110" t="e">
        <v>#VALUE!</v>
      </c>
      <c r="AD828" s="110" t="s">
        <v>5622</v>
      </c>
      <c r="AE828" s="111"/>
      <c r="AF828" s="112"/>
      <c r="AG828" s="111">
        <f>AE828-AF828</f>
        <v>0</v>
      </c>
    </row>
    <row r="829" spans="1:33">
      <c r="A829" s="109" t="s">
        <v>5622</v>
      </c>
      <c r="B829" s="110">
        <v>506</v>
      </c>
      <c r="C829" s="110" t="s">
        <v>1638</v>
      </c>
      <c r="D829" s="110" t="s">
        <v>10</v>
      </c>
      <c r="E829" s="110" t="s">
        <v>58</v>
      </c>
      <c r="F829" s="110" t="s">
        <v>5627</v>
      </c>
      <c r="G829" s="110" t="s">
        <v>70</v>
      </c>
      <c r="H829" s="110">
        <v>355.5</v>
      </c>
      <c r="I829" s="110">
        <v>35550</v>
      </c>
      <c r="J829" s="110">
        <v>100</v>
      </c>
      <c r="K829" s="110" t="s">
        <v>38</v>
      </c>
      <c r="L829" s="110">
        <v>30893</v>
      </c>
      <c r="M829" s="111">
        <v>308.93</v>
      </c>
      <c r="N829" s="110" t="e">
        <v>#VALUE!</v>
      </c>
      <c r="O829" s="110" t="e">
        <v>#VALUE!</v>
      </c>
      <c r="P829" s="110" t="e">
        <v>#VALUE!</v>
      </c>
      <c r="Q829" s="110" t="e">
        <v>#VALUE!</v>
      </c>
      <c r="R829" s="110">
        <v>0</v>
      </c>
      <c r="S829" s="110" t="e">
        <v>#VALUE!</v>
      </c>
      <c r="T829" s="110" t="e">
        <v>#VALUE!</v>
      </c>
      <c r="U829" s="110" t="e">
        <v>#VALUE!</v>
      </c>
      <c r="V829" s="110" t="e">
        <v>#VALUE!</v>
      </c>
      <c r="W829" s="110" t="e">
        <v>#VALUE!</v>
      </c>
      <c r="X829" s="110" t="e">
        <v>#VALUE!</v>
      </c>
      <c r="Y829" s="110" t="e">
        <v>#VALUE!</v>
      </c>
      <c r="Z829" s="110" t="e">
        <v>#VALUE!</v>
      </c>
      <c r="AA829" s="110" t="s">
        <v>5622</v>
      </c>
      <c r="AB829" s="110" t="s">
        <v>5624</v>
      </c>
      <c r="AC829" s="110" t="e">
        <v>#VALUE!</v>
      </c>
      <c r="AD829" s="110" t="s">
        <v>5622</v>
      </c>
      <c r="AE829" s="111"/>
      <c r="AF829" s="112"/>
      <c r="AG829" s="111">
        <f>AE829-AF829</f>
        <v>0</v>
      </c>
    </row>
    <row r="830" spans="1:33">
      <c r="A830" s="109" t="s">
        <v>5622</v>
      </c>
      <c r="B830" s="110">
        <v>507</v>
      </c>
      <c r="C830" s="110" t="s">
        <v>3963</v>
      </c>
      <c r="D830" s="110" t="s">
        <v>9</v>
      </c>
      <c r="E830" s="110" t="s">
        <v>58</v>
      </c>
      <c r="F830" s="110" t="s">
        <v>5627</v>
      </c>
      <c r="G830" s="110" t="s">
        <v>70</v>
      </c>
      <c r="H830" s="110">
        <v>217.8</v>
      </c>
      <c r="I830" s="110">
        <v>21780</v>
      </c>
      <c r="J830" s="110">
        <v>100</v>
      </c>
      <c r="K830" s="110" t="s">
        <v>38</v>
      </c>
      <c r="L830" s="110">
        <v>18927</v>
      </c>
      <c r="M830" s="111">
        <v>189.27</v>
      </c>
      <c r="N830" s="110" t="e">
        <v>#VALUE!</v>
      </c>
      <c r="O830" s="110" t="e">
        <v>#VALUE!</v>
      </c>
      <c r="P830" s="110" t="e">
        <v>#VALUE!</v>
      </c>
      <c r="Q830" s="110" t="e">
        <v>#VALUE!</v>
      </c>
      <c r="R830" s="110">
        <v>0</v>
      </c>
      <c r="S830" s="110" t="e">
        <v>#VALUE!</v>
      </c>
      <c r="T830" s="110" t="e">
        <v>#VALUE!</v>
      </c>
      <c r="U830" s="110" t="e">
        <v>#VALUE!</v>
      </c>
      <c r="V830" s="110" t="e">
        <v>#VALUE!</v>
      </c>
      <c r="W830" s="110" t="e">
        <v>#VALUE!</v>
      </c>
      <c r="X830" s="110" t="e">
        <v>#VALUE!</v>
      </c>
      <c r="Y830" s="110" t="e">
        <v>#VALUE!</v>
      </c>
      <c r="Z830" s="110" t="e">
        <v>#VALUE!</v>
      </c>
      <c r="AA830" s="110" t="s">
        <v>5622</v>
      </c>
      <c r="AB830" s="110" t="s">
        <v>5624</v>
      </c>
      <c r="AC830" s="110" t="e">
        <v>#VALUE!</v>
      </c>
      <c r="AD830" s="110" t="s">
        <v>5622</v>
      </c>
      <c r="AE830" s="111"/>
      <c r="AF830" s="112"/>
      <c r="AG830" s="111">
        <f>AE830-AF830</f>
        <v>0</v>
      </c>
    </row>
    <row r="831" spans="1:33">
      <c r="A831" s="109" t="s">
        <v>5622</v>
      </c>
      <c r="B831" s="110">
        <v>511</v>
      </c>
      <c r="C831" s="110" t="s">
        <v>3965</v>
      </c>
      <c r="D831" s="110" t="s">
        <v>10</v>
      </c>
      <c r="E831" s="110" t="s">
        <v>10</v>
      </c>
      <c r="F831" s="110" t="s">
        <v>5747</v>
      </c>
      <c r="G831" s="110" t="s">
        <v>730</v>
      </c>
      <c r="H831" s="110">
        <v>1174</v>
      </c>
      <c r="I831" s="110">
        <v>2348</v>
      </c>
      <c r="J831" s="110">
        <v>2</v>
      </c>
      <c r="K831" s="110" t="s">
        <v>244</v>
      </c>
      <c r="L831" s="110">
        <v>2066</v>
      </c>
      <c r="M831" s="111">
        <v>1033</v>
      </c>
      <c r="N831" s="110" t="e">
        <v>#VALUE!</v>
      </c>
      <c r="O831" s="110" t="e">
        <v>#VALUE!</v>
      </c>
      <c r="P831" s="110" t="e">
        <v>#VALUE!</v>
      </c>
      <c r="Q831" s="110" t="e">
        <v>#VALUE!</v>
      </c>
      <c r="R831" s="110">
        <v>0</v>
      </c>
      <c r="S831" s="110" t="e">
        <v>#VALUE!</v>
      </c>
      <c r="T831" s="110" t="e">
        <v>#VALUE!</v>
      </c>
      <c r="U831" s="110" t="e">
        <v>#VALUE!</v>
      </c>
      <c r="V831" s="110" t="e">
        <v>#VALUE!</v>
      </c>
      <c r="W831" s="110" t="e">
        <v>#VALUE!</v>
      </c>
      <c r="X831" s="110" t="e">
        <v>#VALUE!</v>
      </c>
      <c r="Y831" s="110" t="e">
        <v>#VALUE!</v>
      </c>
      <c r="Z831" s="110" t="e">
        <v>#VALUE!</v>
      </c>
      <c r="AA831" s="110" t="s">
        <v>5622</v>
      </c>
      <c r="AB831" s="110" t="s">
        <v>5624</v>
      </c>
      <c r="AC831" s="110" t="e">
        <v>#VALUE!</v>
      </c>
      <c r="AD831" s="110" t="s">
        <v>5622</v>
      </c>
      <c r="AE831" s="111"/>
      <c r="AF831" s="112"/>
      <c r="AG831" s="111">
        <f>AE831-AF831</f>
        <v>0</v>
      </c>
    </row>
    <row r="832" spans="1:33">
      <c r="A832" s="109" t="s">
        <v>5622</v>
      </c>
      <c r="B832" s="110">
        <v>537</v>
      </c>
      <c r="C832" s="110" t="s">
        <v>865</v>
      </c>
      <c r="D832" s="110" t="s">
        <v>10</v>
      </c>
      <c r="E832" s="110" t="s">
        <v>14</v>
      </c>
      <c r="F832" s="110" t="s">
        <v>5646</v>
      </c>
      <c r="G832" s="110" t="s">
        <v>447</v>
      </c>
      <c r="H832" s="110">
        <v>9.4</v>
      </c>
      <c r="I832" s="110">
        <v>4700</v>
      </c>
      <c r="J832" s="110">
        <v>500</v>
      </c>
      <c r="K832" s="110" t="s">
        <v>13</v>
      </c>
      <c r="L832" s="110">
        <v>4040</v>
      </c>
      <c r="M832" s="111">
        <v>8.08</v>
      </c>
      <c r="N832" s="110" t="e">
        <v>#VALUE!</v>
      </c>
      <c r="O832" s="110" t="e">
        <v>#VALUE!</v>
      </c>
      <c r="P832" s="110" t="e">
        <v>#VALUE!</v>
      </c>
      <c r="Q832" s="110" t="e">
        <v>#VALUE!</v>
      </c>
      <c r="R832" s="110">
        <v>0</v>
      </c>
      <c r="S832" s="110" t="e">
        <v>#VALUE!</v>
      </c>
      <c r="T832" s="110" t="e">
        <v>#VALUE!</v>
      </c>
      <c r="U832" s="110" t="e">
        <v>#VALUE!</v>
      </c>
      <c r="V832" s="110" t="e">
        <v>#VALUE!</v>
      </c>
      <c r="W832" s="110" t="e">
        <v>#VALUE!</v>
      </c>
      <c r="X832" s="110" t="e">
        <v>#VALUE!</v>
      </c>
      <c r="Y832" s="110" t="e">
        <v>#VALUE!</v>
      </c>
      <c r="Z832" s="110" t="e">
        <v>#VALUE!</v>
      </c>
      <c r="AA832" s="110" t="s">
        <v>5622</v>
      </c>
      <c r="AB832" s="110" t="s">
        <v>5624</v>
      </c>
      <c r="AC832" s="110" t="e">
        <v>#VALUE!</v>
      </c>
      <c r="AD832" s="110" t="s">
        <v>5622</v>
      </c>
      <c r="AE832" s="111"/>
      <c r="AF832" s="112"/>
      <c r="AG832" s="111">
        <f>AE832-AF832</f>
        <v>0</v>
      </c>
    </row>
    <row r="833" spans="1:33">
      <c r="A833" s="109" t="s">
        <v>5622</v>
      </c>
      <c r="B833" s="110">
        <v>566</v>
      </c>
      <c r="C833" s="110" t="s">
        <v>3975</v>
      </c>
      <c r="D833" s="110" t="s">
        <v>9</v>
      </c>
      <c r="E833" s="110" t="s">
        <v>10</v>
      </c>
      <c r="F833" s="110" t="s">
        <v>5724</v>
      </c>
      <c r="G833" s="110" t="s">
        <v>721</v>
      </c>
      <c r="H833" s="110">
        <v>60</v>
      </c>
      <c r="I833" s="110">
        <v>3000</v>
      </c>
      <c r="J833" s="110">
        <v>50</v>
      </c>
      <c r="K833" s="110" t="s">
        <v>88</v>
      </c>
      <c r="L833" s="110">
        <v>2672</v>
      </c>
      <c r="M833" s="111">
        <v>53.44</v>
      </c>
      <c r="N833" s="110" t="e">
        <v>#VALUE!</v>
      </c>
      <c r="O833" s="110" t="e">
        <v>#VALUE!</v>
      </c>
      <c r="P833" s="110" t="e">
        <v>#VALUE!</v>
      </c>
      <c r="Q833" s="110" t="e">
        <v>#VALUE!</v>
      </c>
      <c r="R833" s="110">
        <v>0</v>
      </c>
      <c r="S833" s="110" t="e">
        <v>#VALUE!</v>
      </c>
      <c r="T833" s="110" t="e">
        <v>#VALUE!</v>
      </c>
      <c r="U833" s="110" t="e">
        <v>#VALUE!</v>
      </c>
      <c r="V833" s="110" t="e">
        <v>#VALUE!</v>
      </c>
      <c r="W833" s="110" t="e">
        <v>#VALUE!</v>
      </c>
      <c r="X833" s="110" t="e">
        <v>#VALUE!</v>
      </c>
      <c r="Y833" s="110" t="e">
        <v>#VALUE!</v>
      </c>
      <c r="Z833" s="110" t="e">
        <v>#VALUE!</v>
      </c>
      <c r="AA833" s="110" t="s">
        <v>5622</v>
      </c>
      <c r="AB833" s="110" t="s">
        <v>5624</v>
      </c>
      <c r="AC833" s="110" t="e">
        <v>#VALUE!</v>
      </c>
      <c r="AD833" s="110" t="s">
        <v>5622</v>
      </c>
      <c r="AE833" s="111"/>
      <c r="AF833" s="112"/>
      <c r="AG833" s="111">
        <f>AE833-AF833</f>
        <v>0</v>
      </c>
    </row>
    <row r="834" spans="1:33">
      <c r="A834" s="109" t="s">
        <v>5622</v>
      </c>
      <c r="B834" s="110">
        <v>589</v>
      </c>
      <c r="C834" s="110" t="s">
        <v>1707</v>
      </c>
      <c r="D834" s="110" t="s">
        <v>90</v>
      </c>
      <c r="E834" s="110" t="s">
        <v>58</v>
      </c>
      <c r="F834" s="110" t="s">
        <v>5627</v>
      </c>
      <c r="G834" s="110" t="s">
        <v>202</v>
      </c>
      <c r="H834" s="110">
        <v>141.69999999999999</v>
      </c>
      <c r="I834" s="110">
        <v>14170</v>
      </c>
      <c r="J834" s="110">
        <v>100.00000000000001</v>
      </c>
      <c r="K834" s="110" t="s">
        <v>38</v>
      </c>
      <c r="L834" s="110">
        <v>12125</v>
      </c>
      <c r="M834" s="111">
        <v>121.24999999999999</v>
      </c>
      <c r="N834" s="110" t="e">
        <v>#VALUE!</v>
      </c>
      <c r="O834" s="110" t="e">
        <v>#VALUE!</v>
      </c>
      <c r="P834" s="110" t="e">
        <v>#VALUE!</v>
      </c>
      <c r="Q834" s="110" t="e">
        <v>#VALUE!</v>
      </c>
      <c r="R834" s="110">
        <v>0</v>
      </c>
      <c r="S834" s="110" t="e">
        <v>#VALUE!</v>
      </c>
      <c r="T834" s="110" t="e">
        <v>#VALUE!</v>
      </c>
      <c r="U834" s="110" t="e">
        <v>#VALUE!</v>
      </c>
      <c r="V834" s="110" t="e">
        <v>#VALUE!</v>
      </c>
      <c r="W834" s="110" t="e">
        <v>#VALUE!</v>
      </c>
      <c r="X834" s="110" t="e">
        <v>#VALUE!</v>
      </c>
      <c r="Y834" s="110" t="e">
        <v>#VALUE!</v>
      </c>
      <c r="Z834" s="110" t="e">
        <v>#VALUE!</v>
      </c>
      <c r="AA834" s="110" t="s">
        <v>5622</v>
      </c>
      <c r="AB834" s="110" t="s">
        <v>5624</v>
      </c>
      <c r="AC834" s="110" t="e">
        <v>#VALUE!</v>
      </c>
      <c r="AD834" s="110" t="s">
        <v>5622</v>
      </c>
      <c r="AE834" s="111"/>
      <c r="AF834" s="112"/>
      <c r="AG834" s="111">
        <f>AE834-AF834</f>
        <v>0</v>
      </c>
    </row>
    <row r="835" spans="1:33">
      <c r="A835" s="109" t="s">
        <v>5622</v>
      </c>
      <c r="B835" s="110">
        <v>619</v>
      </c>
      <c r="C835" s="110" t="s">
        <v>3992</v>
      </c>
      <c r="D835" s="110" t="s">
        <v>10</v>
      </c>
      <c r="E835" s="110" t="s">
        <v>10</v>
      </c>
      <c r="F835" s="110" t="s">
        <v>5787</v>
      </c>
      <c r="G835" s="110" t="s">
        <v>974</v>
      </c>
      <c r="H835" s="110">
        <v>0</v>
      </c>
      <c r="I835" s="110">
        <v>0</v>
      </c>
      <c r="J835" s="110" t="e">
        <v>#DIV/0!</v>
      </c>
      <c r="K835" s="110" t="s">
        <v>10</v>
      </c>
      <c r="L835" s="110">
        <v>2341</v>
      </c>
      <c r="M835" s="111" t="e">
        <v>#DIV/0!</v>
      </c>
      <c r="N835" s="110" t="e">
        <v>#VALUE!</v>
      </c>
      <c r="O835" s="110" t="e">
        <v>#VALUE!</v>
      </c>
      <c r="P835" s="110" t="e">
        <v>#VALUE!</v>
      </c>
      <c r="Q835" s="110" t="e">
        <v>#VALUE!</v>
      </c>
      <c r="R835" s="110">
        <v>0</v>
      </c>
      <c r="S835" s="110" t="e">
        <v>#VALUE!</v>
      </c>
      <c r="T835" s="110" t="e">
        <v>#VALUE!</v>
      </c>
      <c r="U835" s="110" t="e">
        <v>#VALUE!</v>
      </c>
      <c r="V835" s="110" t="e">
        <v>#VALUE!</v>
      </c>
      <c r="W835" s="110" t="e">
        <v>#VALUE!</v>
      </c>
      <c r="X835" s="110" t="e">
        <v>#VALUE!</v>
      </c>
      <c r="Y835" s="110" t="e">
        <v>#VALUE!</v>
      </c>
      <c r="Z835" s="110" t="e">
        <v>#VALUE!</v>
      </c>
      <c r="AA835" s="110" t="s">
        <v>5622</v>
      </c>
      <c r="AB835" s="110" t="s">
        <v>5624</v>
      </c>
      <c r="AC835" s="110" t="e">
        <v>#VALUE!</v>
      </c>
      <c r="AD835" s="110" t="s">
        <v>5622</v>
      </c>
      <c r="AE835" s="111"/>
      <c r="AF835" s="112"/>
      <c r="AG835" s="111">
        <f>AE835-AF835</f>
        <v>0</v>
      </c>
    </row>
    <row r="836" spans="1:33">
      <c r="A836" s="109" t="s">
        <v>5622</v>
      </c>
      <c r="B836" s="110">
        <v>634</v>
      </c>
      <c r="C836" s="110" t="s">
        <v>1741</v>
      </c>
      <c r="D836" s="110" t="s">
        <v>10</v>
      </c>
      <c r="E836" s="110" t="s">
        <v>58</v>
      </c>
      <c r="F836" s="110" t="s">
        <v>5627</v>
      </c>
      <c r="G836" s="110" t="s">
        <v>288</v>
      </c>
      <c r="H836" s="110">
        <v>17</v>
      </c>
      <c r="I836" s="110">
        <v>1700</v>
      </c>
      <c r="J836" s="110">
        <v>100</v>
      </c>
      <c r="K836" s="110" t="s">
        <v>38</v>
      </c>
      <c r="L836" s="110">
        <v>1515</v>
      </c>
      <c r="M836" s="111">
        <v>15.15</v>
      </c>
      <c r="N836" s="110" t="e">
        <v>#VALUE!</v>
      </c>
      <c r="O836" s="110" t="e">
        <v>#VALUE!</v>
      </c>
      <c r="P836" s="110" t="e">
        <v>#VALUE!</v>
      </c>
      <c r="Q836" s="110" t="e">
        <v>#VALUE!</v>
      </c>
      <c r="R836" s="110">
        <v>0</v>
      </c>
      <c r="S836" s="110" t="e">
        <v>#VALUE!</v>
      </c>
      <c r="T836" s="110" t="e">
        <v>#VALUE!</v>
      </c>
      <c r="U836" s="110" t="e">
        <v>#VALUE!</v>
      </c>
      <c r="V836" s="110" t="e">
        <v>#VALUE!</v>
      </c>
      <c r="W836" s="110" t="e">
        <v>#VALUE!</v>
      </c>
      <c r="X836" s="110" t="e">
        <v>#VALUE!</v>
      </c>
      <c r="Y836" s="110" t="e">
        <v>#VALUE!</v>
      </c>
      <c r="Z836" s="110" t="e">
        <v>#VALUE!</v>
      </c>
      <c r="AA836" s="110" t="s">
        <v>5622</v>
      </c>
      <c r="AB836" s="110" t="s">
        <v>5624</v>
      </c>
      <c r="AC836" s="110" t="e">
        <v>#VALUE!</v>
      </c>
      <c r="AD836" s="110" t="s">
        <v>5622</v>
      </c>
      <c r="AE836" s="111"/>
      <c r="AF836" s="112"/>
      <c r="AG836" s="111">
        <f>AE836-AF836</f>
        <v>0</v>
      </c>
    </row>
    <row r="837" spans="1:33">
      <c r="A837" s="109" t="s">
        <v>5622</v>
      </c>
      <c r="B837" s="110">
        <v>667</v>
      </c>
      <c r="C837" s="110" t="s">
        <v>1766</v>
      </c>
      <c r="D837" s="110" t="s">
        <v>44</v>
      </c>
      <c r="E837" s="110" t="s">
        <v>58</v>
      </c>
      <c r="F837" s="110" t="s">
        <v>5627</v>
      </c>
      <c r="G837" s="110" t="s">
        <v>705</v>
      </c>
      <c r="H837" s="110">
        <v>42.4</v>
      </c>
      <c r="I837" s="110">
        <v>4240</v>
      </c>
      <c r="J837" s="110">
        <v>100</v>
      </c>
      <c r="K837" s="110" t="s">
        <v>38</v>
      </c>
      <c r="L837" s="110">
        <v>3739</v>
      </c>
      <c r="M837" s="111">
        <v>37.39</v>
      </c>
      <c r="N837" s="110" t="e">
        <v>#VALUE!</v>
      </c>
      <c r="O837" s="110" t="e">
        <v>#VALUE!</v>
      </c>
      <c r="P837" s="110" t="e">
        <v>#VALUE!</v>
      </c>
      <c r="Q837" s="110" t="e">
        <v>#VALUE!</v>
      </c>
      <c r="R837" s="110">
        <v>0</v>
      </c>
      <c r="S837" s="110" t="e">
        <v>#VALUE!</v>
      </c>
      <c r="T837" s="110" t="e">
        <v>#VALUE!</v>
      </c>
      <c r="U837" s="110" t="e">
        <v>#VALUE!</v>
      </c>
      <c r="V837" s="110" t="e">
        <v>#VALUE!</v>
      </c>
      <c r="W837" s="110" t="e">
        <v>#VALUE!</v>
      </c>
      <c r="X837" s="110" t="e">
        <v>#VALUE!</v>
      </c>
      <c r="Y837" s="110" t="e">
        <v>#VALUE!</v>
      </c>
      <c r="Z837" s="110" t="e">
        <v>#VALUE!</v>
      </c>
      <c r="AA837" s="110" t="s">
        <v>5622</v>
      </c>
      <c r="AB837" s="110" t="s">
        <v>5624</v>
      </c>
      <c r="AC837" s="110" t="e">
        <v>#VALUE!</v>
      </c>
      <c r="AD837" s="110" t="s">
        <v>5622</v>
      </c>
      <c r="AE837" s="111"/>
      <c r="AF837" s="112"/>
      <c r="AG837" s="111">
        <f>AE837-AF837</f>
        <v>0</v>
      </c>
    </row>
    <row r="838" spans="1:33">
      <c r="A838" s="109" t="s">
        <v>5622</v>
      </c>
      <c r="B838" s="116">
        <v>692</v>
      </c>
      <c r="C838" s="116" t="s">
        <v>4002</v>
      </c>
      <c r="D838" s="116" t="s">
        <v>44</v>
      </c>
      <c r="E838" s="116" t="s">
        <v>10</v>
      </c>
      <c r="F838" s="116" t="s">
        <v>5805</v>
      </c>
      <c r="G838" s="116" t="s">
        <v>340</v>
      </c>
      <c r="H838" s="116">
        <v>1910</v>
      </c>
      <c r="I838" s="116">
        <v>3820</v>
      </c>
      <c r="J838" s="116">
        <v>2</v>
      </c>
      <c r="K838" s="116" t="s">
        <v>80</v>
      </c>
      <c r="L838" s="116">
        <v>3323</v>
      </c>
      <c r="M838" s="117">
        <v>1661.5</v>
      </c>
      <c r="N838" s="116" t="e">
        <v>#VALUE!</v>
      </c>
      <c r="O838" s="116" t="e">
        <v>#VALUE!</v>
      </c>
      <c r="P838" s="116" t="e">
        <v>#VALUE!</v>
      </c>
      <c r="Q838" s="116" t="e">
        <v>#VALUE!</v>
      </c>
      <c r="R838" s="116">
        <v>0</v>
      </c>
      <c r="S838" s="116" t="e">
        <v>#VALUE!</v>
      </c>
      <c r="T838" s="116" t="e">
        <v>#VALUE!</v>
      </c>
      <c r="U838" s="116" t="e">
        <v>#VALUE!</v>
      </c>
      <c r="V838" s="116" t="e">
        <v>#VALUE!</v>
      </c>
      <c r="W838" s="116" t="e">
        <v>#VALUE!</v>
      </c>
      <c r="X838" s="116" t="e">
        <v>#VALUE!</v>
      </c>
      <c r="Y838" s="116" t="e">
        <v>#VALUE!</v>
      </c>
      <c r="Z838" s="116" t="e">
        <v>#VALUE!</v>
      </c>
      <c r="AA838" s="116" t="s">
        <v>5622</v>
      </c>
      <c r="AB838" s="116" t="s">
        <v>5624</v>
      </c>
      <c r="AC838" s="116" t="e">
        <v>#VALUE!</v>
      </c>
      <c r="AD838" s="116" t="s">
        <v>5622</v>
      </c>
      <c r="AE838" s="121"/>
      <c r="AF838" s="122"/>
      <c r="AG838" s="111">
        <f>AE838-AF838</f>
        <v>0</v>
      </c>
    </row>
    <row r="839" spans="1:33">
      <c r="A839" s="109" t="s">
        <v>5622</v>
      </c>
      <c r="B839" s="116">
        <v>718</v>
      </c>
      <c r="C839" s="116" t="s">
        <v>1803</v>
      </c>
      <c r="D839" s="116" t="s">
        <v>10</v>
      </c>
      <c r="E839" s="116" t="s">
        <v>14</v>
      </c>
      <c r="F839" s="116" t="s">
        <v>450</v>
      </c>
      <c r="G839" s="116" t="s">
        <v>308</v>
      </c>
      <c r="H839" s="116">
        <v>46.9</v>
      </c>
      <c r="I839" s="116">
        <v>4690</v>
      </c>
      <c r="J839" s="116">
        <v>100</v>
      </c>
      <c r="K839" s="116" t="s">
        <v>13</v>
      </c>
      <c r="L839" s="116">
        <v>3752</v>
      </c>
      <c r="M839" s="117">
        <v>37.520000000000003</v>
      </c>
      <c r="N839" s="116" t="e">
        <v>#VALUE!</v>
      </c>
      <c r="O839" s="116" t="e">
        <v>#VALUE!</v>
      </c>
      <c r="P839" s="116" t="e">
        <v>#VALUE!</v>
      </c>
      <c r="Q839" s="116" t="e">
        <v>#VALUE!</v>
      </c>
      <c r="R839" s="116">
        <v>0</v>
      </c>
      <c r="S839" s="116" t="e">
        <v>#VALUE!</v>
      </c>
      <c r="T839" s="116" t="e">
        <v>#VALUE!</v>
      </c>
      <c r="U839" s="116" t="e">
        <v>#VALUE!</v>
      </c>
      <c r="V839" s="116" t="e">
        <v>#VALUE!</v>
      </c>
      <c r="W839" s="116" t="e">
        <v>#VALUE!</v>
      </c>
      <c r="X839" s="116" t="e">
        <v>#VALUE!</v>
      </c>
      <c r="Y839" s="116" t="e">
        <v>#VALUE!</v>
      </c>
      <c r="Z839" s="116" t="e">
        <v>#VALUE!</v>
      </c>
      <c r="AA839" s="116" t="s">
        <v>5622</v>
      </c>
      <c r="AB839" s="116" t="s">
        <v>5624</v>
      </c>
      <c r="AC839" s="116" t="e">
        <v>#VALUE!</v>
      </c>
      <c r="AD839" s="116" t="s">
        <v>5622</v>
      </c>
      <c r="AE839" s="121"/>
      <c r="AF839" s="122"/>
      <c r="AG839" s="111">
        <f>AE839-AF839</f>
        <v>0</v>
      </c>
    </row>
    <row r="840" spans="1:33">
      <c r="A840" s="109" t="s">
        <v>5622</v>
      </c>
      <c r="B840" s="116">
        <v>730</v>
      </c>
      <c r="C840" s="116" t="s">
        <v>1815</v>
      </c>
      <c r="D840" s="116" t="s">
        <v>10</v>
      </c>
      <c r="E840" s="116" t="s">
        <v>58</v>
      </c>
      <c r="F840" s="116" t="s">
        <v>5627</v>
      </c>
      <c r="G840" s="116" t="s">
        <v>37</v>
      </c>
      <c r="H840" s="116">
        <v>235.1</v>
      </c>
      <c r="I840" s="116">
        <v>23510</v>
      </c>
      <c r="J840" s="116">
        <v>100</v>
      </c>
      <c r="K840" s="116" t="s">
        <v>38</v>
      </c>
      <c r="L840" s="116">
        <v>20945</v>
      </c>
      <c r="M840" s="117">
        <v>209.45</v>
      </c>
      <c r="N840" s="116" t="e">
        <v>#VALUE!</v>
      </c>
      <c r="O840" s="116" t="e">
        <v>#VALUE!</v>
      </c>
      <c r="P840" s="116" t="e">
        <v>#VALUE!</v>
      </c>
      <c r="Q840" s="116" t="e">
        <v>#VALUE!</v>
      </c>
      <c r="R840" s="116">
        <v>0</v>
      </c>
      <c r="S840" s="116" t="e">
        <v>#VALUE!</v>
      </c>
      <c r="T840" s="116" t="e">
        <v>#VALUE!</v>
      </c>
      <c r="U840" s="116" t="e">
        <v>#VALUE!</v>
      </c>
      <c r="V840" s="116" t="e">
        <v>#VALUE!</v>
      </c>
      <c r="W840" s="116" t="e">
        <v>#VALUE!</v>
      </c>
      <c r="X840" s="116" t="e">
        <v>#VALUE!</v>
      </c>
      <c r="Y840" s="116" t="e">
        <v>#VALUE!</v>
      </c>
      <c r="Z840" s="116" t="e">
        <v>#VALUE!</v>
      </c>
      <c r="AA840" s="116" t="s">
        <v>5622</v>
      </c>
      <c r="AB840" s="116" t="s">
        <v>5624</v>
      </c>
      <c r="AC840" s="116" t="e">
        <v>#VALUE!</v>
      </c>
      <c r="AD840" s="116" t="s">
        <v>5622</v>
      </c>
      <c r="AE840" s="121"/>
      <c r="AF840" s="122"/>
      <c r="AG840" s="111">
        <f>AE840-AF840</f>
        <v>0</v>
      </c>
    </row>
    <row r="841" spans="1:33" ht="12.75" customHeight="1">
      <c r="A841" s="109" t="s">
        <v>5622</v>
      </c>
      <c r="B841" s="116">
        <v>807</v>
      </c>
      <c r="C841" s="116" t="s">
        <v>1336</v>
      </c>
      <c r="D841" s="116" t="s">
        <v>10</v>
      </c>
      <c r="E841" s="116" t="s">
        <v>10</v>
      </c>
      <c r="F841" s="116" t="s">
        <v>5643</v>
      </c>
      <c r="G841" s="116" t="s">
        <v>521</v>
      </c>
      <c r="H841" s="116">
        <v>61</v>
      </c>
      <c r="I841" s="116">
        <v>3050</v>
      </c>
      <c r="J841" s="116">
        <v>50</v>
      </c>
      <c r="K841" s="116" t="s">
        <v>88</v>
      </c>
      <c r="L841" s="116">
        <v>2772</v>
      </c>
      <c r="M841" s="117">
        <v>55.44</v>
      </c>
      <c r="N841" s="116" t="e">
        <v>#VALUE!</v>
      </c>
      <c r="O841" s="116" t="e">
        <v>#VALUE!</v>
      </c>
      <c r="P841" s="116" t="e">
        <v>#VALUE!</v>
      </c>
      <c r="Q841" s="116" t="e">
        <v>#VALUE!</v>
      </c>
      <c r="R841" s="116">
        <v>0</v>
      </c>
      <c r="S841" s="116" t="e">
        <v>#VALUE!</v>
      </c>
      <c r="T841" s="116" t="e">
        <v>#VALUE!</v>
      </c>
      <c r="U841" s="116" t="e">
        <v>#VALUE!</v>
      </c>
      <c r="V841" s="116" t="e">
        <v>#VALUE!</v>
      </c>
      <c r="W841" s="116" t="e">
        <v>#VALUE!</v>
      </c>
      <c r="X841" s="116" t="e">
        <v>#VALUE!</v>
      </c>
      <c r="Y841" s="116" t="e">
        <v>#VALUE!</v>
      </c>
      <c r="Z841" s="116" t="e">
        <v>#VALUE!</v>
      </c>
      <c r="AA841" s="116" t="s">
        <v>5622</v>
      </c>
      <c r="AB841" s="116" t="s">
        <v>5624</v>
      </c>
      <c r="AC841" s="116" t="e">
        <v>#VALUE!</v>
      </c>
      <c r="AD841" s="116" t="s">
        <v>5622</v>
      </c>
      <c r="AE841" s="121"/>
      <c r="AF841" s="122"/>
      <c r="AG841" s="111">
        <f>AE841-AF841</f>
        <v>0</v>
      </c>
    </row>
    <row r="842" spans="1:33">
      <c r="A842" s="109" t="s">
        <v>5673</v>
      </c>
      <c r="B842" s="116">
        <v>818</v>
      </c>
      <c r="C842" s="116" t="s">
        <v>1195</v>
      </c>
      <c r="D842" s="116" t="s">
        <v>44</v>
      </c>
      <c r="E842" s="116" t="s">
        <v>10</v>
      </c>
      <c r="F842" s="116" t="s">
        <v>5674</v>
      </c>
      <c r="G842" s="116" t="s">
        <v>974</v>
      </c>
      <c r="H842" s="116">
        <v>2.5</v>
      </c>
      <c r="I842" s="116">
        <v>125</v>
      </c>
      <c r="J842" s="116">
        <v>50</v>
      </c>
      <c r="K842" s="116" t="s">
        <v>143</v>
      </c>
      <c r="L842" s="116">
        <v>111</v>
      </c>
      <c r="M842" s="117">
        <v>2.2200000000000002</v>
      </c>
      <c r="N842" s="116" t="e">
        <v>#VALUE!</v>
      </c>
      <c r="O842" s="116" t="e">
        <v>#VALUE!</v>
      </c>
      <c r="P842" s="116" t="e">
        <v>#VALUE!</v>
      </c>
      <c r="Q842" s="116" t="e">
        <v>#VALUE!</v>
      </c>
      <c r="R842" s="116">
        <v>0</v>
      </c>
      <c r="S842" s="116" t="e">
        <v>#VALUE!</v>
      </c>
      <c r="T842" s="116" t="e">
        <v>#VALUE!</v>
      </c>
      <c r="U842" s="116" t="e">
        <v>#VALUE!</v>
      </c>
      <c r="V842" s="116" t="e">
        <v>#VALUE!</v>
      </c>
      <c r="W842" s="116" t="e">
        <v>#VALUE!</v>
      </c>
      <c r="X842" s="116" t="e">
        <v>#VALUE!</v>
      </c>
      <c r="Y842" s="116" t="e">
        <v>#VALUE!</v>
      </c>
      <c r="Z842" s="116" t="e">
        <v>#VALUE!</v>
      </c>
      <c r="AA842" s="116" t="s">
        <v>5673</v>
      </c>
      <c r="AB842" s="116" t="s">
        <v>5624</v>
      </c>
      <c r="AC842" s="116" t="e">
        <v>#VALUE!</v>
      </c>
      <c r="AD842" s="116" t="e">
        <v>#REF!</v>
      </c>
      <c r="AE842" s="121"/>
      <c r="AF842" s="122"/>
      <c r="AG842" s="111">
        <f>AE842-AF842</f>
        <v>0</v>
      </c>
    </row>
    <row r="843" spans="1:33">
      <c r="A843" s="109" t="s">
        <v>5622</v>
      </c>
      <c r="B843" s="116">
        <v>819</v>
      </c>
      <c r="C843" s="116" t="s">
        <v>1197</v>
      </c>
      <c r="D843" s="116" t="s">
        <v>9</v>
      </c>
      <c r="E843" s="116" t="s">
        <v>10</v>
      </c>
      <c r="F843" s="116" t="s">
        <v>5832</v>
      </c>
      <c r="G843" s="116" t="s">
        <v>1153</v>
      </c>
      <c r="H843" s="116">
        <v>119</v>
      </c>
      <c r="I843" s="116">
        <v>1190</v>
      </c>
      <c r="J843" s="116">
        <v>10</v>
      </c>
      <c r="K843" s="116" t="s">
        <v>88</v>
      </c>
      <c r="L843" s="116">
        <v>1081</v>
      </c>
      <c r="M843" s="117">
        <v>108.1</v>
      </c>
      <c r="N843" s="116" t="e">
        <v>#VALUE!</v>
      </c>
      <c r="O843" s="116" t="e">
        <v>#VALUE!</v>
      </c>
      <c r="P843" s="116" t="e">
        <v>#VALUE!</v>
      </c>
      <c r="Q843" s="116" t="e">
        <v>#VALUE!</v>
      </c>
      <c r="R843" s="116">
        <v>0</v>
      </c>
      <c r="S843" s="116" t="e">
        <v>#VALUE!</v>
      </c>
      <c r="T843" s="116" t="e">
        <v>#VALUE!</v>
      </c>
      <c r="U843" s="116" t="e">
        <v>#VALUE!</v>
      </c>
      <c r="V843" s="116" t="e">
        <v>#VALUE!</v>
      </c>
      <c r="W843" s="116" t="e">
        <v>#VALUE!</v>
      </c>
      <c r="X843" s="116" t="e">
        <v>#VALUE!</v>
      </c>
      <c r="Y843" s="116" t="e">
        <v>#VALUE!</v>
      </c>
      <c r="Z843" s="116" t="e">
        <v>#VALUE!</v>
      </c>
      <c r="AA843" s="116" t="s">
        <v>5622</v>
      </c>
      <c r="AB843" s="116" t="s">
        <v>5624</v>
      </c>
      <c r="AC843" s="116" t="e">
        <v>#VALUE!</v>
      </c>
      <c r="AD843" s="116" t="s">
        <v>5622</v>
      </c>
      <c r="AE843" s="121"/>
      <c r="AF843" s="122"/>
      <c r="AG843" s="111">
        <f>AE843-AF843</f>
        <v>0</v>
      </c>
    </row>
  </sheetData>
  <autoFilter ref="A4:AG4" xr:uid="{2D4EF3B2-173C-40F4-B5EC-FF7BD12F1670}"/>
  <sortState xmlns:xlrd2="http://schemas.microsoft.com/office/spreadsheetml/2017/richdata2" ref="A5:AG843">
    <sortCondition descending="1" ref="AF5:AF843"/>
  </sortState>
  <mergeCells count="2">
    <mergeCell ref="C3:M3"/>
    <mergeCell ref="N3:Z3"/>
  </mergeCells>
  <phoneticPr fontId="2"/>
  <pageMargins left="0.23622047244094491" right="0.23622047244094491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G843"/>
  <sheetViews>
    <sheetView workbookViewId="0">
      <pane xSplit="1" ySplit="4" topLeftCell="B5" activePane="bottomRight" state="frozen"/>
      <selection activeCell="AF10" sqref="AF10"/>
      <selection pane="topRight" activeCell="AF10" sqref="AF10"/>
      <selection pane="bottomLeft" activeCell="AF10" sqref="AF10"/>
      <selection pane="bottomRight" activeCell="A67" sqref="A67:XFD67"/>
    </sheetView>
  </sheetViews>
  <sheetFormatPr defaultRowHeight="13.2"/>
  <cols>
    <col min="1" max="1" width="11.33203125" customWidth="1"/>
    <col min="2" max="2" width="4.77734375" customWidth="1"/>
    <col min="3" max="3" width="39.44140625" customWidth="1"/>
    <col min="4" max="4" width="3" hidden="1" customWidth="1"/>
    <col min="5" max="5" width="2.6640625" hidden="1" customWidth="1"/>
    <col min="6" max="6" width="1.6640625" hidden="1" customWidth="1"/>
    <col min="7" max="7" width="3.6640625" hidden="1" customWidth="1"/>
    <col min="8" max="8" width="3.109375" hidden="1" customWidth="1"/>
    <col min="9" max="9" width="3.6640625" hidden="1" customWidth="1"/>
    <col min="10" max="10" width="7.77734375" hidden="1" customWidth="1"/>
    <col min="11" max="11" width="7.88671875" hidden="1" customWidth="1"/>
    <col min="12" max="12" width="7.88671875" customWidth="1"/>
    <col min="13" max="13" width="11.6640625" style="89" customWidth="1"/>
    <col min="14" max="15" width="4.88671875" hidden="1" customWidth="1"/>
    <col min="16" max="16" width="5.77734375" hidden="1" customWidth="1"/>
    <col min="17" max="17" width="2.88671875" hidden="1" customWidth="1"/>
    <col min="18" max="18" width="2.6640625" hidden="1" customWidth="1"/>
    <col min="19" max="19" width="5.109375" hidden="1" customWidth="1"/>
    <col min="20" max="20" width="11.6640625" customWidth="1"/>
    <col min="21" max="21" width="2.33203125" hidden="1" customWidth="1"/>
    <col min="22" max="22" width="2.109375" hidden="1" customWidth="1"/>
    <col min="23" max="23" width="3" hidden="1" customWidth="1"/>
    <col min="24" max="24" width="2.44140625" hidden="1" customWidth="1"/>
    <col min="25" max="25" width="1.88671875" hidden="1" customWidth="1"/>
    <col min="26" max="27" width="2.33203125" hidden="1" customWidth="1"/>
    <col min="28" max="28" width="2.88671875" hidden="1" customWidth="1"/>
    <col min="29" max="29" width="4" hidden="1" customWidth="1"/>
    <col min="31" max="31" width="11.6640625" bestFit="1" customWidth="1"/>
    <col min="32" max="33" width="10.44140625" bestFit="1" customWidth="1"/>
  </cols>
  <sheetData>
    <row r="1" spans="1:33">
      <c r="C1" s="16"/>
    </row>
    <row r="3" spans="1:33">
      <c r="C3" s="95" t="s">
        <v>4057</v>
      </c>
      <c r="D3" s="96"/>
      <c r="E3" s="96"/>
      <c r="F3" s="96"/>
      <c r="G3" s="96"/>
      <c r="H3" s="96"/>
      <c r="I3" s="96"/>
      <c r="J3" s="96"/>
      <c r="K3" s="96"/>
      <c r="L3" s="96"/>
      <c r="M3" s="97"/>
      <c r="N3" s="98" t="s">
        <v>4058</v>
      </c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D3" t="s">
        <v>5607</v>
      </c>
      <c r="AE3" s="89">
        <f ca="1">_xlfn.AGGREGATE(9,7,AE5:AE843)</f>
        <v>8723164.9789999966</v>
      </c>
      <c r="AF3" s="89">
        <f ca="1">_xlfn.AGGREGATE(9,7,AF5:AF843)</f>
        <v>7615000.4604244158</v>
      </c>
      <c r="AG3" s="89">
        <f ca="1">AE3-AF3</f>
        <v>1108164.5185755808</v>
      </c>
    </row>
    <row r="4" spans="1:33" s="88" customFormat="1" ht="184.8">
      <c r="B4" s="39" t="s">
        <v>4052</v>
      </c>
      <c r="C4" s="39" t="s">
        <v>1885</v>
      </c>
      <c r="D4" s="52" t="s">
        <v>4053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4054</v>
      </c>
      <c r="J4" s="39" t="s">
        <v>4</v>
      </c>
      <c r="K4" s="39" t="s">
        <v>5</v>
      </c>
      <c r="L4" s="39" t="s">
        <v>4055</v>
      </c>
      <c r="M4" s="90" t="s">
        <v>1220</v>
      </c>
      <c r="N4" s="52" t="s">
        <v>1883</v>
      </c>
      <c r="O4" s="52" t="s">
        <v>1884</v>
      </c>
      <c r="P4" s="39" t="s">
        <v>1885</v>
      </c>
      <c r="Q4" s="52" t="s">
        <v>1886</v>
      </c>
      <c r="R4" s="39" t="s">
        <v>1887</v>
      </c>
      <c r="S4" s="52" t="s">
        <v>1888</v>
      </c>
      <c r="T4" s="39" t="s">
        <v>1889</v>
      </c>
      <c r="U4" s="52" t="s">
        <v>1890</v>
      </c>
      <c r="V4" s="39" t="s">
        <v>1891</v>
      </c>
      <c r="W4" s="39" t="s">
        <v>1892</v>
      </c>
      <c r="X4" s="39" t="s">
        <v>1893</v>
      </c>
      <c r="Y4" s="52" t="s">
        <v>1894</v>
      </c>
      <c r="Z4" s="39" t="s">
        <v>4203</v>
      </c>
      <c r="AA4" s="39" t="s">
        <v>4215</v>
      </c>
      <c r="AB4" s="39" t="s">
        <v>4201</v>
      </c>
      <c r="AC4" s="39" t="s">
        <v>4209</v>
      </c>
      <c r="AD4" s="39" t="s">
        <v>5424</v>
      </c>
      <c r="AE4" s="39" t="s">
        <v>5579</v>
      </c>
      <c r="AF4" s="39" t="s">
        <v>5580</v>
      </c>
    </row>
    <row r="5" spans="1:33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91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IF(COUNTIF(分類!$H$8:$H$25, 統合マスタ!V5)&gt;0, 分類!$G$7,
IF(COUNTIF(分類!$K$8:$K$25, 統合マスタ!V5)&gt;0, 分類!$J$7,
IF(COUNTIF(分類!$N$8:$N$25, 統合マスタ!V5)&gt;0, 分類!$M$7,
IF(COUNTIF(分類!$Q$8:$Q$25, 統合マスタ!V5)&gt;0, 分類!$P$7,
IF(COUNTIF(分類!$T$8:$T$25,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395</v>
      </c>
      <c r="AE5" s="91">
        <f ca="1">H5*AD5</f>
        <v>3871.0000000000005</v>
      </c>
      <c r="AF5" s="91">
        <f ca="1">M5*AD5</f>
        <v>3421.661375661376</v>
      </c>
    </row>
    <row r="6" spans="1:33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91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IF(COUNTIF(分類!$H$8:$H$25, 統合マスタ!V6)&gt;0, 分類!$G$7,
IF(COUNTIF(分類!$K$8:$K$25, 統合マスタ!V6)&gt;0, 分類!$J$7,
IF(COUNTIF(分類!$N$8:$N$25, 統合マスタ!V6)&gt;0, 分類!$M$7,
IF(COUNTIF(分類!$Q$8:$Q$25, 統合マスタ!V6)&gt;0, 分類!$P$7,
IF(COUNTIF(分類!$T$8:$T$25,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  <c r="AE6" s="91">
        <f t="shared" ref="AE6:AE69" ca="1" si="2">H6*AD6</f>
        <v>0</v>
      </c>
      <c r="AF6" s="91">
        <f t="shared" ref="AF6:AF69" ca="1" si="3">M6*AD6</f>
        <v>0</v>
      </c>
    </row>
    <row r="7" spans="1:33">
      <c r="A7" s="40">
        <f>元データ!P4</f>
        <v>296</v>
      </c>
      <c r="B7" s="27">
        <f t="shared" ref="B7:B70" si="4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91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IF(COUNTIF(分類!$H$8:$H$25, 統合マスタ!V7)&gt;0, 分類!$G$7,
IF(COUNTIF(分類!$K$8:$K$25, 統合マスタ!V7)&gt;0, 分類!$J$7,
IF(COUNTIF(分類!$N$8:$N$25, 統合マスタ!V7)&gt;0, 分類!$M$7,
IF(COUNTIF(分類!$Q$8:$Q$25, 統合マスタ!V7)&gt;0, 分類!$P$7,
IF(COUNTIF(分類!$T$8:$T$25,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247.5</v>
      </c>
      <c r="AE7" s="91">
        <f t="shared" ca="1" si="2"/>
        <v>5024.25</v>
      </c>
      <c r="AF7" s="91">
        <f t="shared" ca="1" si="3"/>
        <v>4475.4285714285716</v>
      </c>
    </row>
    <row r="8" spans="1:33">
      <c r="A8" s="40">
        <f>元データ!P5</f>
        <v>297</v>
      </c>
      <c r="B8" s="27">
        <f t="shared" si="4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91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IF(COUNTIF(分類!$H$8:$H$25, 統合マスタ!V8)&gt;0, 分類!$G$7,
IF(COUNTIF(分類!$K$8:$K$25, 統合マスタ!V8)&gt;0, 分類!$J$7,
IF(COUNTIF(分類!$N$8:$N$25, 統合マスタ!V8)&gt;0, 分類!$M$7,
IF(COUNTIF(分類!$Q$8:$Q$25, 統合マスタ!V8)&gt;0, 分類!$P$7,
IF(COUNTIF(分類!$T$8:$T$25,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372.5</v>
      </c>
      <c r="AE8" s="91">
        <f t="shared" ca="1" si="2"/>
        <v>5438.5</v>
      </c>
      <c r="AF8" s="91">
        <f t="shared" ca="1" si="3"/>
        <v>4896.5026455026455</v>
      </c>
    </row>
    <row r="9" spans="1:33">
      <c r="A9" s="40">
        <f>元データ!P6</f>
        <v>298</v>
      </c>
      <c r="B9" s="27">
        <f t="shared" si="4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91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IF(COUNTIF(分類!$H$8:$H$25, 統合マスタ!V9)&gt;0, 分類!$G$7,
IF(COUNTIF(分類!$K$8:$K$25, 統合マスタ!V9)&gt;0, 分類!$J$7,
IF(COUNTIF(分類!$N$8:$N$25, 統合マスタ!V9)&gt;0, 分類!$M$7,
IF(COUNTIF(分類!$Q$8:$Q$25, 統合マスタ!V9)&gt;0, 分類!$P$7,
IF(COUNTIF(分類!$T$8:$T$25,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237.5</v>
      </c>
      <c r="AE9" s="91">
        <f t="shared" ca="1" si="2"/>
        <v>3230</v>
      </c>
      <c r="AF9" s="91">
        <f t="shared" ca="1" si="3"/>
        <v>2879.1534391534392</v>
      </c>
    </row>
    <row r="10" spans="1:33">
      <c r="A10" s="40">
        <f>元データ!P7</f>
        <v>299</v>
      </c>
      <c r="B10" s="27">
        <f t="shared" si="4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91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IF(COUNTIF(分類!$H$8:$H$25, 統合マスタ!V10)&gt;0, 分類!$G$7,
IF(COUNTIF(分類!$K$8:$K$25, 統合マスタ!V10)&gt;0, 分類!$J$7,
IF(COUNTIF(分類!$N$8:$N$25, 統合マスタ!V10)&gt;0, 分類!$M$7,
IF(COUNTIF(分類!$Q$8:$Q$25, 統合マスタ!V10)&gt;0, 分類!$P$7,
IF(COUNTIF(分類!$T$8:$T$25,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15</v>
      </c>
      <c r="AE10" s="91">
        <f t="shared" ca="1" si="2"/>
        <v>192</v>
      </c>
      <c r="AF10" s="91">
        <f t="shared" ca="1" si="3"/>
        <v>174.40476190476193</v>
      </c>
    </row>
    <row r="11" spans="1:33">
      <c r="A11" s="40">
        <f>元データ!P8</f>
        <v>301</v>
      </c>
      <c r="B11" s="27">
        <f t="shared" si="4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91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IF(COUNTIF(分類!$H$8:$H$25, 統合マスタ!V11)&gt;0, 分類!$G$7,
IF(COUNTIF(分類!$K$8:$K$25, 統合マスタ!V11)&gt;0, 分類!$J$7,
IF(COUNTIF(分類!$N$8:$N$25, 統合マスタ!V11)&gt;0, 分類!$M$7,
IF(COUNTIF(分類!$Q$8:$Q$25, 統合マスタ!V11)&gt;0, 分類!$P$7,
IF(COUNTIF(分類!$T$8:$T$25,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495</v>
      </c>
      <c r="AE11" s="91">
        <f t="shared" ca="1" si="2"/>
        <v>8910</v>
      </c>
      <c r="AF11" s="91">
        <f t="shared" ca="1" si="3"/>
        <v>7936.7619047619055</v>
      </c>
    </row>
    <row r="12" spans="1:33">
      <c r="A12" s="40" t="str">
        <f>元データ!P9</f>
        <v>非採用</v>
      </c>
      <c r="B12" s="27">
        <f t="shared" si="4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91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IF(COUNTIF(分類!$H$8:$H$25, 統合マスタ!V12)&gt;0, 分類!$G$7,
IF(COUNTIF(分類!$K$8:$K$25, 統合マスタ!V12)&gt;0, 分類!$J$7,
IF(COUNTIF(分類!$N$8:$N$25, 統合マスタ!V12)&gt;0, 分類!$M$7,
IF(COUNTIF(分類!$Q$8:$Q$25, 統合マスタ!V12)&gt;0, 分類!$P$7,
IF(COUNTIF(分類!$T$8:$T$25,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  <c r="AE12" s="91" t="e">
        <f t="shared" ca="1" si="2"/>
        <v>#VALUE!</v>
      </c>
      <c r="AF12" s="91" t="e">
        <f t="shared" ca="1" si="3"/>
        <v>#VALUE!</v>
      </c>
    </row>
    <row r="13" spans="1:33">
      <c r="A13" s="40">
        <f>元データ!P10</f>
        <v>302</v>
      </c>
      <c r="B13" s="27">
        <f t="shared" si="4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91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IF(COUNTIF(分類!$H$8:$H$25, 統合マスタ!V13)&gt;0, 分類!$G$7,
IF(COUNTIF(分類!$K$8:$K$25, 統合マスタ!V13)&gt;0, 分類!$J$7,
IF(COUNTIF(分類!$N$8:$N$25, 統合マスタ!V13)&gt;0, 分類!$M$7,
IF(COUNTIF(分類!$Q$8:$Q$25, 統合マスタ!V13)&gt;0, 分類!$P$7,
IF(COUNTIF(分類!$T$8:$T$25,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2752.5</v>
      </c>
      <c r="AE13" s="91">
        <f t="shared" ca="1" si="2"/>
        <v>44315.250000000007</v>
      </c>
      <c r="AF13" s="91">
        <f t="shared" ca="1" si="3"/>
        <v>39898.142857142862</v>
      </c>
    </row>
    <row r="14" spans="1:33">
      <c r="A14" s="40">
        <f>元データ!P11</f>
        <v>303</v>
      </c>
      <c r="B14" s="27">
        <f t="shared" si="4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91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IF(COUNTIF(分類!$H$8:$H$25, 統合マスタ!V14)&gt;0, 分類!$G$7,
IF(COUNTIF(分類!$K$8:$K$25, 統合マスタ!V14)&gt;0, 分類!$J$7,
IF(COUNTIF(分類!$N$8:$N$25, 統合マスタ!V14)&gt;0, 分類!$M$7,
IF(COUNTIF(分類!$Q$8:$Q$25, 統合マスタ!V14)&gt;0, 分類!$P$7,
IF(COUNTIF(分類!$T$8:$T$25,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427.5</v>
      </c>
      <c r="AE14" s="91">
        <f t="shared" ca="1" si="2"/>
        <v>5899.5</v>
      </c>
      <c r="AF14" s="91">
        <f t="shared" ca="1" si="3"/>
        <v>5311.8571428571431</v>
      </c>
    </row>
    <row r="15" spans="1:33">
      <c r="A15" s="40">
        <f>元データ!P12</f>
        <v>304</v>
      </c>
      <c r="B15" s="27">
        <f t="shared" si="4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91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IF(COUNTIF(分類!$H$8:$H$25, 統合マスタ!V15)&gt;0, 分類!$G$7,
IF(COUNTIF(分類!$K$8:$K$25, 統合マスタ!V15)&gt;0, 分類!$J$7,
IF(COUNTIF(分類!$N$8:$N$25, 統合マスタ!V15)&gt;0, 分類!$M$7,
IF(COUNTIF(分類!$Q$8:$Q$25, 統合マスタ!V15)&gt;0, 分類!$P$7,
IF(COUNTIF(分類!$T$8:$T$25,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5</v>
      </c>
      <c r="AE15" s="91">
        <f t="shared" ca="1" si="2"/>
        <v>52</v>
      </c>
      <c r="AF15" s="91">
        <f t="shared" ca="1" si="3"/>
        <v>47.238095238095241</v>
      </c>
    </row>
    <row r="16" spans="1:33">
      <c r="A16" s="40">
        <f>元データ!P13</f>
        <v>305</v>
      </c>
      <c r="B16" s="27">
        <f t="shared" si="4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91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IF(COUNTIF(分類!$H$8:$H$25, 統合マスタ!V16)&gt;0, 分類!$G$7,
IF(COUNTIF(分類!$K$8:$K$25, 統合マスタ!V16)&gt;0, 分類!$J$7,
IF(COUNTIF(分類!$N$8:$N$25, 統合マスタ!V16)&gt;0, 分類!$M$7,
IF(COUNTIF(分類!$Q$8:$Q$25, 統合マスタ!V16)&gt;0, 分類!$P$7,
IF(COUNTIF(分類!$T$8:$T$25,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582.5</v>
      </c>
      <c r="AE16" s="91">
        <f t="shared" ca="1" si="2"/>
        <v>8388</v>
      </c>
      <c r="AF16" s="91">
        <f t="shared" ca="1" si="3"/>
        <v>7476.9576719576717</v>
      </c>
    </row>
    <row r="17" spans="1:32">
      <c r="A17" s="40">
        <f>元データ!P14</f>
        <v>306</v>
      </c>
      <c r="B17" s="27">
        <f t="shared" si="4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91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IF(COUNTIF(分類!$H$8:$H$25, 統合マスタ!V17)&gt;0, 分類!$G$7,
IF(COUNTIF(分類!$K$8:$K$25, 統合マスタ!V17)&gt;0, 分類!$J$7,
IF(COUNTIF(分類!$N$8:$N$25, 統合マスタ!V17)&gt;0, 分類!$M$7,
IF(COUNTIF(分類!$Q$8:$Q$25, 統合マスタ!V17)&gt;0, 分類!$P$7,
IF(COUNTIF(分類!$T$8:$T$25,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1400</v>
      </c>
      <c r="AE17" s="91">
        <f t="shared" ca="1" si="2"/>
        <v>19180</v>
      </c>
      <c r="AF17" s="91">
        <f t="shared" ca="1" si="3"/>
        <v>17268.148148148146</v>
      </c>
    </row>
    <row r="18" spans="1:32">
      <c r="A18" s="40">
        <f>元データ!P15</f>
        <v>307</v>
      </c>
      <c r="B18" s="27">
        <f t="shared" si="4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91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IF(COUNTIF(分類!$H$8:$H$25, 統合マスタ!V18)&gt;0, 分類!$G$7,
IF(COUNTIF(分類!$K$8:$K$25, 統合マスタ!V18)&gt;0, 分類!$J$7,
IF(COUNTIF(分類!$N$8:$N$25, 統合マスタ!V18)&gt;0, 分類!$M$7,
IF(COUNTIF(分類!$Q$8:$Q$25, 統合マスタ!V18)&gt;0, 分類!$P$7,
IF(COUNTIF(分類!$T$8:$T$25,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114</v>
      </c>
      <c r="AE18" s="91">
        <f t="shared" ca="1" si="2"/>
        <v>2291.4</v>
      </c>
      <c r="AF18" s="91">
        <f t="shared" ca="1" si="3"/>
        <v>2081.8571428571431</v>
      </c>
    </row>
    <row r="19" spans="1:32">
      <c r="A19" s="40">
        <f>元データ!P16</f>
        <v>308</v>
      </c>
      <c r="B19" s="27">
        <f t="shared" si="4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91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IF(COUNTIF(分類!$H$8:$H$25, 統合マスタ!V19)&gt;0, 分類!$G$7,
IF(COUNTIF(分類!$K$8:$K$25, 統合マスタ!V19)&gt;0, 分類!$J$7,
IF(COUNTIF(分類!$N$8:$N$25, 統合マスタ!V19)&gt;0, 分類!$M$7,
IF(COUNTIF(分類!$Q$8:$Q$25, 統合マスタ!V19)&gt;0, 分類!$P$7,
IF(COUNTIF(分類!$T$8:$T$25,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232.5</v>
      </c>
      <c r="AE19" s="91">
        <f t="shared" ca="1" si="2"/>
        <v>5324.25</v>
      </c>
      <c r="AF19" s="91">
        <f t="shared" ca="1" si="3"/>
        <v>4838.2142857142862</v>
      </c>
    </row>
    <row r="20" spans="1:32">
      <c r="A20" s="40">
        <f>元データ!P17</f>
        <v>43</v>
      </c>
      <c r="B20" s="27">
        <f t="shared" si="4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91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IF(COUNTIF(分類!$H$8:$H$25, 統合マスタ!V20)&gt;0, 分類!$G$7,
IF(COUNTIF(分類!$K$8:$K$25, 統合マスタ!V20)&gt;0, 分類!$J$7,
IF(COUNTIF(分類!$N$8:$N$25, 統合マスタ!V20)&gt;0, 分類!$M$7,
IF(COUNTIF(分類!$Q$8:$Q$25, 統合マスタ!V20)&gt;0, 分類!$P$7,
IF(COUNTIF(分類!$T$8:$T$25,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692</v>
      </c>
      <c r="AE20" s="91">
        <f t="shared" ca="1" si="2"/>
        <v>4221.2</v>
      </c>
      <c r="AF20" s="91">
        <f t="shared" ca="1" si="3"/>
        <v>3764.4800000000005</v>
      </c>
    </row>
    <row r="21" spans="1:32">
      <c r="A21" s="40">
        <f>元データ!P18</f>
        <v>139</v>
      </c>
      <c r="B21" s="27">
        <f t="shared" si="4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91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IF(COUNTIF(分類!$H$8:$H$25, 統合マスタ!V21)&gt;0, 分類!$G$7,
IF(COUNTIF(分類!$K$8:$K$25, 統合マスタ!V21)&gt;0, 分類!$J$7,
IF(COUNTIF(分類!$N$8:$N$25, 統合マスタ!V21)&gt;0, 分類!$M$7,
IF(COUNTIF(分類!$Q$8:$Q$25, 統合マスタ!V21)&gt;0, 分類!$P$7,
IF(COUNTIF(分類!$T$8:$T$25,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572.5</v>
      </c>
      <c r="AE21" s="91">
        <f t="shared" ca="1" si="2"/>
        <v>5839.5</v>
      </c>
      <c r="AF21" s="91">
        <f t="shared" ca="1" si="3"/>
        <v>5202.3503401360549</v>
      </c>
    </row>
    <row r="22" spans="1:32">
      <c r="A22" s="40">
        <f>元データ!P19</f>
        <v>144</v>
      </c>
      <c r="B22" s="27">
        <f t="shared" si="4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91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IF(COUNTIF(分類!$H$8:$H$25, 統合マスタ!V22)&gt;0, 分類!$G$7,
IF(COUNTIF(分類!$K$8:$K$25, 統合マスタ!V22)&gt;0, 分類!$J$7,
IF(COUNTIF(分類!$N$8:$N$25, 統合マスタ!V22)&gt;0, 分類!$M$7,
IF(COUNTIF(分類!$Q$8:$Q$25, 統合マスタ!V22)&gt;0, 分類!$P$7,
IF(COUNTIF(分類!$T$8:$T$25,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108</v>
      </c>
      <c r="AE22" s="91">
        <f t="shared" ca="1" si="2"/>
        <v>5054.3999999999996</v>
      </c>
      <c r="AF22" s="91">
        <f t="shared" ca="1" si="3"/>
        <v>4502.9931972789118</v>
      </c>
    </row>
    <row r="23" spans="1:32">
      <c r="A23" s="40">
        <f>元データ!P20</f>
        <v>140</v>
      </c>
      <c r="B23" s="27">
        <f t="shared" si="4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91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IF(COUNTIF(分類!$H$8:$H$25, 統合マスタ!V23)&gt;0, 分類!$G$7,
IF(COUNTIF(分類!$K$8:$K$25, 統合マスタ!V23)&gt;0, 分類!$J$7,
IF(COUNTIF(分類!$N$8:$N$25, 統合マスタ!V23)&gt;0, 分類!$M$7,
IF(COUNTIF(分類!$Q$8:$Q$25, 統合マスタ!V23)&gt;0, 分類!$P$7,
IF(COUNTIF(分類!$T$8:$T$25,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72</v>
      </c>
      <c r="AE23" s="91">
        <f t="shared" ca="1" si="2"/>
        <v>957.6</v>
      </c>
      <c r="AF23" s="91">
        <f t="shared" ca="1" si="3"/>
        <v>870</v>
      </c>
    </row>
    <row r="24" spans="1:32">
      <c r="A24" s="40" t="str">
        <f>元データ!P21</f>
        <v>非採用</v>
      </c>
      <c r="B24" s="27">
        <f t="shared" si="4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91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IF(COUNTIF(分類!$H$8:$H$25, 統合マスタ!V24)&gt;0, 分類!$G$7,
IF(COUNTIF(分類!$K$8:$K$25, 統合マスタ!V24)&gt;0, 分類!$J$7,
IF(COUNTIF(分類!$N$8:$N$25, 統合マスタ!V24)&gt;0, 分類!$M$7,
IF(COUNTIF(分類!$Q$8:$Q$25, 統合マスタ!V24)&gt;0, 分類!$P$7,
IF(COUNTIF(分類!$T$8:$T$25,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  <c r="AE24" s="91" t="e">
        <f t="shared" ca="1" si="2"/>
        <v>#VALUE!</v>
      </c>
      <c r="AF24" s="91" t="e">
        <f t="shared" ca="1" si="3"/>
        <v>#VALUE!</v>
      </c>
    </row>
    <row r="25" spans="1:32">
      <c r="A25" s="40">
        <f>元データ!P22</f>
        <v>141</v>
      </c>
      <c r="B25" s="27">
        <f t="shared" si="4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91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IF(COUNTIF(分類!$H$8:$H$25, 統合マスタ!V25)&gt;0, 分類!$G$7,
IF(COUNTIF(分類!$K$8:$K$25, 統合マスタ!V25)&gt;0, 分類!$J$7,
IF(COUNTIF(分類!$N$8:$N$25, 統合マスタ!V25)&gt;0, 分類!$M$7,
IF(COUNTIF(分類!$Q$8:$Q$25, 統合マスタ!V25)&gt;0, 分類!$P$7,
IF(COUNTIF(分類!$T$8:$T$25,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196</v>
      </c>
      <c r="AE25" s="91">
        <f t="shared" ca="1" si="2"/>
        <v>3586.8</v>
      </c>
      <c r="AF25" s="91">
        <f t="shared" ca="1" si="3"/>
        <v>3259.6666666666665</v>
      </c>
    </row>
    <row r="26" spans="1:32">
      <c r="A26" s="40">
        <f>元データ!P23</f>
        <v>142</v>
      </c>
      <c r="B26" s="27">
        <f t="shared" si="4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91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IF(COUNTIF(分類!$H$8:$H$25, 統合マスタ!V26)&gt;0, 分類!$G$7,
IF(COUNTIF(分類!$K$8:$K$25, 統合マスタ!V26)&gt;0, 分類!$J$7,
IF(COUNTIF(分類!$N$8:$N$25, 統合マスタ!V26)&gt;0, 分類!$M$7,
IF(COUNTIF(分類!$Q$8:$Q$25, 統合マスタ!V26)&gt;0, 分類!$P$7,
IF(COUNTIF(分類!$T$8:$T$25,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72</v>
      </c>
      <c r="AE26" s="91">
        <f t="shared" ca="1" si="2"/>
        <v>1065.6000000000001</v>
      </c>
      <c r="AF26" s="91">
        <f t="shared" ca="1" si="3"/>
        <v>968.57142857142856</v>
      </c>
    </row>
    <row r="27" spans="1:32">
      <c r="A27" s="40">
        <f>元データ!P24</f>
        <v>143</v>
      </c>
      <c r="B27" s="27">
        <f t="shared" si="4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91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IF(COUNTIF(分類!$H$8:$H$25, 統合マスタ!V27)&gt;0, 分類!$G$7,
IF(COUNTIF(分類!$K$8:$K$25, 統合マスタ!V27)&gt;0, 分類!$J$7,
IF(COUNTIF(分類!$N$8:$N$25, 統合マスタ!V27)&gt;0, 分類!$M$7,
IF(COUNTIF(分類!$Q$8:$Q$25, 統合マスタ!V27)&gt;0, 分類!$P$7,
IF(COUNTIF(分類!$T$8:$T$25,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322.5</v>
      </c>
      <c r="AE27" s="91">
        <f t="shared" ca="1" si="2"/>
        <v>6578.9999999999991</v>
      </c>
      <c r="AF27" s="91">
        <f t="shared" ca="1" si="3"/>
        <v>5861.1632653061224</v>
      </c>
    </row>
    <row r="28" spans="1:32">
      <c r="A28" s="40">
        <f>元データ!P25</f>
        <v>59</v>
      </c>
      <c r="B28" s="27">
        <f t="shared" si="4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91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IF(COUNTIF(分類!$H$8:$H$25, 統合マスタ!V28)&gt;0, 分類!$G$7,
IF(COUNTIF(分類!$K$8:$K$25, 統合マスタ!V28)&gt;0, 分類!$J$7,
IF(COUNTIF(分類!$N$8:$N$25, 統合マスタ!V28)&gt;0, 分類!$M$7,
IF(COUNTIF(分類!$Q$8:$Q$25, 統合マスタ!V28)&gt;0, 分類!$P$7,
IF(COUNTIF(分類!$T$8:$T$25, 統合マスタ!V28)&gt;0, 分類!$S$7,
"無し")))))))</f>
        <v>錠剤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898</v>
      </c>
      <c r="AE28" s="91">
        <f t="shared" ca="1" si="2"/>
        <v>5477.7999999999993</v>
      </c>
      <c r="AF28" s="91">
        <f t="shared" ca="1" si="3"/>
        <v>4979.41</v>
      </c>
    </row>
    <row r="29" spans="1:32">
      <c r="A29" s="40">
        <f>元データ!P26</f>
        <v>76</v>
      </c>
      <c r="B29" s="27">
        <f t="shared" si="4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91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IF(COUNTIF(分類!$H$8:$H$25, 統合マスタ!V29)&gt;0, 分類!$G$7,
IF(COUNTIF(分類!$K$8:$K$25, 統合マスタ!V29)&gt;0, 分類!$J$7,
IF(COUNTIF(分類!$N$8:$N$25, 統合マスタ!V29)&gt;0, 分類!$M$7,
IF(COUNTIF(分類!$Q$8:$Q$25, 統合マスタ!V29)&gt;0, 分類!$P$7,
IF(COUNTIF(分類!$T$8:$T$25,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721</v>
      </c>
      <c r="AE29" s="91">
        <f t="shared" ca="1" si="2"/>
        <v>4253.9000000000005</v>
      </c>
      <c r="AF29" s="91">
        <f t="shared" ca="1" si="3"/>
        <v>3866.3624999999997</v>
      </c>
    </row>
    <row r="30" spans="1:32">
      <c r="A30" s="40">
        <f>元データ!P27</f>
        <v>581</v>
      </c>
      <c r="B30" s="27">
        <f t="shared" si="4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91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IF(COUNTIF(分類!$H$8:$H$25, 統合マスタ!V30)&gt;0, 分類!$G$7,
IF(COUNTIF(分類!$K$8:$K$25, 統合マスタ!V30)&gt;0, 分類!$J$7,
IF(COUNTIF(分類!$N$8:$N$25, 統合マスタ!V30)&gt;0, 分類!$M$7,
IF(COUNTIF(分類!$Q$8:$Q$25, 統合マスタ!V30)&gt;0, 分類!$P$7,
IF(COUNTIF(分類!$T$8:$T$25,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  <c r="AE30" s="91">
        <f t="shared" ca="1" si="2"/>
        <v>0</v>
      </c>
      <c r="AF30" s="91">
        <f t="shared" ca="1" si="3"/>
        <v>0</v>
      </c>
    </row>
    <row r="31" spans="1:32">
      <c r="A31" s="40">
        <f>元データ!P28</f>
        <v>22</v>
      </c>
      <c r="B31" s="27">
        <f t="shared" si="4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91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IF(COUNTIF(分類!$H$8:$H$25, 統合マスタ!V31)&gt;0, 分類!$G$7,
IF(COUNTIF(分類!$K$8:$K$25, 統合マスタ!V31)&gt;0, 分類!$J$7,
IF(COUNTIF(分類!$N$8:$N$25, 統合マスタ!V31)&gt;0, 分類!$M$7,
IF(COUNTIF(分類!$Q$8:$Q$25, 統合マスタ!V31)&gt;0, 分類!$P$7,
IF(COUNTIF(分類!$T$8:$T$25,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225</v>
      </c>
      <c r="AE31" s="91">
        <f t="shared" ca="1" si="2"/>
        <v>2340</v>
      </c>
      <c r="AF31" s="91">
        <f t="shared" ca="1" si="3"/>
        <v>2083.5</v>
      </c>
    </row>
    <row r="32" spans="1:32">
      <c r="A32" s="40" t="str">
        <f>元データ!P29</f>
        <v>非採用</v>
      </c>
      <c r="B32" s="27">
        <f t="shared" si="4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91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IF(COUNTIF(分類!$H$8:$H$25, 統合マスタ!V32)&gt;0, 分類!$G$7,
IF(COUNTIF(分類!$K$8:$K$25, 統合マスタ!V32)&gt;0, 分類!$J$7,
IF(COUNTIF(分類!$N$8:$N$25, 統合マスタ!V32)&gt;0, 分類!$M$7,
IF(COUNTIF(分類!$Q$8:$Q$25, 統合マスタ!V32)&gt;0, 分類!$P$7,
IF(COUNTIF(分類!$T$8:$T$25,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  <c r="AE32" s="91" t="e">
        <f t="shared" ca="1" si="2"/>
        <v>#VALUE!</v>
      </c>
      <c r="AF32" s="91" t="e">
        <f t="shared" ca="1" si="3"/>
        <v>#VALUE!</v>
      </c>
    </row>
    <row r="33" spans="1:32">
      <c r="A33" s="40" t="str">
        <f>元データ!P30</f>
        <v>非採用</v>
      </c>
      <c r="B33" s="27">
        <f t="shared" si="4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91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IF(COUNTIF(分類!$H$8:$H$25, 統合マスタ!V33)&gt;0, 分類!$G$7,
IF(COUNTIF(分類!$K$8:$K$25, 統合マスタ!V33)&gt;0, 分類!$J$7,
IF(COUNTIF(分類!$N$8:$N$25, 統合マスタ!V33)&gt;0, 分類!$M$7,
IF(COUNTIF(分類!$Q$8:$Q$25, 統合マスタ!V33)&gt;0, 分類!$P$7,
IF(COUNTIF(分類!$T$8:$T$25,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  <c r="AE33" s="91" t="e">
        <f t="shared" ca="1" si="2"/>
        <v>#VALUE!</v>
      </c>
      <c r="AF33" s="91" t="e">
        <f t="shared" ca="1" si="3"/>
        <v>#VALUE!</v>
      </c>
    </row>
    <row r="34" spans="1:32">
      <c r="A34" s="40" t="str">
        <f>元データ!P31</f>
        <v>非採用</v>
      </c>
      <c r="B34" s="27">
        <f t="shared" si="4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91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IF(COUNTIF(分類!$H$8:$H$25, 統合マスタ!V34)&gt;0, 分類!$G$7,
IF(COUNTIF(分類!$K$8:$K$25, 統合マスタ!V34)&gt;0, 分類!$J$7,
IF(COUNTIF(分類!$N$8:$N$25, 統合マスタ!V34)&gt;0, 分類!$M$7,
IF(COUNTIF(分類!$Q$8:$Q$25, 統合マスタ!V34)&gt;0, 分類!$P$7,
IF(COUNTIF(分類!$T$8:$T$25,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  <c r="AE34" s="91" t="e">
        <f t="shared" ca="1" si="2"/>
        <v>#VALUE!</v>
      </c>
      <c r="AF34" s="91" t="e">
        <f t="shared" ca="1" si="3"/>
        <v>#VALUE!</v>
      </c>
    </row>
    <row r="35" spans="1:32">
      <c r="A35" s="40">
        <f>元データ!P32</f>
        <v>2</v>
      </c>
      <c r="B35" s="27">
        <f t="shared" si="4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91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IF(COUNTIF(分類!$H$8:$H$25, 統合マスタ!V35)&gt;0, 分類!$G$7,
IF(COUNTIF(分類!$K$8:$K$25, 統合マスタ!V35)&gt;0, 分類!$J$7,
IF(COUNTIF(分類!$N$8:$N$25, 統合マスタ!V35)&gt;0, 分類!$M$7,
IF(COUNTIF(分類!$Q$8:$Q$25, 統合マスタ!V35)&gt;0, 分類!$P$7,
IF(COUNTIF(分類!$T$8:$T$25,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22</v>
      </c>
      <c r="AE35" s="91">
        <f t="shared" ca="1" si="2"/>
        <v>1342</v>
      </c>
      <c r="AF35" s="91">
        <f t="shared" ca="1" si="3"/>
        <v>1195.92</v>
      </c>
    </row>
    <row r="36" spans="1:32">
      <c r="A36" s="40">
        <f>元データ!P33</f>
        <v>3</v>
      </c>
      <c r="B36" s="27">
        <f t="shared" si="4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91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IF(COUNTIF(分類!$H$8:$H$25, 統合マスタ!V36)&gt;0, 分類!$G$7,
IF(COUNTIF(分類!$K$8:$K$25, 統合マスタ!V36)&gt;0, 分類!$J$7,
IF(COUNTIF(分類!$N$8:$N$25, 統合マスタ!V36)&gt;0, 分類!$M$7,
IF(COUNTIF(分類!$Q$8:$Q$25, 統合マスタ!V36)&gt;0, 分類!$P$7,
IF(COUNTIF(分類!$T$8:$T$25,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70</v>
      </c>
      <c r="AE36" s="91">
        <f t="shared" ca="1" si="2"/>
        <v>1449</v>
      </c>
      <c r="AF36" s="91">
        <f t="shared" ca="1" si="3"/>
        <v>1288.7</v>
      </c>
    </row>
    <row r="37" spans="1:32">
      <c r="A37" s="40">
        <f>元データ!P34</f>
        <v>4</v>
      </c>
      <c r="B37" s="27">
        <f t="shared" si="4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91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IF(COUNTIF(分類!$H$8:$H$25, 統合マスタ!V37)&gt;0, 分類!$G$7,
IF(COUNTIF(分類!$K$8:$K$25, 統合マスタ!V37)&gt;0, 分類!$J$7,
IF(COUNTIF(分類!$N$8:$N$25, 統合マスタ!V37)&gt;0, 分類!$M$7,
IF(COUNTIF(分類!$Q$8:$Q$25, 統合マスタ!V37)&gt;0, 分類!$P$7,
IF(COUNTIF(分類!$T$8:$T$25,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7</v>
      </c>
      <c r="AE37" s="91">
        <f t="shared" ca="1" si="2"/>
        <v>2387</v>
      </c>
      <c r="AF37" s="91">
        <f t="shared" ca="1" si="3"/>
        <v>2126.25</v>
      </c>
    </row>
    <row r="38" spans="1:32">
      <c r="A38" s="40">
        <f>元データ!P35</f>
        <v>5</v>
      </c>
      <c r="B38" s="27">
        <f t="shared" si="4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91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IF(COUNTIF(分類!$H$8:$H$25, 統合マスタ!V38)&gt;0, 分類!$G$7,
IF(COUNTIF(分類!$K$8:$K$25, 統合マスタ!V38)&gt;0, 分類!$J$7,
IF(COUNTIF(分類!$N$8:$N$25, 統合マスタ!V38)&gt;0, 分類!$M$7,
IF(COUNTIF(分類!$Q$8:$Q$25, 統合マスタ!V38)&gt;0, 分類!$P$7,
IF(COUNTIF(分類!$T$8:$T$25, 統合マスタ!V38)&gt;0, 分類!$S$7,
"無し")))))))</f>
        <v>外用</v>
      </c>
      <c r="AC38" s="27">
        <f t="shared" ca="1" si="1"/>
        <v>34</v>
      </c>
      <c r="AD38" s="27">
        <v>91</v>
      </c>
      <c r="AE38" s="91">
        <f t="shared" si="2"/>
        <v>4550</v>
      </c>
      <c r="AF38" s="91">
        <f t="shared" si="3"/>
        <v>3794.7000000000003</v>
      </c>
    </row>
    <row r="39" spans="1:32">
      <c r="A39" s="40">
        <f>元データ!P36</f>
        <v>6</v>
      </c>
      <c r="B39" s="27">
        <f t="shared" si="4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91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IF(COUNTIF(分類!$H$8:$H$25, 統合マスタ!V39)&gt;0, 分類!$G$7,
IF(COUNTIF(分類!$K$8:$K$25, 統合マスタ!V39)&gt;0, 分類!$J$7,
IF(COUNTIF(分類!$N$8:$N$25, 統合マスタ!V39)&gt;0, 分類!$M$7,
IF(COUNTIF(分類!$Q$8:$Q$25, 統合マスタ!V39)&gt;0, 分類!$P$7,
IF(COUNTIF(分類!$T$8:$T$25,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34</v>
      </c>
      <c r="AE39" s="91">
        <f t="shared" ca="1" si="2"/>
        <v>880.59999999999991</v>
      </c>
      <c r="AF39" s="91">
        <f t="shared" ca="1" si="3"/>
        <v>784.71999999999991</v>
      </c>
    </row>
    <row r="40" spans="1:32">
      <c r="A40" s="40">
        <f>元データ!P37</f>
        <v>7</v>
      </c>
      <c r="B40" s="27">
        <f t="shared" si="4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91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IF(COUNTIF(分類!$H$8:$H$25, 統合マスタ!V40)&gt;0, 分類!$G$7,
IF(COUNTIF(分類!$K$8:$K$25, 統合マスタ!V40)&gt;0, 分類!$J$7,
IF(COUNTIF(分類!$N$8:$N$25, 統合マスタ!V40)&gt;0, 分類!$M$7,
IF(COUNTIF(分類!$Q$8:$Q$25, 統合マスタ!V40)&gt;0, 分類!$P$7,
IF(COUNTIF(分類!$T$8:$T$25,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56</v>
      </c>
      <c r="AE40" s="91">
        <f t="shared" ca="1" si="2"/>
        <v>20608</v>
      </c>
      <c r="AF40" s="91">
        <f t="shared" ca="1" si="3"/>
        <v>18132.8</v>
      </c>
    </row>
    <row r="41" spans="1:32">
      <c r="A41" s="40">
        <f>元データ!P38</f>
        <v>8</v>
      </c>
      <c r="B41" s="27">
        <f t="shared" si="4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91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IF(COUNTIF(分類!$H$8:$H$25, 統合マスタ!V41)&gt;0, 分類!$G$7,
IF(COUNTIF(分類!$K$8:$K$25, 統合マスタ!V41)&gt;0, 分類!$J$7,
IF(COUNTIF(分類!$N$8:$N$25, 統合マスタ!V41)&gt;0, 分類!$M$7,
IF(COUNTIF(分類!$Q$8:$Q$25, 統合マスタ!V41)&gt;0, 分類!$P$7,
IF(COUNTIF(分類!$T$8:$T$25,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147</v>
      </c>
      <c r="AE41" s="91">
        <f t="shared" ca="1" si="2"/>
        <v>8922.9</v>
      </c>
      <c r="AF41" s="91">
        <f t="shared" ca="1" si="3"/>
        <v>7232.4000000000005</v>
      </c>
    </row>
    <row r="42" spans="1:32">
      <c r="A42" s="40">
        <f>元データ!P39</f>
        <v>9</v>
      </c>
      <c r="B42" s="27">
        <f t="shared" si="4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91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IF(COUNTIF(分類!$H$8:$H$25, 統合マスタ!V42)&gt;0, 分類!$G$7,
IF(COUNTIF(分類!$K$8:$K$25, 統合マスタ!V42)&gt;0, 分類!$J$7,
IF(COUNTIF(分類!$N$8:$N$25, 統合マスタ!V42)&gt;0, 分類!$M$7,
IF(COUNTIF(分類!$Q$8:$Q$25, 統合マスタ!V42)&gt;0, 分類!$P$7,
IF(COUNTIF(分類!$T$8:$T$25,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264</v>
      </c>
      <c r="AE42" s="91">
        <f t="shared" ca="1" si="2"/>
        <v>7233.5999999999995</v>
      </c>
      <c r="AF42" s="91">
        <f t="shared" ca="1" si="3"/>
        <v>5496.4800000000005</v>
      </c>
    </row>
    <row r="43" spans="1:32">
      <c r="A43" s="40">
        <f>元データ!P40</f>
        <v>9</v>
      </c>
      <c r="B43" s="27">
        <f t="shared" si="4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91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IF(COUNTIF(分類!$H$8:$H$25, 統合マスタ!V43)&gt;0, 分類!$G$7,
IF(COUNTIF(分類!$K$8:$K$25, 統合マスタ!V43)&gt;0, 分類!$J$7,
IF(COUNTIF(分類!$N$8:$N$25, 統合マスタ!V43)&gt;0, 分類!$M$7,
IF(COUNTIF(分類!$Q$8:$Q$25, 統合マスタ!V43)&gt;0, 分類!$P$7,
IF(COUNTIF(分類!$T$8:$T$25, 統合マスタ!V43)&gt;0, 分類!$S$7,
"無し")))))))</f>
        <v>錠剤</v>
      </c>
      <c r="AC43" s="27">
        <f t="shared" ca="1" si="1"/>
        <v>39</v>
      </c>
      <c r="AD43" s="27"/>
      <c r="AE43" s="91">
        <f t="shared" si="2"/>
        <v>0</v>
      </c>
      <c r="AF43" s="91">
        <f t="shared" si="3"/>
        <v>0</v>
      </c>
    </row>
    <row r="44" spans="1:32">
      <c r="A44" s="40">
        <f>元データ!P41</f>
        <v>10</v>
      </c>
      <c r="B44" s="27">
        <f t="shared" si="4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91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IF(COUNTIF(分類!$H$8:$H$25, 統合マスタ!V44)&gt;0, 分類!$G$7,
IF(COUNTIF(分類!$K$8:$K$25, 統合マスタ!V44)&gt;0, 分類!$J$7,
IF(COUNTIF(分類!$N$8:$N$25, 統合マスタ!V44)&gt;0, 分類!$M$7,
IF(COUNTIF(分類!$Q$8:$Q$25, 統合マスタ!V44)&gt;0, 分類!$P$7,
IF(COUNTIF(分類!$T$8:$T$25,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26</v>
      </c>
      <c r="AE44" s="91">
        <f t="shared" ca="1" si="2"/>
        <v>2600</v>
      </c>
      <c r="AF44" s="91">
        <f t="shared" ca="1" si="3"/>
        <v>2363.4</v>
      </c>
    </row>
    <row r="45" spans="1:32">
      <c r="A45" s="40" t="str">
        <f>元データ!P42</f>
        <v>非採用</v>
      </c>
      <c r="B45" s="27">
        <f t="shared" si="4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91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IF(COUNTIF(分類!$H$8:$H$25, 統合マスタ!V45)&gt;0, 分類!$G$7,
IF(COUNTIF(分類!$K$8:$K$25, 統合マスタ!V45)&gt;0, 分類!$J$7,
IF(COUNTIF(分類!$N$8:$N$25, 統合マスタ!V45)&gt;0, 分類!$M$7,
IF(COUNTIF(分類!$Q$8:$Q$25, 統合マスタ!V45)&gt;0, 分類!$P$7,
IF(COUNTIF(分類!$T$8:$T$25,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  <c r="AE45" s="91" t="e">
        <f t="shared" ca="1" si="2"/>
        <v>#VALUE!</v>
      </c>
      <c r="AF45" s="91" t="e">
        <f t="shared" ca="1" si="3"/>
        <v>#VALUE!</v>
      </c>
    </row>
    <row r="46" spans="1:32">
      <c r="A46" s="40" t="str">
        <f>元データ!P43</f>
        <v>非採用</v>
      </c>
      <c r="B46" s="27">
        <f t="shared" si="4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91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IF(COUNTIF(分類!$H$8:$H$25, 統合マスタ!V46)&gt;0, 分類!$G$7,
IF(COUNTIF(分類!$K$8:$K$25, 統合マスタ!V46)&gt;0, 分類!$J$7,
IF(COUNTIF(分類!$N$8:$N$25, 統合マスタ!V46)&gt;0, 分類!$M$7,
IF(COUNTIF(分類!$Q$8:$Q$25, 統合マスタ!V46)&gt;0, 分類!$P$7,
IF(COUNTIF(分類!$T$8:$T$25, 統合マスタ!V46)&gt;0, 分類!$S$7,
"無し")))))))</f>
        <v>無し</v>
      </c>
      <c r="AC46" s="27" t="e">
        <f t="shared" ca="1" si="1"/>
        <v>#VALUE!</v>
      </c>
      <c r="AD46" s="27">
        <v>91</v>
      </c>
      <c r="AE46" s="91">
        <f t="shared" si="2"/>
        <v>7307.3</v>
      </c>
      <c r="AF46" s="91">
        <f t="shared" si="3"/>
        <v>6511.05</v>
      </c>
    </row>
    <row r="47" spans="1:32">
      <c r="A47" s="40">
        <f>元データ!P44</f>
        <v>12</v>
      </c>
      <c r="B47" s="27">
        <f t="shared" si="4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91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IF(COUNTIF(分類!$H$8:$H$25, 統合マスタ!V47)&gt;0, 分類!$G$7,
IF(COUNTIF(分類!$K$8:$K$25, 統合マスタ!V47)&gt;0, 分類!$J$7,
IF(COUNTIF(分類!$N$8:$N$25, 統合マスタ!V47)&gt;0, 分類!$M$7,
IF(COUNTIF(分類!$Q$8:$Q$25, 統合マスタ!V47)&gt;0, 分類!$P$7,
IF(COUNTIF(分類!$T$8:$T$25,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321</v>
      </c>
      <c r="AE47" s="91">
        <f t="shared" ca="1" si="2"/>
        <v>1893.9</v>
      </c>
      <c r="AF47" s="91">
        <f t="shared" ca="1" si="3"/>
        <v>1685.25</v>
      </c>
    </row>
    <row r="48" spans="1:32">
      <c r="A48" s="40">
        <f>元データ!P45</f>
        <v>12</v>
      </c>
      <c r="B48" s="27">
        <f t="shared" si="4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91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IF(COUNTIF(分類!$H$8:$H$25, 統合マスタ!V48)&gt;0, 分類!$G$7,
IF(COUNTIF(分類!$K$8:$K$25, 統合マスタ!V48)&gt;0, 分類!$J$7,
IF(COUNTIF(分類!$N$8:$N$25, 統合マスタ!V48)&gt;0, 分類!$M$7,
IF(COUNTIF(分類!$Q$8:$Q$25, 統合マスタ!V48)&gt;0, 分類!$P$7,
IF(COUNTIF(分類!$T$8:$T$25, 統合マスタ!V48)&gt;0, 分類!$S$7,
"無し")))))))</f>
        <v>錠剤</v>
      </c>
      <c r="AC48" s="27">
        <f t="shared" ca="1" si="1"/>
        <v>44</v>
      </c>
      <c r="AD48" s="27"/>
      <c r="AE48" s="91">
        <f t="shared" si="2"/>
        <v>0</v>
      </c>
      <c r="AF48" s="91">
        <f t="shared" si="3"/>
        <v>0</v>
      </c>
    </row>
    <row r="49" spans="1:32">
      <c r="A49" s="40">
        <f>元データ!P46</f>
        <v>14</v>
      </c>
      <c r="B49" s="27">
        <f t="shared" si="4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91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IF(COUNTIF(分類!$H$8:$H$25, 統合マスタ!V49)&gt;0, 分類!$G$7,
IF(COUNTIF(分類!$K$8:$K$25, 統合マスタ!V49)&gt;0, 分類!$J$7,
IF(COUNTIF(分類!$N$8:$N$25, 統合マスタ!V49)&gt;0, 分類!$M$7,
IF(COUNTIF(分類!$Q$8:$Q$25, 統合マスタ!V49)&gt;0, 分類!$P$7,
IF(COUNTIF(分類!$T$8:$T$25,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367.1</v>
      </c>
      <c r="AE49" s="91">
        <f t="shared" ca="1" si="2"/>
        <v>2459.5700000000002</v>
      </c>
      <c r="AF49" s="91">
        <f t="shared" ca="1" si="3"/>
        <v>2191.587</v>
      </c>
    </row>
    <row r="50" spans="1:32">
      <c r="A50" s="40">
        <f>元データ!P47</f>
        <v>13</v>
      </c>
      <c r="B50" s="27">
        <f t="shared" si="4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91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IF(COUNTIF(分類!$H$8:$H$25, 統合マスタ!V50)&gt;0, 分類!$G$7,
IF(COUNTIF(分類!$K$8:$K$25, 統合マスタ!V50)&gt;0, 分類!$J$7,
IF(COUNTIF(分類!$N$8:$N$25, 統合マスタ!V50)&gt;0, 分類!$M$7,
IF(COUNTIF(分類!$Q$8:$Q$25, 統合マスタ!V50)&gt;0, 分類!$P$7,
IF(COUNTIF(分類!$T$8:$T$25,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654</v>
      </c>
      <c r="AE50" s="91">
        <f t="shared" ca="1" si="2"/>
        <v>3989.3999999999996</v>
      </c>
      <c r="AF50" s="91">
        <f t="shared" ca="1" si="3"/>
        <v>3554.49</v>
      </c>
    </row>
    <row r="51" spans="1:32">
      <c r="A51" s="40">
        <f>元データ!P48</f>
        <v>13</v>
      </c>
      <c r="B51" s="27">
        <f t="shared" si="4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91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IF(COUNTIF(分類!$H$8:$H$25, 統合マスタ!V51)&gt;0, 分類!$G$7,
IF(COUNTIF(分類!$K$8:$K$25, 統合マスタ!V51)&gt;0, 分類!$J$7,
IF(COUNTIF(分類!$N$8:$N$25, 統合マスタ!V51)&gt;0, 分類!$M$7,
IF(COUNTIF(分類!$Q$8:$Q$25, 統合マスタ!V51)&gt;0, 分類!$P$7,
IF(COUNTIF(分類!$T$8:$T$25, 統合マスタ!V51)&gt;0, 分類!$S$7,
"無し")))))))</f>
        <v>錠剤</v>
      </c>
      <c r="AC51" s="27">
        <f t="shared" ca="1" si="1"/>
        <v>47</v>
      </c>
      <c r="AD51" s="27"/>
      <c r="AE51" s="91">
        <f t="shared" si="2"/>
        <v>0</v>
      </c>
      <c r="AF51" s="91">
        <f t="shared" si="3"/>
        <v>0</v>
      </c>
    </row>
    <row r="52" spans="1:32">
      <c r="A52" s="40">
        <f>元データ!P49</f>
        <v>15</v>
      </c>
      <c r="B52" s="27">
        <f t="shared" si="4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91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IF(COUNTIF(分類!$H$8:$H$25, 統合マスタ!V52)&gt;0, 分類!$G$7,
IF(COUNTIF(分類!$K$8:$K$25, 統合マスタ!V52)&gt;0, 分類!$J$7,
IF(COUNTIF(分類!$N$8:$N$25, 統合マスタ!V52)&gt;0, 分類!$M$7,
IF(COUNTIF(分類!$Q$8:$Q$25, 統合マスタ!V52)&gt;0, 分類!$P$7,
IF(COUNTIF(分類!$T$8:$T$25,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19</v>
      </c>
      <c r="AE52" s="91">
        <f t="shared" ca="1" si="2"/>
        <v>3439</v>
      </c>
      <c r="AF52" s="91">
        <f t="shared" ca="1" si="3"/>
        <v>3110.2999999999997</v>
      </c>
    </row>
    <row r="53" spans="1:32">
      <c r="A53" s="40">
        <f>元データ!P50</f>
        <v>16</v>
      </c>
      <c r="B53" s="27">
        <f t="shared" si="4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91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IF(COUNTIF(分類!$H$8:$H$25, 統合マスタ!V53)&gt;0, 分類!$G$7,
IF(COUNTIF(分類!$K$8:$K$25, 統合マスタ!V53)&gt;0, 分類!$J$7,
IF(COUNTIF(分類!$N$8:$N$25, 統合マスタ!V53)&gt;0, 分類!$M$7,
IF(COUNTIF(分類!$Q$8:$Q$25, 統合マスタ!V53)&gt;0, 分類!$P$7,
IF(COUNTIF(分類!$T$8:$T$25,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10</v>
      </c>
      <c r="AE53" s="91">
        <f t="shared" ca="1" si="2"/>
        <v>916</v>
      </c>
      <c r="AF53" s="91">
        <f t="shared" ca="1" si="3"/>
        <v>832</v>
      </c>
    </row>
    <row r="54" spans="1:32">
      <c r="A54" s="40" t="str">
        <f>元データ!P51</f>
        <v>非採用</v>
      </c>
      <c r="B54" s="27">
        <f t="shared" si="4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91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IF(COUNTIF(分類!$H$8:$H$25, 統合マスタ!V54)&gt;0, 分類!$G$7,
IF(COUNTIF(分類!$K$8:$K$25, 統合マスタ!V54)&gt;0, 分類!$J$7,
IF(COUNTIF(分類!$N$8:$N$25, 統合マスタ!V54)&gt;0, 分類!$M$7,
IF(COUNTIF(分類!$Q$8:$Q$25, 統合マスタ!V54)&gt;0, 分類!$P$7,
IF(COUNTIF(分類!$T$8:$T$25,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  <c r="AE54" s="91" t="e">
        <f t="shared" ca="1" si="2"/>
        <v>#VALUE!</v>
      </c>
      <c r="AF54" s="91" t="e">
        <f t="shared" ca="1" si="3"/>
        <v>#DIV/0!</v>
      </c>
    </row>
    <row r="55" spans="1:32">
      <c r="A55" s="40">
        <f>元データ!P52</f>
        <v>17</v>
      </c>
      <c r="B55" s="27">
        <f t="shared" si="4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91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IF(COUNTIF(分類!$H$8:$H$25, 統合マスタ!V55)&gt;0, 分類!$G$7,
IF(COUNTIF(分類!$K$8:$K$25, 統合マスタ!V55)&gt;0, 分類!$J$7,
IF(COUNTIF(分類!$N$8:$N$25, 統合マスタ!V55)&gt;0, 分類!$M$7,
IF(COUNTIF(分類!$Q$8:$Q$25, 統合マスタ!V55)&gt;0, 分類!$P$7,
IF(COUNTIF(分類!$T$8:$T$25,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6</v>
      </c>
      <c r="AE55" s="91">
        <f t="shared" ca="1" si="2"/>
        <v>1788</v>
      </c>
      <c r="AF55" s="91">
        <f t="shared" ca="1" si="3"/>
        <v>1608</v>
      </c>
    </row>
    <row r="56" spans="1:32">
      <c r="A56" s="40">
        <f>元データ!P53</f>
        <v>18</v>
      </c>
      <c r="B56" s="27">
        <f t="shared" si="4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91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IF(COUNTIF(分類!$H$8:$H$25, 統合マスタ!V56)&gt;0, 分類!$G$7,
IF(COUNTIF(分類!$K$8:$K$25, 統合マスタ!V56)&gt;0, 分類!$J$7,
IF(COUNTIF(分類!$N$8:$N$25, 統合マスタ!V56)&gt;0, 分類!$M$7,
IF(COUNTIF(分類!$Q$8:$Q$25, 統合マスタ!V56)&gt;0, 分類!$P$7,
IF(COUNTIF(分類!$T$8:$T$25,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19</v>
      </c>
      <c r="AE56" s="91">
        <f t="shared" ca="1" si="2"/>
        <v>31274</v>
      </c>
      <c r="AF56" s="91">
        <f t="shared" ca="1" si="3"/>
        <v>28177</v>
      </c>
    </row>
    <row r="57" spans="1:32">
      <c r="A57" s="40">
        <f>元データ!P54</f>
        <v>19</v>
      </c>
      <c r="B57" s="27">
        <f t="shared" si="4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91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IF(COUNTIF(分類!$H$8:$H$25, 統合マスタ!V57)&gt;0, 分類!$G$7,
IF(COUNTIF(分類!$K$8:$K$25, 統合マスタ!V57)&gt;0, 分類!$J$7,
IF(COUNTIF(分類!$N$8:$N$25, 統合マスタ!V57)&gt;0, 分類!$M$7,
IF(COUNTIF(分類!$Q$8:$Q$25, 統合マスタ!V57)&gt;0, 分類!$P$7,
IF(COUNTIF(分類!$T$8:$T$25,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10</v>
      </c>
      <c r="AE57" s="91">
        <f t="shared" ca="1" si="2"/>
        <v>104</v>
      </c>
      <c r="AF57" s="91">
        <f t="shared" ca="1" si="3"/>
        <v>92.6</v>
      </c>
    </row>
    <row r="58" spans="1:32">
      <c r="A58" s="40" t="str">
        <f>元データ!P55</f>
        <v>非採用</v>
      </c>
      <c r="B58" s="27">
        <f t="shared" si="4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91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IF(COUNTIF(分類!$H$8:$H$25, 統合マスタ!V58)&gt;0, 分類!$G$7,
IF(COUNTIF(分類!$K$8:$K$25, 統合マスタ!V58)&gt;0, 分類!$J$7,
IF(COUNTIF(分類!$N$8:$N$25, 統合マスタ!V58)&gt;0, 分類!$M$7,
IF(COUNTIF(分類!$Q$8:$Q$25, 統合マスタ!V58)&gt;0, 分類!$P$7,
IF(COUNTIF(分類!$T$8:$T$25,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  <c r="AE58" s="91" t="e">
        <f t="shared" ca="1" si="2"/>
        <v>#VALUE!</v>
      </c>
      <c r="AF58" s="91" t="e">
        <f t="shared" ca="1" si="3"/>
        <v>#VALUE!</v>
      </c>
    </row>
    <row r="59" spans="1:32">
      <c r="A59" s="40">
        <f>元データ!P56</f>
        <v>21</v>
      </c>
      <c r="B59" s="27">
        <f t="shared" si="4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91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IF(COUNTIF(分類!$H$8:$H$25, 統合マスタ!V59)&gt;0, 分類!$G$7,
IF(COUNTIF(分類!$K$8:$K$25, 統合マスタ!V59)&gt;0, 分類!$J$7,
IF(COUNTIF(分類!$N$8:$N$25, 統合マスタ!V59)&gt;0, 分類!$M$7,
IF(COUNTIF(分類!$Q$8:$Q$25, 統合マスタ!V59)&gt;0, 分類!$P$7,
IF(COUNTIF(分類!$T$8:$T$25,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176</v>
      </c>
      <c r="AE59" s="91">
        <f t="shared" ca="1" si="2"/>
        <v>2323.1999999999998</v>
      </c>
      <c r="AF59" s="91">
        <f t="shared" ca="1" si="3"/>
        <v>2069.7599999999998</v>
      </c>
    </row>
    <row r="60" spans="1:32">
      <c r="A60" s="40">
        <f>元データ!P57</f>
        <v>20</v>
      </c>
      <c r="B60" s="27">
        <f t="shared" si="4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91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IF(COUNTIF(分類!$H$8:$H$25, 統合マスタ!V60)&gt;0, 分類!$G$7,
IF(COUNTIF(分類!$K$8:$K$25, 統合マスタ!V60)&gt;0, 分類!$J$7,
IF(COUNTIF(分類!$N$8:$N$25, 統合マスタ!V60)&gt;0, 分類!$M$7,
IF(COUNTIF(分類!$Q$8:$Q$25, 統合マスタ!V60)&gt;0, 分類!$P$7,
IF(COUNTIF(分類!$T$8:$T$25,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430</v>
      </c>
      <c r="AE60" s="91">
        <f t="shared" ca="1" si="2"/>
        <v>2623</v>
      </c>
      <c r="AF60" s="91">
        <f t="shared" ca="1" si="3"/>
        <v>2304.8000000000002</v>
      </c>
    </row>
    <row r="61" spans="1:32">
      <c r="A61" s="40">
        <f>元データ!P58</f>
        <v>23</v>
      </c>
      <c r="B61" s="27">
        <f t="shared" si="4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91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IF(COUNTIF(分類!$H$8:$H$25, 統合マスタ!V61)&gt;0, 分類!$G$7,
IF(COUNTIF(分類!$K$8:$K$25, 統合マスタ!V61)&gt;0, 分類!$J$7,
IF(COUNTIF(分類!$N$8:$N$25, 統合マスタ!V61)&gt;0, 分類!$M$7,
IF(COUNTIF(分類!$Q$8:$Q$25, 統合マスタ!V61)&gt;0, 分類!$P$7,
IF(COUNTIF(分類!$T$8:$T$25,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2</v>
      </c>
      <c r="AE61" s="91">
        <f t="shared" ca="1" si="2"/>
        <v>7904.2</v>
      </c>
      <c r="AF61" s="91">
        <f t="shared" ca="1" si="3"/>
        <v>6860</v>
      </c>
    </row>
    <row r="62" spans="1:32">
      <c r="A62" s="40">
        <f>元データ!P59</f>
        <v>26</v>
      </c>
      <c r="B62" s="27">
        <f t="shared" si="4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91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IF(COUNTIF(分類!$H$8:$H$25, 統合マスタ!V62)&gt;0, 分類!$G$7,
IF(COUNTIF(分類!$K$8:$K$25, 統合マスタ!V62)&gt;0, 分類!$J$7,
IF(COUNTIF(分類!$N$8:$N$25, 統合マスタ!V62)&gt;0, 分類!$M$7,
IF(COUNTIF(分類!$Q$8:$Q$25, 統合マスタ!V62)&gt;0, 分類!$P$7,
IF(COUNTIF(分類!$T$8:$T$25,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74.400000000000006</v>
      </c>
      <c r="AE62" s="91">
        <f t="shared" ca="1" si="2"/>
        <v>2418</v>
      </c>
      <c r="AF62" s="91">
        <f t="shared" ca="1" si="3"/>
        <v>2127.84</v>
      </c>
    </row>
    <row r="63" spans="1:32">
      <c r="A63" s="40">
        <f>元データ!P60</f>
        <v>24</v>
      </c>
      <c r="B63" s="27">
        <f t="shared" si="4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91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IF(COUNTIF(分類!$H$8:$H$25, 統合マスタ!V63)&gt;0, 分類!$G$7,
IF(COUNTIF(分類!$K$8:$K$25, 統合マスタ!V63)&gt;0, 分類!$J$7,
IF(COUNTIF(分類!$N$8:$N$25, 統合マスタ!V63)&gt;0, 分類!$M$7,
IF(COUNTIF(分類!$Q$8:$Q$25, 統合マスタ!V63)&gt;0, 分類!$P$7,
IF(COUNTIF(分類!$T$8:$T$25,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188</v>
      </c>
      <c r="AE63" s="91">
        <f t="shared" ca="1" si="2"/>
        <v>1447.6000000000001</v>
      </c>
      <c r="AF63" s="91">
        <f t="shared" ca="1" si="3"/>
        <v>1273.8879999999999</v>
      </c>
    </row>
    <row r="64" spans="1:32">
      <c r="A64" s="40">
        <f>元データ!P61</f>
        <v>25</v>
      </c>
      <c r="B64" s="27">
        <f t="shared" si="4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91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IF(COUNTIF(分類!$H$8:$H$25, 統合マスタ!V64)&gt;0, 分類!$G$7,
IF(COUNTIF(分類!$K$8:$K$25, 統合マスタ!V64)&gt;0, 分類!$J$7,
IF(COUNTIF(分類!$N$8:$N$25, 統合マスタ!V64)&gt;0, 分類!$M$7,
IF(COUNTIF(分類!$Q$8:$Q$25, 統合マスタ!V64)&gt;0, 分類!$P$7,
IF(COUNTIF(分類!$T$8:$T$25,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57</v>
      </c>
      <c r="AE64" s="91">
        <f t="shared" ca="1" si="2"/>
        <v>5073</v>
      </c>
      <c r="AF64" s="91">
        <f t="shared" ca="1" si="3"/>
        <v>4514.4000000000005</v>
      </c>
    </row>
    <row r="65" spans="1:32">
      <c r="A65" s="40">
        <f>元データ!P62</f>
        <v>25</v>
      </c>
      <c r="B65" s="27">
        <f t="shared" si="4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91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IF(COUNTIF(分類!$H$8:$H$25, 統合マスタ!V65)&gt;0, 分類!$G$7,
IF(COUNTIF(分類!$K$8:$K$25, 統合マスタ!V65)&gt;0, 分類!$J$7,
IF(COUNTIF(分類!$N$8:$N$25, 統合マスタ!V65)&gt;0, 分類!$M$7,
IF(COUNTIF(分類!$Q$8:$Q$25, 統合マスタ!V65)&gt;0, 分類!$P$7,
IF(COUNTIF(分類!$T$8:$T$25,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  <c r="AE65" s="91">
        <f t="shared" ca="1" si="2"/>
        <v>0</v>
      </c>
      <c r="AF65" s="91">
        <f t="shared" ca="1" si="3"/>
        <v>0</v>
      </c>
    </row>
    <row r="66" spans="1:32">
      <c r="A66" s="40">
        <f>元データ!P63</f>
        <v>27</v>
      </c>
      <c r="B66" s="27">
        <f t="shared" si="4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91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IF(COUNTIF(分類!$H$8:$H$25, 統合マスタ!V66)&gt;0, 分類!$G$7,
IF(COUNTIF(分類!$K$8:$K$25, 統合マスタ!V66)&gt;0, 分類!$J$7,
IF(COUNTIF(分類!$N$8:$N$25, 統合マスタ!V66)&gt;0, 分類!$M$7,
IF(COUNTIF(分類!$Q$8:$Q$25, 統合マスタ!V66)&gt;0, 分類!$P$7,
IF(COUNTIF(分類!$T$8:$T$25,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329</v>
      </c>
      <c r="AE66" s="91">
        <f t="shared" ca="1" si="2"/>
        <v>5790.4000000000005</v>
      </c>
      <c r="AF66" s="91">
        <f t="shared" ca="1" si="3"/>
        <v>5159.66</v>
      </c>
    </row>
    <row r="67" spans="1:32" s="46" customFormat="1">
      <c r="A67" s="46" t="str">
        <f>元データ!P64</f>
        <v>非採用特別</v>
      </c>
      <c r="B67" s="46">
        <f t="shared" si="4"/>
        <v>63</v>
      </c>
      <c r="C67" s="46" t="str">
        <f>DBCS(元データ!A64)</f>
        <v>アトモキセチンカプセル１０ｍｇ　「ＶＴＲＳ」</v>
      </c>
      <c r="D67" s="46" t="str">
        <f>元データ!B64</f>
        <v>メディセオ</v>
      </c>
      <c r="E67" s="46" t="str">
        <f>DBCS(元データ!C64)</f>
        <v>ＰＴＰ</v>
      </c>
      <c r="F67" s="46" t="str">
        <f>DBCS(元データ!D64)</f>
        <v>１４０Ｐ</v>
      </c>
      <c r="G67" s="46" t="str">
        <f>元データ!E64</f>
        <v>ヴィアトリス製薬</v>
      </c>
      <c r="H67" s="46">
        <f>元データ!F64</f>
        <v>50.3</v>
      </c>
      <c r="I67" s="46">
        <f>元データ!G64</f>
        <v>7042</v>
      </c>
      <c r="J67" s="46">
        <f>元データ!H64</f>
        <v>140</v>
      </c>
      <c r="K67" s="46" t="str">
        <f>元データ!I64</f>
        <v>cap</v>
      </c>
      <c r="L67" s="46">
        <f>元データ!J64</f>
        <v>6273</v>
      </c>
      <c r="M67" s="46">
        <f>元データ!K64</f>
        <v>44.807142857142857</v>
      </c>
      <c r="N67" s="46" t="e">
        <f ca="1">IF(OFFSET(マスタ非採用削除!A$4,統合マスタ!$A67,0)="","",OFFSET(マスタ非採用削除!A$4,統合マスタ!$A67,0))</f>
        <v>#VALUE!</v>
      </c>
      <c r="O67" s="46" t="e">
        <f ca="1">IF(OFFSET(マスタ非採用削除!B$4,統合マスタ!$A67,0)="","",OFFSET(マスタ非採用削除!B$4,統合マスタ!$A67,0))</f>
        <v>#VALUE!</v>
      </c>
      <c r="P67" s="46" t="e">
        <f ca="1">IF(OFFSET(マスタ非採用削除!C$4,統合マスタ!$A67,0)="","",OFFSET(マスタ非採用削除!C$4,統合マスタ!$A67,0))</f>
        <v>#VALUE!</v>
      </c>
      <c r="Q67" s="46" t="e">
        <f ca="1">IF(OFFSET(マスタ非採用削除!D$4,統合マスタ!$A67,0)="","",OFFSET(マスタ非採用削除!D$4,統合マスタ!$A67,0))</f>
        <v>#VALUE!</v>
      </c>
      <c r="R67" s="46">
        <f ca="1">IF(OR(A67="非採用",A67="処置薬",A67="非採用特別"),0,IF(OFFSET(マスタ非採用削除!E$4,統合マスタ!$A67,0)="","",OFFSET(マスタ非採用削除!E$4,統合マスタ!$A67,0)))</f>
        <v>0</v>
      </c>
      <c r="S67" s="46" t="e">
        <f ca="1">IF(OFFSET(マスタ非採用削除!F$4,統合マスタ!$A67,0)="","",OFFSET(マスタ非採用削除!F$4,統合マスタ!$A67,0))</f>
        <v>#VALUE!</v>
      </c>
      <c r="T67" s="46" t="e">
        <f ca="1">IF(OFFSET(マスタ非採用削除!G$4,統合マスタ!$A67,0)="","",OFFSET(マスタ非採用削除!G$4,統合マスタ!$A67,0))</f>
        <v>#VALUE!</v>
      </c>
      <c r="U67" s="46" t="e">
        <f ca="1">IF(OFFSET(マスタ非採用削除!H$4,統合マスタ!$A67,0)="","",OFFSET(マスタ非採用削除!H$4,統合マスタ!$A67,0))</f>
        <v>#VALUE!</v>
      </c>
      <c r="V67" s="46" t="e">
        <f ca="1">IF(OFFSET(マスタ非採用削除!I$4,統合マスタ!$A67,0)="","",OFFSET(マスタ非採用削除!I$4,統合マスタ!$A67,0))</f>
        <v>#VALUE!</v>
      </c>
      <c r="W67" s="46" t="e">
        <f ca="1">IF(OFFSET(マスタ非採用削除!J$4,統合マスタ!$A67,0)="","",OFFSET(マスタ非採用削除!J$4,統合マスタ!$A67,0))</f>
        <v>#VALUE!</v>
      </c>
      <c r="X67" s="46" t="e">
        <f ca="1">IF(OFFSET(マスタ非採用削除!K$4,統合マスタ!$A67,0)="","",OFFSET(マスタ非採用削除!K$4,統合マスタ!$A67,0))</f>
        <v>#VALUE!</v>
      </c>
      <c r="Y67" s="46" t="e">
        <f ca="1">IF(OFFSET(マスタ非採用削除!L$4,統合マスタ!$A67,0)="","",OFFSET(マスタ非採用削除!L$4,統合マスタ!$A67,0))</f>
        <v>#VALUE!</v>
      </c>
      <c r="Z67" s="46" t="e">
        <f ca="1">IF(OFFSET(マスタ非採用削除!M$4,統合マスタ!$A67,0)="","",OFFSET(マスタ非採用削除!M$4,統合マスタ!$A67,0))</f>
        <v>#VALUE!</v>
      </c>
      <c r="AA67" s="46" t="str">
        <f t="shared" si="0"/>
        <v/>
      </c>
      <c r="AB67" s="46" t="str">
        <f>IF(A67="非採用特別","非採用特別",IF(R67=2,"臨時",
IF(COUNTIF(分類!$H$8:$H$25, 統合マスタ!V67)&gt;0, 分類!$G$7,
IF(COUNTIF(分類!$K$8:$K$25, 統合マスタ!V67)&gt;0, 分類!$J$7,
IF(COUNTIF(分類!$N$8:$N$25, 統合マスタ!V67)&gt;0, 分類!$M$7,
IF(COUNTIF(分類!$Q$8:$Q$25, 統合マスタ!V67)&gt;0, 分類!$P$7,
IF(COUNTIF(分類!$T$8:$T$25, 統合マスタ!V67)&gt;0, 分類!$S$7,
"無し")))))))</f>
        <v>非採用特別</v>
      </c>
      <c r="AC67" s="46" t="e">
        <f t="shared" ca="1" si="1"/>
        <v>#VALUE!</v>
      </c>
      <c r="AD67" s="46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1400</v>
      </c>
      <c r="AE67" s="46">
        <f t="shared" ca="1" si="2"/>
        <v>70420</v>
      </c>
      <c r="AF67" s="46">
        <f t="shared" ca="1" si="3"/>
        <v>62730</v>
      </c>
    </row>
    <row r="68" spans="1:32">
      <c r="A68" s="40">
        <f>元データ!P65</f>
        <v>28</v>
      </c>
      <c r="B68" s="27">
        <f t="shared" si="4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91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IF(COUNTIF(分類!$H$8:$H$25, 統合マスタ!V68)&gt;0, 分類!$G$7,
IF(COUNTIF(分類!$K$8:$K$25, 統合マスタ!V68)&gt;0, 分類!$J$7,
IF(COUNTIF(分類!$N$8:$N$25, 統合マスタ!V68)&gt;0, 分類!$M$7,
IF(COUNTIF(分類!$Q$8:$Q$25, 統合マスタ!V68)&gt;0, 分類!$P$7,
IF(COUNTIF(分類!$T$8:$T$25, 統合マスタ!V68)&gt;0, 分類!$S$7,
"無し")))))))</f>
        <v>錠剤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140</v>
      </c>
      <c r="AE68" s="91">
        <f t="shared" ca="1" si="2"/>
        <v>7042</v>
      </c>
      <c r="AF68" s="91">
        <f t="shared" ca="1" si="3"/>
        <v>5563</v>
      </c>
    </row>
    <row r="69" spans="1:32">
      <c r="A69" s="40">
        <f>元データ!P66</f>
        <v>29</v>
      </c>
      <c r="B69" s="27">
        <f t="shared" si="4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91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IF(COUNTIF(分類!$H$8:$H$25, 統合マスタ!V69)&gt;0, 分類!$G$7,
IF(COUNTIF(分類!$K$8:$K$25, 統合マスタ!V69)&gt;0, 分類!$J$7,
IF(COUNTIF(分類!$N$8:$N$25, 統合マスタ!V69)&gt;0, 分類!$M$7,
IF(COUNTIF(分類!$Q$8:$Q$25, 統合マスタ!V69)&gt;0, 分類!$P$7,
IF(COUNTIF(分類!$T$8:$T$25, 統合マスタ!V69)&gt;0, 分類!$S$7,
"無し")))))))</f>
        <v>錠剤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199</v>
      </c>
      <c r="AE69" s="91">
        <f t="shared" ca="1" si="2"/>
        <v>12875.300000000001</v>
      </c>
      <c r="AF69" s="91">
        <f t="shared" ca="1" si="3"/>
        <v>11469.507142857143</v>
      </c>
    </row>
    <row r="70" spans="1:32">
      <c r="A70" s="40" t="str">
        <f>元データ!P67</f>
        <v>非採用</v>
      </c>
      <c r="B70" s="27">
        <f t="shared" si="4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91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5">IF(A70="非採用","非採用",IF(A70="処置薬","処置薬",""))</f>
        <v>非採用</v>
      </c>
      <c r="AB70" s="27" t="str">
        <f ca="1">IF(A70="非採用特別","非採用特別",IF(R70=2,"臨時",
IF(COUNTIF(分類!$H$8:$H$25, 統合マスタ!V70)&gt;0, 分類!$G$7,
IF(COUNTIF(分類!$K$8:$K$25, 統合マスタ!V70)&gt;0, 分類!$J$7,
IF(COUNTIF(分類!$N$8:$N$25, 統合マスタ!V70)&gt;0, 分類!$M$7,
IF(COUNTIF(分類!$Q$8:$Q$25, 統合マスタ!V70)&gt;0, 分類!$P$7,
IF(COUNTIF(分類!$T$8:$T$25, 統合マスタ!V70)&gt;0, 分類!$S$7,
"無し")))))))</f>
        <v>無し</v>
      </c>
      <c r="AC70" s="27" t="e">
        <f t="shared" ref="AC70:AC133" ca="1" si="6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  <c r="AE70" s="91" t="e">
        <f t="shared" ref="AE70:AE133" ca="1" si="7">H70*AD70</f>
        <v>#VALUE!</v>
      </c>
      <c r="AF70" s="91" t="e">
        <f t="shared" ref="AF70:AF133" ca="1" si="8">M70*AD70</f>
        <v>#VALUE!</v>
      </c>
    </row>
    <row r="71" spans="1:32">
      <c r="A71" s="40">
        <f>元データ!P68</f>
        <v>30</v>
      </c>
      <c r="B71" s="27">
        <f t="shared" ref="B71:B134" si="9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/>
      <c r="L71" s="27"/>
      <c r="M71" s="91"/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5"/>
        <v/>
      </c>
      <c r="AB71" s="27" t="str">
        <f ca="1">IF(A71="非採用特別","非採用特別",IF(R71=2,"臨時",
IF(COUNTIF(分類!$H$8:$H$25, 統合マスタ!V71)&gt;0, 分類!$G$7,
IF(COUNTIF(分類!$K$8:$K$25, 統合マスタ!V71)&gt;0, 分類!$J$7,
IF(COUNTIF(分類!$N$8:$N$25, 統合マスタ!V71)&gt;0, 分類!$M$7,
IF(COUNTIF(分類!$Q$8:$Q$25, 統合マスタ!V71)&gt;0, 分類!$P$7,
IF(COUNTIF(分類!$T$8:$T$25, 統合マスタ!V71)&gt;0, 分類!$S$7,
"無し")))))))</f>
        <v>錠剤</v>
      </c>
      <c r="AC71" s="27">
        <f t="shared" ca="1" si="6"/>
        <v>67</v>
      </c>
      <c r="AD71" s="27"/>
      <c r="AE71" s="91">
        <f t="shared" si="7"/>
        <v>0</v>
      </c>
      <c r="AF71" s="91">
        <f t="shared" si="8"/>
        <v>0</v>
      </c>
    </row>
    <row r="72" spans="1:32">
      <c r="A72" s="40">
        <f>元データ!P69</f>
        <v>30</v>
      </c>
      <c r="B72" s="27">
        <f t="shared" si="9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91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5"/>
        <v/>
      </c>
      <c r="AB72" s="27" t="str">
        <f ca="1">IF(A72="非採用特別","非採用特別",IF(R72=2,"臨時",
IF(COUNTIF(分類!$H$8:$H$25, 統合マスタ!V72)&gt;0, 分類!$G$7,
IF(COUNTIF(分類!$K$8:$K$25, 統合マスタ!V72)&gt;0, 分類!$J$7,
IF(COUNTIF(分類!$N$8:$N$25, 統合マスタ!V72)&gt;0, 分類!$M$7,
IF(COUNTIF(分類!$Q$8:$Q$25, 統合マスタ!V72)&gt;0, 分類!$P$7,
IF(COUNTIF(分類!$T$8:$T$25, 統合マスタ!V72)&gt;0, 分類!$S$7,
"無し")))))))</f>
        <v>錠剤</v>
      </c>
      <c r="AC72" s="27">
        <f t="shared" ca="1" si="6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486</v>
      </c>
      <c r="AE72" s="91">
        <f t="shared" ca="1" si="7"/>
        <v>6755.4000000000005</v>
      </c>
      <c r="AF72" s="91">
        <f t="shared" ca="1" si="8"/>
        <v>5880.5999999999995</v>
      </c>
    </row>
    <row r="73" spans="1:32">
      <c r="A73" s="40">
        <f>元データ!P70</f>
        <v>31</v>
      </c>
      <c r="B73" s="27">
        <f t="shared" si="9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91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5"/>
        <v/>
      </c>
      <c r="AB73" s="27" t="str">
        <f ca="1">IF(A73="非採用特別","非採用特別",IF(R73=2,"臨時",
IF(COUNTIF(分類!$H$8:$H$25, 統合マスタ!V73)&gt;0, 分類!$G$7,
IF(COUNTIF(分類!$K$8:$K$25, 統合マスタ!V73)&gt;0, 分類!$J$7,
IF(COUNTIF(分類!$N$8:$N$25, 統合マスタ!V73)&gt;0, 分類!$M$7,
IF(COUNTIF(分類!$Q$8:$Q$25, 統合マスタ!V73)&gt;0, 分類!$P$7,
IF(COUNTIF(分類!$T$8:$T$25, 統合マスタ!V73)&gt;0, 分類!$S$7,
"無し")))))))</f>
        <v>注射</v>
      </c>
      <c r="AC73" s="27">
        <f t="shared" ca="1" si="6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7</v>
      </c>
      <c r="AE73" s="91">
        <f t="shared" ca="1" si="7"/>
        <v>700</v>
      </c>
      <c r="AF73" s="91">
        <f t="shared" ca="1" si="8"/>
        <v>623.69999999999993</v>
      </c>
    </row>
    <row r="74" spans="1:32">
      <c r="A74" s="40">
        <f>元データ!P71</f>
        <v>32</v>
      </c>
      <c r="B74" s="27">
        <f t="shared" si="9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91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5"/>
        <v/>
      </c>
      <c r="AB74" s="27" t="str">
        <f ca="1">IF(A74="非採用特別","非採用特別",IF(R74=2,"臨時",
IF(COUNTIF(分類!$H$8:$H$25, 統合マスタ!V74)&gt;0, 分類!$G$7,
IF(COUNTIF(分類!$K$8:$K$25, 統合マスタ!V74)&gt;0, 分類!$J$7,
IF(COUNTIF(分類!$N$8:$N$25, 統合マスタ!V74)&gt;0, 分類!$M$7,
IF(COUNTIF(分類!$Q$8:$Q$25, 統合マスタ!V74)&gt;0, 分類!$P$7,
IF(COUNTIF(分類!$T$8:$T$25, 統合マスタ!V74)&gt;0, 分類!$S$7,
"無し")))))))</f>
        <v>臨時</v>
      </c>
      <c r="AC74" s="27">
        <f t="shared" ca="1" si="6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9</v>
      </c>
      <c r="AE74" s="91">
        <f t="shared" ca="1" si="7"/>
        <v>526.5</v>
      </c>
      <c r="AF74" s="91">
        <f t="shared" ca="1" si="8"/>
        <v>437.40000000000003</v>
      </c>
    </row>
    <row r="75" spans="1:32">
      <c r="A75" s="40" t="str">
        <f>元データ!P72</f>
        <v>非採用</v>
      </c>
      <c r="B75" s="27">
        <f t="shared" si="9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91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5"/>
        <v>非採用</v>
      </c>
      <c r="AB75" s="27" t="str">
        <f ca="1">IF(A75="非採用特別","非採用特別",IF(R75=2,"臨時",
IF(COUNTIF(分類!$H$8:$H$25, 統合マスタ!V75)&gt;0, 分類!$G$7,
IF(COUNTIF(分類!$K$8:$K$25, 統合マスタ!V75)&gt;0, 分類!$J$7,
IF(COUNTIF(分類!$N$8:$N$25, 統合マスタ!V75)&gt;0, 分類!$M$7,
IF(COUNTIF(分類!$Q$8:$Q$25, 統合マスタ!V75)&gt;0, 分類!$P$7,
IF(COUNTIF(分類!$T$8:$T$25, 統合マスタ!V75)&gt;0, 分類!$S$7,
"無し")))))))</f>
        <v>無し</v>
      </c>
      <c r="AC75" s="27" t="e">
        <f t="shared" ca="1" si="6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  <c r="AE75" s="91" t="e">
        <f t="shared" ca="1" si="7"/>
        <v>#VALUE!</v>
      </c>
      <c r="AF75" s="91" t="e">
        <f t="shared" ca="1" si="8"/>
        <v>#VALUE!</v>
      </c>
    </row>
    <row r="76" spans="1:32">
      <c r="A76" s="40">
        <f>元データ!P73</f>
        <v>34</v>
      </c>
      <c r="B76" s="27">
        <f t="shared" si="9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91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5"/>
        <v/>
      </c>
      <c r="AB76" s="27" t="str">
        <f ca="1">IF(A76="非採用特別","非採用特別",IF(R76=2,"臨時",
IF(COUNTIF(分類!$H$8:$H$25, 統合マスタ!V76)&gt;0, 分類!$G$7,
IF(COUNTIF(分類!$K$8:$K$25, 統合マスタ!V76)&gt;0, 分類!$J$7,
IF(COUNTIF(分類!$N$8:$N$25, 統合マスタ!V76)&gt;0, 分類!$M$7,
IF(COUNTIF(分類!$Q$8:$Q$25, 統合マスタ!V76)&gt;0, 分類!$P$7,
IF(COUNTIF(分類!$T$8:$T$25, 統合マスタ!V76)&gt;0, 分類!$S$7,
"無し")))))))</f>
        <v>注射</v>
      </c>
      <c r="AC76" s="27">
        <f t="shared" ca="1" si="6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2</v>
      </c>
      <c r="AE76" s="91">
        <f t="shared" ca="1" si="7"/>
        <v>4002</v>
      </c>
      <c r="AF76" s="91">
        <f t="shared" ca="1" si="8"/>
        <v>3602</v>
      </c>
    </row>
    <row r="77" spans="1:32">
      <c r="A77" s="40" t="str">
        <f>元データ!P74</f>
        <v>非採用</v>
      </c>
      <c r="B77" s="27">
        <f t="shared" si="9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91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5"/>
        <v>非採用</v>
      </c>
      <c r="AB77" s="27" t="str">
        <f ca="1">IF(A77="非採用特別","非採用特別",IF(R77=2,"臨時",
IF(COUNTIF(分類!$H$8:$H$25, 統合マスタ!V77)&gt;0, 分類!$G$7,
IF(COUNTIF(分類!$K$8:$K$25, 統合マスタ!V77)&gt;0, 分類!$J$7,
IF(COUNTIF(分類!$N$8:$N$25, 統合マスタ!V77)&gt;0, 分類!$M$7,
IF(COUNTIF(分類!$Q$8:$Q$25, 統合マスタ!V77)&gt;0, 分類!$P$7,
IF(COUNTIF(分類!$T$8:$T$25, 統合マスタ!V77)&gt;0, 分類!$S$7,
"無し")))))))</f>
        <v>無し</v>
      </c>
      <c r="AC77" s="27" t="e">
        <f t="shared" ca="1" si="6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  <c r="AE77" s="91" t="e">
        <f t="shared" ca="1" si="7"/>
        <v>#VALUE!</v>
      </c>
      <c r="AF77" s="91" t="e">
        <f t="shared" ca="1" si="8"/>
        <v>#VALUE!</v>
      </c>
    </row>
    <row r="78" spans="1:32">
      <c r="A78" s="40">
        <f>元データ!P75</f>
        <v>35</v>
      </c>
      <c r="B78" s="27">
        <f t="shared" si="9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91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5"/>
        <v/>
      </c>
      <c r="AB78" s="27" t="str">
        <f ca="1">IF(A78="非採用特別","非採用特別",IF(R78=2,"臨時",
IF(COUNTIF(分類!$H$8:$H$25, 統合マスタ!V78)&gt;0, 分類!$G$7,
IF(COUNTIF(分類!$K$8:$K$25, 統合マスタ!V78)&gt;0, 分類!$J$7,
IF(COUNTIF(分類!$N$8:$N$25, 統合マスタ!V78)&gt;0, 分類!$M$7,
IF(COUNTIF(分類!$Q$8:$Q$25, 統合マスタ!V78)&gt;0, 分類!$P$7,
IF(COUNTIF(分類!$T$8:$T$25, 統合マスタ!V78)&gt;0, 分類!$S$7,
"無し")))))))</f>
        <v>錠剤</v>
      </c>
      <c r="AC78" s="27">
        <f t="shared" ca="1" si="6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280</v>
      </c>
      <c r="AE78" s="91">
        <f t="shared" ca="1" si="7"/>
        <v>1708</v>
      </c>
      <c r="AF78" s="91">
        <f t="shared" ca="1" si="8"/>
        <v>1428</v>
      </c>
    </row>
    <row r="79" spans="1:32">
      <c r="A79" s="40">
        <f>元データ!P76</f>
        <v>37</v>
      </c>
      <c r="B79" s="27">
        <f t="shared" si="9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91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5"/>
        <v/>
      </c>
      <c r="AB79" s="27" t="str">
        <f ca="1">IF(A79="非採用特別","非採用特別",IF(R79=2,"臨時",
IF(COUNTIF(分類!$H$8:$H$25, 統合マスタ!V79)&gt;0, 分類!$G$7,
IF(COUNTIF(分類!$K$8:$K$25, 統合マスタ!V79)&gt;0, 分類!$J$7,
IF(COUNTIF(分類!$N$8:$N$25, 統合マスタ!V79)&gt;0, 分類!$M$7,
IF(COUNTIF(分類!$Q$8:$Q$25, 統合マスタ!V79)&gt;0, 分類!$P$7,
IF(COUNTIF(分類!$T$8:$T$25, 統合マスタ!V79)&gt;0, 分類!$S$7,
"無し")))))))</f>
        <v>錠剤</v>
      </c>
      <c r="AC79" s="27">
        <f t="shared" ca="1" si="6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706</v>
      </c>
      <c r="AE79" s="91">
        <f t="shared" ca="1" si="7"/>
        <v>68411.400000000009</v>
      </c>
      <c r="AF79" s="91">
        <f t="shared" ca="1" si="8"/>
        <v>58150.396000000008</v>
      </c>
    </row>
    <row r="80" spans="1:32">
      <c r="A80" s="40">
        <f>元データ!P77</f>
        <v>38</v>
      </c>
      <c r="B80" s="27">
        <f t="shared" si="9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91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5"/>
        <v/>
      </c>
      <c r="AB80" s="27" t="str">
        <f ca="1">IF(A80="非採用特別","非採用特別",IF(R80=2,"臨時",
IF(COUNTIF(分類!$H$8:$H$25, 統合マスタ!V80)&gt;0, 分類!$G$7,
IF(COUNTIF(分類!$K$8:$K$25, 統合マスタ!V80)&gt;0, 分類!$J$7,
IF(COUNTIF(分類!$N$8:$N$25, 統合マスタ!V80)&gt;0, 分類!$M$7,
IF(COUNTIF(分類!$Q$8:$Q$25, 統合マスタ!V80)&gt;0, 分類!$P$7,
IF(COUNTIF(分類!$T$8:$T$25, 統合マスタ!V80)&gt;0, 分類!$S$7,
"無し")))))))</f>
        <v>散剤</v>
      </c>
      <c r="AC80" s="27">
        <f t="shared" ca="1" si="6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  <c r="AE80" s="91">
        <f t="shared" ca="1" si="7"/>
        <v>0</v>
      </c>
      <c r="AF80" s="91">
        <f t="shared" ca="1" si="8"/>
        <v>0</v>
      </c>
    </row>
    <row r="81" spans="1:32">
      <c r="A81" s="40">
        <f>元データ!P78</f>
        <v>39</v>
      </c>
      <c r="B81" s="27">
        <f t="shared" si="9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91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5"/>
        <v/>
      </c>
      <c r="AB81" s="27" t="str">
        <f ca="1">IF(A81="非採用特別","非採用特別",IF(R81=2,"臨時",
IF(COUNTIF(分類!$H$8:$H$25, 統合マスタ!V81)&gt;0, 分類!$G$7,
IF(COUNTIF(分類!$K$8:$K$25, 統合マスタ!V81)&gt;0, 分類!$J$7,
IF(COUNTIF(分類!$N$8:$N$25, 統合マスタ!V81)&gt;0, 分類!$M$7,
IF(COUNTIF(分類!$Q$8:$Q$25, 統合マスタ!V81)&gt;0, 分類!$P$7,
IF(COUNTIF(分類!$T$8:$T$25, 統合マスタ!V81)&gt;0, 分類!$S$7,
"無し")))))))</f>
        <v>臨時</v>
      </c>
      <c r="AC81" s="27">
        <f t="shared" ca="1" si="6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  <c r="AE81" s="91">
        <f t="shared" ca="1" si="7"/>
        <v>0</v>
      </c>
      <c r="AF81" s="91">
        <f t="shared" ca="1" si="8"/>
        <v>0</v>
      </c>
    </row>
    <row r="82" spans="1:32">
      <c r="A82" s="40">
        <f>元データ!P79</f>
        <v>40</v>
      </c>
      <c r="B82" s="27">
        <f t="shared" si="9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91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5"/>
        <v/>
      </c>
      <c r="AB82" s="27" t="str">
        <f ca="1">IF(A82="非採用特別","非採用特別",IF(R82=2,"臨時",
IF(COUNTIF(分類!$H$8:$H$25, 統合マスタ!V82)&gt;0, 分類!$G$7,
IF(COUNTIF(分類!$K$8:$K$25, 統合マスタ!V82)&gt;0, 分類!$J$7,
IF(COUNTIF(分類!$N$8:$N$25, 統合マスタ!V82)&gt;0, 分類!$M$7,
IF(COUNTIF(分類!$Q$8:$Q$25, 統合マスタ!V82)&gt;0, 分類!$P$7,
IF(COUNTIF(分類!$T$8:$T$25, 統合マスタ!V82)&gt;0, 分類!$S$7,
"無し")))))))</f>
        <v>錠剤</v>
      </c>
      <c r="AC82" s="27">
        <f t="shared" ca="1" si="6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310</v>
      </c>
      <c r="AE82" s="91">
        <f t="shared" ca="1" si="7"/>
        <v>3224</v>
      </c>
      <c r="AF82" s="91">
        <f t="shared" ca="1" si="8"/>
        <v>2591.6</v>
      </c>
    </row>
    <row r="83" spans="1:32">
      <c r="A83" s="40">
        <f>元データ!P80</f>
        <v>40</v>
      </c>
      <c r="B83" s="27">
        <f t="shared" si="9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91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5"/>
        <v/>
      </c>
      <c r="AB83" s="27" t="str">
        <f ca="1">IF(A83="非採用特別","非採用特別",IF(R83=2,"臨時",
IF(COUNTIF(分類!$H$8:$H$25, 統合マスタ!V83)&gt;0, 分類!$G$7,
IF(COUNTIF(分類!$K$8:$K$25, 統合マスタ!V83)&gt;0, 分類!$J$7,
IF(COUNTIF(分類!$N$8:$N$25, 統合マスタ!V83)&gt;0, 分類!$M$7,
IF(COUNTIF(分類!$Q$8:$Q$25, 統合マスタ!V83)&gt;0, 分類!$P$7,
IF(COUNTIF(分類!$T$8:$T$25, 統合マスタ!V83)&gt;0, 分類!$S$7,
"無し")))))))</f>
        <v>錠剤</v>
      </c>
      <c r="AC83" s="27">
        <f t="shared" ca="1" si="6"/>
        <v>200079</v>
      </c>
      <c r="AD83" s="27"/>
      <c r="AE83" s="91">
        <f t="shared" si="7"/>
        <v>0</v>
      </c>
      <c r="AF83" s="91">
        <f t="shared" si="8"/>
        <v>0</v>
      </c>
    </row>
    <row r="84" spans="1:32">
      <c r="A84" s="40">
        <f>元データ!P81</f>
        <v>41</v>
      </c>
      <c r="B84" s="27">
        <f t="shared" si="9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91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5"/>
        <v/>
      </c>
      <c r="AB84" s="27" t="str">
        <f ca="1">IF(A84="非採用特別","非採用特別",IF(R84=2,"臨時",
IF(COUNTIF(分類!$H$8:$H$25, 統合マスタ!V84)&gt;0, 分類!$G$7,
IF(COUNTIF(分類!$K$8:$K$25, 統合マスタ!V84)&gt;0, 分類!$J$7,
IF(COUNTIF(分類!$N$8:$N$25, 統合マスタ!V84)&gt;0, 分類!$M$7,
IF(COUNTIF(分類!$Q$8:$Q$25, 統合マスタ!V84)&gt;0, 分類!$P$7,
IF(COUNTIF(分類!$T$8:$T$25, 統合マスタ!V84)&gt;0, 分類!$S$7,
"無し")))))))</f>
        <v>外用</v>
      </c>
      <c r="AC84" s="27">
        <f t="shared" ca="1" si="6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52</v>
      </c>
      <c r="AE84" s="91">
        <f t="shared" ca="1" si="7"/>
        <v>14892.8</v>
      </c>
      <c r="AF84" s="91">
        <f t="shared" ca="1" si="8"/>
        <v>12894.142857142857</v>
      </c>
    </row>
    <row r="85" spans="1:32">
      <c r="A85" s="40">
        <f>元データ!P82</f>
        <v>42</v>
      </c>
      <c r="B85" s="27">
        <f t="shared" si="9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91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5"/>
        <v/>
      </c>
      <c r="AB85" s="27" t="str">
        <f ca="1">IF(A85="非採用特別","非採用特別",IF(R85=2,"臨時",
IF(COUNTIF(分類!$H$8:$H$25, 統合マスタ!V85)&gt;0, 分類!$G$7,
IF(COUNTIF(分類!$K$8:$K$25, 統合マスタ!V85)&gt;0, 分類!$J$7,
IF(COUNTIF(分類!$N$8:$N$25, 統合マスタ!V85)&gt;0, 分類!$M$7,
IF(COUNTIF(分類!$Q$8:$Q$25, 統合マスタ!V85)&gt;0, 分類!$P$7,
IF(COUNTIF(分類!$T$8:$T$25, 統合マスタ!V85)&gt;0, 分類!$S$7,
"無し")))))))</f>
        <v>外用</v>
      </c>
      <c r="AC85" s="27">
        <f t="shared" ca="1" si="6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123</v>
      </c>
      <c r="AE85" s="91">
        <f t="shared" ca="1" si="7"/>
        <v>53824.800000000003</v>
      </c>
      <c r="AF85" s="91">
        <f t="shared" ca="1" si="8"/>
        <v>46599.428571428572</v>
      </c>
    </row>
    <row r="86" spans="1:32">
      <c r="A86" s="40">
        <f>元データ!P83</f>
        <v>45</v>
      </c>
      <c r="B86" s="27">
        <f t="shared" si="9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91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5"/>
        <v/>
      </c>
      <c r="AB86" s="27" t="str">
        <f ca="1">IF(A86="非採用特別","非採用特別",IF(R86=2,"臨時",
IF(COUNTIF(分類!$H$8:$H$25, 統合マスタ!V86)&gt;0, 分類!$G$7,
IF(COUNTIF(分類!$K$8:$K$25, 統合マスタ!V86)&gt;0, 分類!$J$7,
IF(COUNTIF(分類!$N$8:$N$25, 統合マスタ!V86)&gt;0, 分類!$M$7,
IF(COUNTIF(分類!$Q$8:$Q$25, 統合マスタ!V86)&gt;0, 分類!$P$7,
IF(COUNTIF(分類!$T$8:$T$25, 統合マスタ!V86)&gt;0, 分類!$S$7,
"無し")))))))</f>
        <v>錠剤</v>
      </c>
      <c r="AC86" s="27">
        <f t="shared" ca="1" si="6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674</v>
      </c>
      <c r="AE86" s="91">
        <f t="shared" ca="1" si="7"/>
        <v>15299.8</v>
      </c>
      <c r="AF86" s="91">
        <f t="shared" ca="1" si="8"/>
        <v>13311.5</v>
      </c>
    </row>
    <row r="87" spans="1:32">
      <c r="A87" s="40">
        <f>元データ!P84</f>
        <v>45</v>
      </c>
      <c r="B87" s="27">
        <f t="shared" si="9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91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5"/>
        <v/>
      </c>
      <c r="AB87" s="27" t="str">
        <f ca="1">IF(A87="非採用特別","非採用特別",IF(R87=2,"臨時",
IF(COUNTIF(分類!$H$8:$H$25, 統合マスタ!V87)&gt;0, 分類!$G$7,
IF(COUNTIF(分類!$K$8:$K$25, 統合マスタ!V87)&gt;0, 分類!$J$7,
IF(COUNTIF(分類!$N$8:$N$25, 統合マスタ!V87)&gt;0, 分類!$M$7,
IF(COUNTIF(分類!$Q$8:$Q$25, 統合マスタ!V87)&gt;0, 分類!$P$7,
IF(COUNTIF(分類!$T$8:$T$25, 統合マスタ!V87)&gt;0, 分類!$S$7,
"無し")))))))</f>
        <v>錠剤</v>
      </c>
      <c r="AC87" s="27">
        <f t="shared" ca="1" si="6"/>
        <v>200083</v>
      </c>
      <c r="AD87" s="27"/>
      <c r="AE87" s="91">
        <f t="shared" si="7"/>
        <v>0</v>
      </c>
      <c r="AF87" s="91">
        <f t="shared" si="8"/>
        <v>0</v>
      </c>
    </row>
    <row r="88" spans="1:32">
      <c r="A88" s="40">
        <f>元データ!P85</f>
        <v>44</v>
      </c>
      <c r="B88" s="27">
        <f t="shared" si="9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91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5"/>
        <v/>
      </c>
      <c r="AB88" s="27" t="str">
        <f ca="1">IF(A88="非採用特別","非採用特別",IF(R88=2,"臨時",
IF(COUNTIF(分類!$H$8:$H$25, 統合マスタ!V88)&gt;0, 分類!$G$7,
IF(COUNTIF(分類!$K$8:$K$25, 統合マスタ!V88)&gt;0, 分類!$J$7,
IF(COUNTIF(分類!$N$8:$N$25, 統合マスタ!V88)&gt;0, 分類!$M$7,
IF(COUNTIF(分類!$Q$8:$Q$25, 統合マスタ!V88)&gt;0, 分類!$P$7,
IF(COUNTIF(分類!$T$8:$T$25, 統合マスタ!V88)&gt;0, 分類!$S$7,
"無し")))))))</f>
        <v>錠剤</v>
      </c>
      <c r="AC88" s="27">
        <f t="shared" ca="1" si="6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881</v>
      </c>
      <c r="AE88" s="91">
        <f t="shared" ca="1" si="7"/>
        <v>5638.4000000000005</v>
      </c>
      <c r="AF88" s="91">
        <f t="shared" ca="1" si="8"/>
        <v>4907.17</v>
      </c>
    </row>
    <row r="89" spans="1:32">
      <c r="A89" s="40">
        <f>元データ!P86</f>
        <v>44</v>
      </c>
      <c r="B89" s="27">
        <f t="shared" si="9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91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5"/>
        <v/>
      </c>
      <c r="AB89" s="27" t="str">
        <f ca="1">IF(A89="非採用特別","非採用特別",IF(R89=2,"臨時",
IF(COUNTIF(分類!$H$8:$H$25, 統合マスタ!V89)&gt;0, 分類!$G$7,
IF(COUNTIF(分類!$K$8:$K$25, 統合マスタ!V89)&gt;0, 分類!$J$7,
IF(COUNTIF(分類!$N$8:$N$25, 統合マスタ!V89)&gt;0, 分類!$M$7,
IF(COUNTIF(分類!$Q$8:$Q$25, 統合マスタ!V89)&gt;0, 分類!$P$7,
IF(COUNTIF(分類!$T$8:$T$25, 統合マスタ!V89)&gt;0, 分類!$S$7,
"無し")))))))</f>
        <v>錠剤</v>
      </c>
      <c r="AC89" s="27">
        <f t="shared" ca="1" si="6"/>
        <v>200085</v>
      </c>
      <c r="AD89" s="27"/>
      <c r="AE89" s="91">
        <f t="shared" si="7"/>
        <v>0</v>
      </c>
      <c r="AF89" s="91">
        <f t="shared" si="8"/>
        <v>0</v>
      </c>
    </row>
    <row r="90" spans="1:32">
      <c r="A90" s="40">
        <f>元データ!P87</f>
        <v>46</v>
      </c>
      <c r="B90" s="27">
        <f t="shared" si="9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91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5"/>
        <v/>
      </c>
      <c r="AB90" s="27" t="str">
        <f ca="1">IF(A90="非採用特別","非採用特別",IF(R90=2,"臨時",
IF(COUNTIF(分類!$H$8:$H$25, 統合マスタ!V90)&gt;0, 分類!$G$7,
IF(COUNTIF(分類!$K$8:$K$25, 統合マスタ!V90)&gt;0, 分類!$J$7,
IF(COUNTIF(分類!$N$8:$N$25, 統合マスタ!V90)&gt;0, 分類!$M$7,
IF(COUNTIF(分類!$Q$8:$Q$25, 統合マスタ!V90)&gt;0, 分類!$P$7,
IF(COUNTIF(分類!$T$8:$T$25, 統合マスタ!V90)&gt;0, 分類!$S$7,
"無し")))))))</f>
        <v>錠剤</v>
      </c>
      <c r="AC90" s="27">
        <f t="shared" ca="1" si="6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942</v>
      </c>
      <c r="AE90" s="91">
        <f t="shared" ca="1" si="7"/>
        <v>11115.6</v>
      </c>
      <c r="AF90" s="91">
        <f t="shared" ca="1" si="8"/>
        <v>9674.34</v>
      </c>
    </row>
    <row r="91" spans="1:32">
      <c r="A91" s="40">
        <f>元データ!P88</f>
        <v>46</v>
      </c>
      <c r="B91" s="27">
        <f t="shared" si="9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91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5"/>
        <v/>
      </c>
      <c r="AB91" s="27" t="str">
        <f ca="1">IF(A91="非採用特別","非採用特別",IF(R91=2,"臨時",
IF(COUNTIF(分類!$H$8:$H$25, 統合マスタ!V91)&gt;0, 分類!$G$7,
IF(COUNTIF(分類!$K$8:$K$25, 統合マスタ!V91)&gt;0, 分類!$J$7,
IF(COUNTIF(分類!$N$8:$N$25, 統合マスタ!V91)&gt;0, 分類!$M$7,
IF(COUNTIF(分類!$Q$8:$Q$25, 統合マスタ!V91)&gt;0, 分類!$P$7,
IF(COUNTIF(分類!$T$8:$T$25, 統合マスタ!V91)&gt;0, 分類!$S$7,
"無し")))))))</f>
        <v>錠剤</v>
      </c>
      <c r="AC91" s="27">
        <f t="shared" ca="1" si="6"/>
        <v>200087</v>
      </c>
      <c r="AD91" s="27"/>
      <c r="AE91" s="91">
        <f t="shared" si="7"/>
        <v>0</v>
      </c>
      <c r="AF91" s="91">
        <f t="shared" si="8"/>
        <v>0</v>
      </c>
    </row>
    <row r="92" spans="1:32">
      <c r="A92" s="40">
        <f>元データ!P89</f>
        <v>47</v>
      </c>
      <c r="B92" s="27">
        <f t="shared" si="9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91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5"/>
        <v/>
      </c>
      <c r="AB92" s="27" t="str">
        <f ca="1">IF(A92="非採用特別","非採用特別",IF(R92=2,"臨時",
IF(COUNTIF(分類!$H$8:$H$25, 統合マスタ!V92)&gt;0, 分類!$G$7,
IF(COUNTIF(分類!$K$8:$K$25, 統合マスタ!V92)&gt;0, 分類!$J$7,
IF(COUNTIF(分類!$N$8:$N$25, 統合マスタ!V92)&gt;0, 分類!$M$7,
IF(COUNTIF(分類!$Q$8:$Q$25, 統合マスタ!V92)&gt;0, 分類!$P$7,
IF(COUNTIF(分類!$T$8:$T$25, 統合マスタ!V92)&gt;0, 分類!$S$7,
"無し")))))))</f>
        <v>散剤</v>
      </c>
      <c r="AC92" s="27">
        <f t="shared" ca="1" si="6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198.4</v>
      </c>
      <c r="AE92" s="91">
        <f t="shared" ca="1" si="7"/>
        <v>3690.2400000000002</v>
      </c>
      <c r="AF92" s="91">
        <f t="shared" ca="1" si="8"/>
        <v>3287.4880000000007</v>
      </c>
    </row>
    <row r="93" spans="1:32">
      <c r="A93" s="40">
        <f>元データ!P90</f>
        <v>48</v>
      </c>
      <c r="B93" s="27">
        <f t="shared" si="9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91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5"/>
        <v/>
      </c>
      <c r="AB93" s="27" t="str">
        <f ca="1">IF(A93="非採用特別","非採用特別",IF(R93=2,"臨時",
IF(COUNTIF(分類!$H$8:$H$25, 統合マスタ!V93)&gt;0, 分類!$G$7,
IF(COUNTIF(分類!$K$8:$K$25, 統合マスタ!V93)&gt;0, 分類!$J$7,
IF(COUNTIF(分類!$N$8:$N$25, 統合マスタ!V93)&gt;0, 分類!$M$7,
IF(COUNTIF(分類!$Q$8:$Q$25, 統合マスタ!V93)&gt;0, 分類!$P$7,
IF(COUNTIF(分類!$T$8:$T$25, 統合マスタ!V93)&gt;0, 分類!$S$7,
"無し")))))))</f>
        <v>錠剤</v>
      </c>
      <c r="AC93" s="27">
        <f t="shared" ca="1" si="6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643</v>
      </c>
      <c r="AE93" s="91">
        <f t="shared" ca="1" si="7"/>
        <v>3922.2999999999997</v>
      </c>
      <c r="AF93" s="91">
        <f t="shared" ca="1" si="8"/>
        <v>3504.35</v>
      </c>
    </row>
    <row r="94" spans="1:32">
      <c r="A94" s="40">
        <f>元データ!P91</f>
        <v>49</v>
      </c>
      <c r="B94" s="27">
        <f t="shared" si="9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91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5"/>
        <v/>
      </c>
      <c r="AB94" s="27" t="str">
        <f ca="1">IF(A94="非採用特別","非採用特別",IF(R94=2,"臨時",
IF(COUNTIF(分類!$H$8:$H$25, 統合マスタ!V94)&gt;0, 分類!$G$7,
IF(COUNTIF(分類!$K$8:$K$25, 統合マスタ!V94)&gt;0, 分類!$J$7,
IF(COUNTIF(分類!$N$8:$N$25, 統合マスタ!V94)&gt;0, 分類!$M$7,
IF(COUNTIF(分類!$Q$8:$Q$25, 統合マスタ!V94)&gt;0, 分類!$P$7,
IF(COUNTIF(分類!$T$8:$T$25, 統合マスタ!V94)&gt;0, 分類!$S$7,
"無し")))))))</f>
        <v>錠剤</v>
      </c>
      <c r="AC94" s="27">
        <f t="shared" ca="1" si="6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313</v>
      </c>
      <c r="AE94" s="91">
        <f t="shared" ca="1" si="7"/>
        <v>4100.3</v>
      </c>
      <c r="AF94" s="91">
        <f t="shared" ca="1" si="8"/>
        <v>3558.81</v>
      </c>
    </row>
    <row r="95" spans="1:32">
      <c r="A95" s="40">
        <f>元データ!P92</f>
        <v>51</v>
      </c>
      <c r="B95" s="27">
        <f t="shared" si="9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91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5"/>
        <v/>
      </c>
      <c r="AB95" s="27" t="str">
        <f ca="1">IF(A95="非採用特別","非採用特別",IF(R95=2,"臨時",
IF(COUNTIF(分類!$H$8:$H$25, 統合マスタ!V95)&gt;0, 分類!$G$7,
IF(COUNTIF(分類!$K$8:$K$25, 統合マスタ!V95)&gt;0, 分類!$J$7,
IF(COUNTIF(分類!$N$8:$N$25, 統合マスタ!V95)&gt;0, 分類!$M$7,
IF(COUNTIF(分類!$Q$8:$Q$25, 統合マスタ!V95)&gt;0, 分類!$P$7,
IF(COUNTIF(分類!$T$8:$T$25, 統合マスタ!V95)&gt;0, 分類!$S$7,
"無し")))))))</f>
        <v>錠剤</v>
      </c>
      <c r="AC95" s="27">
        <f t="shared" ca="1" si="6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1359</v>
      </c>
      <c r="AE95" s="91">
        <f t="shared" ca="1" si="7"/>
        <v>8289.9</v>
      </c>
      <c r="AF95" s="91">
        <f t="shared" ca="1" si="8"/>
        <v>7295.1119999999992</v>
      </c>
    </row>
    <row r="96" spans="1:32">
      <c r="A96" s="40">
        <f>元データ!P93</f>
        <v>50</v>
      </c>
      <c r="B96" s="27">
        <f t="shared" si="9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91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5"/>
        <v/>
      </c>
      <c r="AB96" s="27" t="str">
        <f ca="1">IF(A96="非採用特別","非採用特別",IF(R96=2,"臨時",
IF(COUNTIF(分類!$H$8:$H$25, 統合マスタ!V96)&gt;0, 分類!$G$7,
IF(COUNTIF(分類!$K$8:$K$25, 統合マスタ!V96)&gt;0, 分類!$J$7,
IF(COUNTIF(分類!$N$8:$N$25, 統合マスタ!V96)&gt;0, 分類!$M$7,
IF(COUNTIF(分類!$Q$8:$Q$25, 統合マスタ!V96)&gt;0, 分類!$P$7,
IF(COUNTIF(分類!$T$8:$T$25, 統合マスタ!V96)&gt;0, 分類!$S$7,
"無し")))))))</f>
        <v>注射</v>
      </c>
      <c r="AC96" s="27">
        <f t="shared" ca="1" si="6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1</v>
      </c>
      <c r="AE96" s="91">
        <f t="shared" ca="1" si="7"/>
        <v>4436</v>
      </c>
      <c r="AF96" s="91">
        <f t="shared" ca="1" si="8"/>
        <v>3960</v>
      </c>
    </row>
    <row r="97" spans="1:32">
      <c r="A97" s="40" t="str">
        <f>元データ!P94</f>
        <v>非採用</v>
      </c>
      <c r="B97" s="27">
        <f t="shared" si="9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91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5"/>
        <v>非採用</v>
      </c>
      <c r="AB97" s="27" t="str">
        <f ca="1">IF(A97="非採用特別","非採用特別",IF(R97=2,"臨時",
IF(COUNTIF(分類!$H$8:$H$25, 統合マスタ!V97)&gt;0, 分類!$G$7,
IF(COUNTIF(分類!$K$8:$K$25, 統合マスタ!V97)&gt;0, 分類!$J$7,
IF(COUNTIF(分類!$N$8:$N$25, 統合マスタ!V97)&gt;0, 分類!$M$7,
IF(COUNTIF(分類!$Q$8:$Q$25, 統合マスタ!V97)&gt;0, 分類!$P$7,
IF(COUNTIF(分類!$T$8:$T$25, 統合マスタ!V97)&gt;0, 分類!$S$7,
"無し")))))))</f>
        <v>無し</v>
      </c>
      <c r="AC97" s="27" t="e">
        <f t="shared" ca="1" si="6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  <c r="AE97" s="91" t="e">
        <f t="shared" ca="1" si="7"/>
        <v>#VALUE!</v>
      </c>
      <c r="AF97" s="91" t="e">
        <f t="shared" ca="1" si="8"/>
        <v>#VALUE!</v>
      </c>
    </row>
    <row r="98" spans="1:32">
      <c r="A98" s="40" t="str">
        <f>元データ!P95</f>
        <v>非採用</v>
      </c>
      <c r="B98" s="27">
        <f t="shared" si="9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91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5"/>
        <v>非採用</v>
      </c>
      <c r="AB98" s="27" t="str">
        <f ca="1">IF(A98="非採用特別","非採用特別",IF(R98=2,"臨時",
IF(COUNTIF(分類!$H$8:$H$25, 統合マスタ!V98)&gt;0, 分類!$G$7,
IF(COUNTIF(分類!$K$8:$K$25, 統合マスタ!V98)&gt;0, 分類!$J$7,
IF(COUNTIF(分類!$N$8:$N$25, 統合マスタ!V98)&gt;0, 分類!$M$7,
IF(COUNTIF(分類!$Q$8:$Q$25, 統合マスタ!V98)&gt;0, 分類!$P$7,
IF(COUNTIF(分類!$T$8:$T$25, 統合マスタ!V98)&gt;0, 分類!$S$7,
"無し")))))))</f>
        <v>無し</v>
      </c>
      <c r="AC98" s="27" t="e">
        <f t="shared" ca="1" si="6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  <c r="AE98" s="91" t="e">
        <f t="shared" ca="1" si="7"/>
        <v>#VALUE!</v>
      </c>
      <c r="AF98" s="91" t="e">
        <f t="shared" ca="1" si="8"/>
        <v>#VALUE!</v>
      </c>
    </row>
    <row r="99" spans="1:32">
      <c r="A99" s="40">
        <f>元データ!P96</f>
        <v>52</v>
      </c>
      <c r="B99" s="27">
        <f t="shared" si="9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91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5"/>
        <v/>
      </c>
      <c r="AB99" s="27" t="str">
        <f ca="1">IF(A99="非採用特別","非採用特別",IF(R99=2,"臨時",
IF(COUNTIF(分類!$H$8:$H$25, 統合マスタ!V99)&gt;0, 分類!$G$7,
IF(COUNTIF(分類!$K$8:$K$25, 統合マスタ!V99)&gt;0, 分類!$J$7,
IF(COUNTIF(分類!$N$8:$N$25, 統合マスタ!V99)&gt;0, 分類!$M$7,
IF(COUNTIF(分類!$Q$8:$Q$25, 統合マスタ!V99)&gt;0, 分類!$P$7,
IF(COUNTIF(分類!$T$8:$T$25, 統合マスタ!V99)&gt;0, 分類!$S$7,
"無し")))))))</f>
        <v>散剤</v>
      </c>
      <c r="AC99" s="27">
        <f t="shared" ca="1" si="6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363.9</v>
      </c>
      <c r="AE99" s="91">
        <f t="shared" ca="1" si="7"/>
        <v>4403.1899999999996</v>
      </c>
      <c r="AF99" s="91">
        <f t="shared" ca="1" si="8"/>
        <v>3922.1142</v>
      </c>
    </row>
    <row r="100" spans="1:32">
      <c r="A100" s="40" t="str">
        <f>元データ!P97</f>
        <v>非採用</v>
      </c>
      <c r="B100" s="27">
        <f t="shared" si="9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91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5"/>
        <v>非採用</v>
      </c>
      <c r="AB100" s="27" t="str">
        <f ca="1">IF(A100="非採用特別","非採用特別",IF(R100=2,"臨時",
IF(COUNTIF(分類!$H$8:$H$25, 統合マスタ!V100)&gt;0, 分類!$G$7,
IF(COUNTIF(分類!$K$8:$K$25, 統合マスタ!V100)&gt;0, 分類!$J$7,
IF(COUNTIF(分類!$N$8:$N$25, 統合マスタ!V100)&gt;0, 分類!$M$7,
IF(COUNTIF(分類!$Q$8:$Q$25, 統合マスタ!V100)&gt;0, 分類!$P$7,
IF(COUNTIF(分類!$T$8:$T$25, 統合マスタ!V100)&gt;0, 分類!$S$7,
"無し")))))))</f>
        <v>無し</v>
      </c>
      <c r="AC100" s="27" t="e">
        <f t="shared" ca="1" si="6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  <c r="AE100" s="91" t="e">
        <f t="shared" ca="1" si="7"/>
        <v>#VALUE!</v>
      </c>
      <c r="AF100" s="91" t="e">
        <f t="shared" ca="1" si="8"/>
        <v>#VALUE!</v>
      </c>
    </row>
    <row r="101" spans="1:32">
      <c r="A101" s="40">
        <f>元データ!P98</f>
        <v>53</v>
      </c>
      <c r="B101" s="27">
        <f t="shared" si="9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91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5"/>
        <v/>
      </c>
      <c r="AB101" s="27" t="str">
        <f ca="1">IF(A101="非採用特別","非採用特別",IF(R101=2,"臨時",
IF(COUNTIF(分類!$H$8:$H$25, 統合マスタ!V101)&gt;0, 分類!$G$7,
IF(COUNTIF(分類!$K$8:$K$25, 統合マスタ!V101)&gt;0, 分類!$J$7,
IF(COUNTIF(分類!$N$8:$N$25, 統合マスタ!V101)&gt;0, 分類!$M$7,
IF(COUNTIF(分類!$Q$8:$Q$25, 統合マスタ!V101)&gt;0, 分類!$P$7,
IF(COUNTIF(分類!$T$8:$T$25, 統合マスタ!V101)&gt;0, 分類!$S$7,
"無し")))))))</f>
        <v>注射</v>
      </c>
      <c r="AC101" s="27">
        <f t="shared" ca="1" si="6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17</v>
      </c>
      <c r="AE101" s="91">
        <f t="shared" ca="1" si="7"/>
        <v>2091</v>
      </c>
      <c r="AF101" s="91">
        <f t="shared" ca="1" si="8"/>
        <v>1861.5</v>
      </c>
    </row>
    <row r="102" spans="1:32">
      <c r="A102" s="40">
        <f>元データ!P99</f>
        <v>54</v>
      </c>
      <c r="B102" s="27">
        <f t="shared" si="9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91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5"/>
        <v/>
      </c>
      <c r="AB102" s="27" t="str">
        <f ca="1">IF(A102="非採用特別","非採用特別",IF(R102=2,"臨時",
IF(COUNTIF(分類!$H$8:$H$25, 統合マスタ!V102)&gt;0, 分類!$G$7,
IF(COUNTIF(分類!$K$8:$K$25, 統合マスタ!V102)&gt;0, 分類!$J$7,
IF(COUNTIF(分類!$N$8:$N$25, 統合マスタ!V102)&gt;0, 分類!$M$7,
IF(COUNTIF(分類!$Q$8:$Q$25, 統合マスタ!V102)&gt;0, 分類!$P$7,
IF(COUNTIF(分類!$T$8:$T$25, 統合マスタ!V102)&gt;0, 分類!$S$7,
"無し")))))))</f>
        <v>錠剤</v>
      </c>
      <c r="AC102" s="27">
        <f t="shared" ca="1" si="6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708</v>
      </c>
      <c r="AE102" s="91">
        <f t="shared" ca="1" si="7"/>
        <v>5664</v>
      </c>
      <c r="AF102" s="91">
        <f t="shared" ca="1" si="8"/>
        <v>5040.96</v>
      </c>
    </row>
    <row r="103" spans="1:32">
      <c r="A103" s="40">
        <f>元データ!P100</f>
        <v>54</v>
      </c>
      <c r="B103" s="27">
        <f t="shared" si="9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91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5"/>
        <v/>
      </c>
      <c r="AB103" s="27" t="str">
        <f ca="1">IF(A103="非採用特別","非採用特別",IF(R103=2,"臨時",
IF(COUNTIF(分類!$H$8:$H$25, 統合マスタ!V103)&gt;0, 分類!$G$7,
IF(COUNTIF(分類!$K$8:$K$25, 統合マスタ!V103)&gt;0, 分類!$J$7,
IF(COUNTIF(分類!$N$8:$N$25, 統合マスタ!V103)&gt;0, 分類!$M$7,
IF(COUNTIF(分類!$Q$8:$Q$25, 統合マスタ!V103)&gt;0, 分類!$P$7,
IF(COUNTIF(分類!$T$8:$T$25, 統合マスタ!V103)&gt;0, 分類!$S$7,
"無し")))))))</f>
        <v>錠剤</v>
      </c>
      <c r="AC103" s="27">
        <f t="shared" ca="1" si="6"/>
        <v>99</v>
      </c>
      <c r="AD103" s="27"/>
      <c r="AE103" s="91">
        <f t="shared" si="7"/>
        <v>0</v>
      </c>
      <c r="AF103" s="91">
        <f t="shared" si="8"/>
        <v>0</v>
      </c>
    </row>
    <row r="104" spans="1:32">
      <c r="A104" s="40" t="str">
        <f>元データ!P101</f>
        <v>非採用</v>
      </c>
      <c r="B104" s="27">
        <f t="shared" si="9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91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5"/>
        <v>非採用</v>
      </c>
      <c r="AB104" s="27" t="str">
        <f ca="1">IF(A104="非採用特別","非採用特別",IF(R104=2,"臨時",
IF(COUNTIF(分類!$H$8:$H$25, 統合マスタ!V104)&gt;0, 分類!$G$7,
IF(COUNTIF(分類!$K$8:$K$25, 統合マスタ!V104)&gt;0, 分類!$J$7,
IF(COUNTIF(分類!$N$8:$N$25, 統合マスタ!V104)&gt;0, 分類!$M$7,
IF(COUNTIF(分類!$Q$8:$Q$25, 統合マスタ!V104)&gt;0, 分類!$P$7,
IF(COUNTIF(分類!$T$8:$T$25, 統合マスタ!V104)&gt;0, 分類!$S$7,
"無し")))))))</f>
        <v>無し</v>
      </c>
      <c r="AC104" s="27" t="e">
        <f t="shared" ca="1" si="6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  <c r="AE104" s="91" t="e">
        <f t="shared" ca="1" si="7"/>
        <v>#VALUE!</v>
      </c>
      <c r="AF104" s="91" t="e">
        <f t="shared" ca="1" si="8"/>
        <v>#VALUE!</v>
      </c>
    </row>
    <row r="105" spans="1:32">
      <c r="A105" s="40">
        <f>元データ!P102</f>
        <v>55</v>
      </c>
      <c r="B105" s="27">
        <f t="shared" si="9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91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5"/>
        <v/>
      </c>
      <c r="AB105" s="27" t="str">
        <f ca="1">IF(A105="非採用特別","非採用特別",IF(R105=2,"臨時",
IF(COUNTIF(分類!$H$8:$H$25, 統合マスタ!V105)&gt;0, 分類!$G$7,
IF(COUNTIF(分類!$K$8:$K$25, 統合マスタ!V105)&gt;0, 分類!$J$7,
IF(COUNTIF(分類!$N$8:$N$25, 統合マスタ!V105)&gt;0, 分類!$M$7,
IF(COUNTIF(分類!$Q$8:$Q$25, 統合マスタ!V105)&gt;0, 分類!$P$7,
IF(COUNTIF(分類!$T$8:$T$25, 統合マスタ!V105)&gt;0, 分類!$S$7,
"無し")))))))</f>
        <v>錠剤</v>
      </c>
      <c r="AC105" s="27">
        <f t="shared" ca="1" si="6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1171</v>
      </c>
      <c r="AE105" s="91">
        <f t="shared" ca="1" si="7"/>
        <v>14637.5</v>
      </c>
      <c r="AF105" s="91">
        <f t="shared" ca="1" si="8"/>
        <v>13115.199999999999</v>
      </c>
    </row>
    <row r="106" spans="1:32">
      <c r="A106" s="40" t="str">
        <f>元データ!P103</f>
        <v>処置薬</v>
      </c>
      <c r="B106" s="27">
        <f t="shared" si="9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91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5"/>
        <v>処置薬</v>
      </c>
      <c r="AB106" s="27" t="str">
        <f ca="1">IF(A106="非採用特別","非採用特別",IF(R106=2,"臨時",
IF(COUNTIF(分類!$H$8:$H$25, 統合マスタ!V106)&gt;0, 分類!$G$7,
IF(COUNTIF(分類!$K$8:$K$25, 統合マスタ!V106)&gt;0, 分類!$J$7,
IF(COUNTIF(分類!$N$8:$N$25, 統合マスタ!V106)&gt;0, 分類!$M$7,
IF(COUNTIF(分類!$Q$8:$Q$25, 統合マスタ!V106)&gt;0, 分類!$P$7,
IF(COUNTIF(分類!$T$8:$T$25, 統合マスタ!V106)&gt;0, 分類!$S$7,
"無し")))))))</f>
        <v>無し</v>
      </c>
      <c r="AC106" s="27" t="e">
        <f t="shared" ca="1" si="6"/>
        <v>#VALUE!</v>
      </c>
      <c r="AD106" s="27">
        <f>15*50</f>
        <v>750</v>
      </c>
      <c r="AE106" s="91">
        <f t="shared" si="7"/>
        <v>5100</v>
      </c>
      <c r="AF106" s="91">
        <f t="shared" si="8"/>
        <v>4530</v>
      </c>
    </row>
    <row r="107" spans="1:32">
      <c r="A107" s="40">
        <f>元データ!P104</f>
        <v>57</v>
      </c>
      <c r="B107" s="27">
        <f t="shared" si="9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91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5"/>
        <v/>
      </c>
      <c r="AB107" s="27" t="str">
        <f ca="1">IF(A107="非採用特別","非採用特別",IF(R107=2,"臨時",
IF(COUNTIF(分類!$H$8:$H$25, 統合マスタ!V107)&gt;0, 分類!$G$7,
IF(COUNTIF(分類!$K$8:$K$25, 統合マスタ!V107)&gt;0, 分類!$J$7,
IF(COUNTIF(分類!$N$8:$N$25, 統合マスタ!V107)&gt;0, 分類!$M$7,
IF(COUNTIF(分類!$Q$8:$Q$25, 統合マスタ!V107)&gt;0, 分類!$P$7,
IF(COUNTIF(分類!$T$8:$T$25, 統合マスタ!V107)&gt;0, 分類!$S$7,
"無し")))))))</f>
        <v>臨時</v>
      </c>
      <c r="AC107" s="27">
        <f t="shared" ca="1" si="6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60</v>
      </c>
      <c r="AE107" s="91">
        <f t="shared" ca="1" si="7"/>
        <v>864</v>
      </c>
      <c r="AF107" s="91">
        <f t="shared" ca="1" si="8"/>
        <v>766</v>
      </c>
    </row>
    <row r="108" spans="1:32">
      <c r="A108" s="40" t="str">
        <f>元データ!P105</f>
        <v>非採用</v>
      </c>
      <c r="B108" s="27">
        <f t="shared" si="9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91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5"/>
        <v>非採用</v>
      </c>
      <c r="AB108" s="27" t="str">
        <f ca="1">IF(A108="非採用特別","非採用特別",IF(R108=2,"臨時",
IF(COUNTIF(分類!$H$8:$H$25, 統合マスタ!V108)&gt;0, 分類!$G$7,
IF(COUNTIF(分類!$K$8:$K$25, 統合マスタ!V108)&gt;0, 分類!$J$7,
IF(COUNTIF(分類!$N$8:$N$25, 統合マスタ!V108)&gt;0, 分類!$M$7,
IF(COUNTIF(分類!$Q$8:$Q$25, 統合マスタ!V108)&gt;0, 分類!$P$7,
IF(COUNTIF(分類!$T$8:$T$25, 統合マスタ!V108)&gt;0, 分類!$S$7,
"無し")))))))</f>
        <v>無し</v>
      </c>
      <c r="AC108" s="27" t="e">
        <f t="shared" ca="1" si="6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  <c r="AE108" s="91" t="e">
        <f t="shared" ca="1" si="7"/>
        <v>#VALUE!</v>
      </c>
      <c r="AF108" s="91" t="e">
        <f t="shared" ca="1" si="8"/>
        <v>#VALUE!</v>
      </c>
    </row>
    <row r="109" spans="1:32">
      <c r="A109" s="40">
        <f>元データ!P106</f>
        <v>58</v>
      </c>
      <c r="B109" s="27">
        <f t="shared" si="9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91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5"/>
        <v/>
      </c>
      <c r="AB109" s="27" t="str">
        <f ca="1">IF(A109="非採用特別","非採用特別",IF(R109=2,"臨時",
IF(COUNTIF(分類!$H$8:$H$25, 統合マスタ!V109)&gt;0, 分類!$G$7,
IF(COUNTIF(分類!$K$8:$K$25, 統合マスタ!V109)&gt;0, 分類!$J$7,
IF(COUNTIF(分類!$N$8:$N$25, 統合マスタ!V109)&gt;0, 分類!$M$7,
IF(COUNTIF(分類!$Q$8:$Q$25, 統合マスタ!V109)&gt;0, 分類!$P$7,
IF(COUNTIF(分類!$T$8:$T$25, 統合マスタ!V109)&gt;0, 分類!$S$7,
"無し")))))))</f>
        <v>注射</v>
      </c>
      <c r="AC109" s="27">
        <f t="shared" ca="1" si="6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  <c r="AE109" s="91">
        <f t="shared" ca="1" si="7"/>
        <v>0</v>
      </c>
      <c r="AF109" s="91">
        <f t="shared" ca="1" si="8"/>
        <v>0</v>
      </c>
    </row>
    <row r="110" spans="1:32">
      <c r="A110" s="40">
        <f>元データ!P107</f>
        <v>58</v>
      </c>
      <c r="B110" s="27">
        <f t="shared" si="9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91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5"/>
        <v/>
      </c>
      <c r="AB110" s="27" t="str">
        <f ca="1">IF(A110="非採用特別","非採用特別",IF(R110=2,"臨時",
IF(COUNTIF(分類!$H$8:$H$25, 統合マスタ!V110)&gt;0, 分類!$G$7,
IF(COUNTIF(分類!$K$8:$K$25, 統合マスタ!V110)&gt;0, 分類!$J$7,
IF(COUNTIF(分類!$N$8:$N$25, 統合マスタ!V110)&gt;0, 分類!$M$7,
IF(COUNTIF(分類!$Q$8:$Q$25, 統合マスタ!V110)&gt;0, 分類!$P$7,
IF(COUNTIF(分類!$T$8:$T$25, 統合マスタ!V110)&gt;0, 分類!$S$7,
"無し")))))))</f>
        <v>注射</v>
      </c>
      <c r="AC110" s="27">
        <f t="shared" ca="1" si="6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5</v>
      </c>
      <c r="AE110" s="91">
        <f t="shared" ca="1" si="7"/>
        <v>7940</v>
      </c>
      <c r="AF110" s="91">
        <f t="shared" ca="1" si="8"/>
        <v>6355</v>
      </c>
    </row>
    <row r="111" spans="1:32">
      <c r="A111" s="40">
        <f>元データ!P108</f>
        <v>60</v>
      </c>
      <c r="B111" s="27">
        <f t="shared" si="9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91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5"/>
        <v/>
      </c>
      <c r="AB111" s="27" t="str">
        <f ca="1">IF(A111="非採用特別","非採用特別",IF(R111=2,"臨時",
IF(COUNTIF(分類!$H$8:$H$25, 統合マスタ!V111)&gt;0, 分類!$G$7,
IF(COUNTIF(分類!$K$8:$K$25, 統合マスタ!V111)&gt;0, 分類!$J$7,
IF(COUNTIF(分類!$N$8:$N$25, 統合マスタ!V111)&gt;0, 分類!$M$7,
IF(COUNTIF(分類!$Q$8:$Q$25, 統合マスタ!V111)&gt;0, 分類!$P$7,
IF(COUNTIF(分類!$T$8:$T$25, 統合マスタ!V111)&gt;0, 分類!$S$7,
"無し")))))))</f>
        <v>錠剤</v>
      </c>
      <c r="AC111" s="27">
        <f t="shared" ca="1" si="6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727</v>
      </c>
      <c r="AE111" s="91">
        <f t="shared" ca="1" si="7"/>
        <v>74081.3</v>
      </c>
      <c r="AF111" s="91">
        <f t="shared" ca="1" si="8"/>
        <v>63707.009999999995</v>
      </c>
    </row>
    <row r="112" spans="1:32">
      <c r="A112" s="40">
        <f>元データ!P109</f>
        <v>61</v>
      </c>
      <c r="B112" s="27">
        <f t="shared" si="9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91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5"/>
        <v/>
      </c>
      <c r="AB112" s="27" t="str">
        <f ca="1">IF(A112="非採用特別","非採用特別",IF(R112=2,"臨時",
IF(COUNTIF(分類!$H$8:$H$25, 統合マスタ!V112)&gt;0, 分類!$G$7,
IF(COUNTIF(分類!$K$8:$K$25, 統合マスタ!V112)&gt;0, 分類!$J$7,
IF(COUNTIF(分類!$N$8:$N$25, 統合マスタ!V112)&gt;0, 分類!$M$7,
IF(COUNTIF(分類!$Q$8:$Q$25, 統合マスタ!V112)&gt;0, 分類!$P$7,
IF(COUNTIF(分類!$T$8:$T$25, 統合マスタ!V112)&gt;0, 分類!$S$7,
"無し")))))))</f>
        <v>錠剤</v>
      </c>
      <c r="AC112" s="27">
        <f t="shared" ca="1" si="6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318</v>
      </c>
      <c r="AE112" s="91">
        <f t="shared" ca="1" si="7"/>
        <v>53296.799999999996</v>
      </c>
      <c r="AF112" s="91">
        <f t="shared" ca="1" si="8"/>
        <v>45836.52</v>
      </c>
    </row>
    <row r="113" spans="1:32">
      <c r="A113" s="40">
        <f>元データ!P110</f>
        <v>62</v>
      </c>
      <c r="B113" s="27">
        <f t="shared" si="9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91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5"/>
        <v/>
      </c>
      <c r="AB113" s="27" t="str">
        <f ca="1">IF(A113="非採用特別","非採用特別",IF(R113=2,"臨時",
IF(COUNTIF(分類!$H$8:$H$25, 統合マスタ!V113)&gt;0, 分類!$G$7,
IF(COUNTIF(分類!$K$8:$K$25, 統合マスタ!V113)&gt;0, 分類!$J$7,
IF(COUNTIF(分類!$N$8:$N$25, 統合マスタ!V113)&gt;0, 分類!$M$7,
IF(COUNTIF(分類!$Q$8:$Q$25, 統合マスタ!V113)&gt;0, 分類!$P$7,
IF(COUNTIF(分類!$T$8:$T$25, 統合マスタ!V113)&gt;0, 分類!$S$7,
"無し")))))))</f>
        <v>注射</v>
      </c>
      <c r="AC113" s="27">
        <f t="shared" ca="1" si="6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2</v>
      </c>
      <c r="AE113" s="91">
        <f t="shared" ca="1" si="7"/>
        <v>50122</v>
      </c>
      <c r="AF113" s="91">
        <f t="shared" ca="1" si="8"/>
        <v>43706</v>
      </c>
    </row>
    <row r="114" spans="1:32">
      <c r="A114" s="40">
        <f>元データ!P111</f>
        <v>63</v>
      </c>
      <c r="B114" s="27">
        <f t="shared" si="9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91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5"/>
        <v/>
      </c>
      <c r="AB114" s="27" t="str">
        <f ca="1">IF(A114="非採用特別","非採用特別",IF(R114=2,"臨時",
IF(COUNTIF(分類!$H$8:$H$25, 統合マスタ!V114)&gt;0, 分類!$G$7,
IF(COUNTIF(分類!$K$8:$K$25, 統合マスタ!V114)&gt;0, 分類!$J$7,
IF(COUNTIF(分類!$N$8:$N$25, 統合マスタ!V114)&gt;0, 分類!$M$7,
IF(COUNTIF(分類!$Q$8:$Q$25, 統合マスタ!V114)&gt;0, 分類!$P$7,
IF(COUNTIF(分類!$T$8:$T$25, 統合マスタ!V114)&gt;0, 分類!$S$7,
"無し")))))))</f>
        <v>臨時</v>
      </c>
      <c r="AC114" s="27">
        <f t="shared" ca="1" si="6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69</v>
      </c>
      <c r="AE114" s="91">
        <f t="shared" ca="1" si="7"/>
        <v>4209</v>
      </c>
      <c r="AF114" s="91">
        <f t="shared" ca="1" si="8"/>
        <v>3683.2200000000003</v>
      </c>
    </row>
    <row r="115" spans="1:32">
      <c r="A115" s="40">
        <f>元データ!P112</f>
        <v>64</v>
      </c>
      <c r="B115" s="27">
        <f t="shared" si="9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91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5"/>
        <v/>
      </c>
      <c r="AB115" s="27" t="str">
        <f ca="1">IF(A115="非採用特別","非採用特別",IF(R115=2,"臨時",
IF(COUNTIF(分類!$H$8:$H$25, 統合マスタ!V115)&gt;0, 分類!$G$7,
IF(COUNTIF(分類!$K$8:$K$25, 統合マスタ!V115)&gt;0, 分類!$J$7,
IF(COUNTIF(分類!$N$8:$N$25, 統合マスタ!V115)&gt;0, 分類!$M$7,
IF(COUNTIF(分類!$Q$8:$Q$25, 統合マスタ!V115)&gt;0, 分類!$P$7,
IF(COUNTIF(分類!$T$8:$T$25, 統合マスタ!V115)&gt;0, 分類!$S$7,
"無し")))))))</f>
        <v>錠剤</v>
      </c>
      <c r="AC115" s="27">
        <f t="shared" ca="1" si="6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605</v>
      </c>
      <c r="AE115" s="91">
        <f t="shared" ca="1" si="7"/>
        <v>6292</v>
      </c>
      <c r="AF115" s="91">
        <f t="shared" ca="1" si="8"/>
        <v>5602.3</v>
      </c>
    </row>
    <row r="116" spans="1:32">
      <c r="A116" s="40">
        <f>元データ!P113</f>
        <v>64</v>
      </c>
      <c r="B116" s="27">
        <f t="shared" si="9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91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5"/>
        <v/>
      </c>
      <c r="AB116" s="27" t="str">
        <f ca="1">IF(A116="非採用特別","非採用特別",IF(R116=2,"臨時",
IF(COUNTIF(分類!$H$8:$H$25, 統合マスタ!V116)&gt;0, 分類!$G$7,
IF(COUNTIF(分類!$K$8:$K$25, 統合マスタ!V116)&gt;0, 分類!$J$7,
IF(COUNTIF(分類!$N$8:$N$25, 統合マスタ!V116)&gt;0, 分類!$M$7,
IF(COUNTIF(分類!$Q$8:$Q$25, 統合マスタ!V116)&gt;0, 分類!$P$7,
IF(COUNTIF(分類!$T$8:$T$25, 統合マスタ!V116)&gt;0, 分類!$S$7,
"無し")))))))</f>
        <v>錠剤</v>
      </c>
      <c r="AC116" s="27">
        <f t="shared" ca="1" si="6"/>
        <v>112</v>
      </c>
      <c r="AD116" s="27"/>
      <c r="AE116" s="91">
        <f t="shared" si="7"/>
        <v>0</v>
      </c>
      <c r="AF116" s="91">
        <f t="shared" si="8"/>
        <v>0</v>
      </c>
    </row>
    <row r="117" spans="1:32">
      <c r="A117" s="40">
        <f>元データ!P114</f>
        <v>65</v>
      </c>
      <c r="B117" s="27">
        <f t="shared" si="9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91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5"/>
        <v/>
      </c>
      <c r="AB117" s="27" t="str">
        <f ca="1">IF(A117="非採用特別","非採用特別",IF(R117=2,"臨時",
IF(COUNTIF(分類!$H$8:$H$25, 統合マスタ!V117)&gt;0, 分類!$G$7,
IF(COUNTIF(分類!$K$8:$K$25, 統合マスタ!V117)&gt;0, 分類!$J$7,
IF(COUNTIF(分類!$N$8:$N$25, 統合マスタ!V117)&gt;0, 分類!$M$7,
IF(COUNTIF(分類!$Q$8:$Q$25, 統合マスタ!V117)&gt;0, 分類!$P$7,
IF(COUNTIF(分類!$T$8:$T$25, 統合マスタ!V117)&gt;0, 分類!$S$7,
"無し")))))))</f>
        <v>錠剤</v>
      </c>
      <c r="AC117" s="27">
        <f t="shared" ca="1" si="6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107</v>
      </c>
      <c r="AE117" s="91">
        <f t="shared" ca="1" si="7"/>
        <v>24374.600000000002</v>
      </c>
      <c r="AF117" s="91">
        <f t="shared" ca="1" si="8"/>
        <v>20469.100000000002</v>
      </c>
    </row>
    <row r="118" spans="1:32">
      <c r="A118" s="40">
        <f>元データ!P115</f>
        <v>66</v>
      </c>
      <c r="B118" s="27">
        <f t="shared" si="9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91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5"/>
        <v/>
      </c>
      <c r="AB118" s="27" t="str">
        <f ca="1">IF(A118="非採用特別","非採用特別",IF(R118=2,"臨時",
IF(COUNTIF(分類!$H$8:$H$25, 統合マスタ!V118)&gt;0, 分類!$G$7,
IF(COUNTIF(分類!$K$8:$K$25, 統合マスタ!V118)&gt;0, 分類!$J$7,
IF(COUNTIF(分類!$N$8:$N$25, 統合マスタ!V118)&gt;0, 分類!$M$7,
IF(COUNTIF(分類!$Q$8:$Q$25, 統合マスタ!V118)&gt;0, 分類!$P$7,
IF(COUNTIF(分類!$T$8:$T$25, 統合マスタ!V118)&gt;0, 分類!$S$7,
"無し")))))))</f>
        <v>錠剤</v>
      </c>
      <c r="AC118" s="27">
        <f t="shared" ca="1" si="6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602</v>
      </c>
      <c r="AE118" s="91">
        <f t="shared" ca="1" si="7"/>
        <v>252659.4</v>
      </c>
      <c r="AF118" s="91">
        <f t="shared" ca="1" si="8"/>
        <v>211904</v>
      </c>
    </row>
    <row r="119" spans="1:32">
      <c r="A119" s="40">
        <f>元データ!P116</f>
        <v>67</v>
      </c>
      <c r="B119" s="27">
        <f t="shared" si="9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91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5"/>
        <v/>
      </c>
      <c r="AB119" s="27" t="str">
        <f ca="1">IF(A119="非採用特別","非採用特別",IF(R119=2,"臨時",
IF(COUNTIF(分類!$H$8:$H$25, 統合マスタ!V119)&gt;0, 分類!$G$7,
IF(COUNTIF(分類!$K$8:$K$25, 統合マスタ!V119)&gt;0, 分類!$J$7,
IF(COUNTIF(分類!$N$8:$N$25, 統合マスタ!V119)&gt;0, 分類!$M$7,
IF(COUNTIF(分類!$Q$8:$Q$25, 統合マスタ!V119)&gt;0, 分類!$P$7,
IF(COUNTIF(分類!$T$8:$T$25, 統合マスタ!V119)&gt;0, 分類!$S$7,
"無し")))))))</f>
        <v>臨時</v>
      </c>
      <c r="AC119" s="27">
        <f t="shared" ca="1" si="6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142</v>
      </c>
      <c r="AE119" s="91">
        <f t="shared" ca="1" si="7"/>
        <v>56629.599999999999</v>
      </c>
      <c r="AF119" s="91">
        <f t="shared" ca="1" si="8"/>
        <v>50410</v>
      </c>
    </row>
    <row r="120" spans="1:32">
      <c r="A120" s="40">
        <f>元データ!P117</f>
        <v>70</v>
      </c>
      <c r="B120" s="27">
        <f t="shared" si="9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91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5"/>
        <v/>
      </c>
      <c r="AB120" s="27" t="str">
        <f ca="1">IF(A120="非採用特別","非採用特別",IF(R120=2,"臨時",
IF(COUNTIF(分類!$H$8:$H$25, 統合マスタ!V120)&gt;0, 分類!$G$7,
IF(COUNTIF(分類!$K$8:$K$25, 統合マスタ!V120)&gt;0, 分類!$J$7,
IF(COUNTIF(分類!$N$8:$N$25, 統合マスタ!V120)&gt;0, 分類!$M$7,
IF(COUNTIF(分類!$Q$8:$Q$25, 統合マスタ!V120)&gt;0, 分類!$P$7,
IF(COUNTIF(分類!$T$8:$T$25, 統合マスタ!V120)&gt;0, 分類!$S$7,
"無し")))))))</f>
        <v>外用</v>
      </c>
      <c r="AC120" s="27">
        <f t="shared" ca="1" si="6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175</v>
      </c>
      <c r="AE120" s="91">
        <f t="shared" ca="1" si="7"/>
        <v>577.5</v>
      </c>
      <c r="AF120" s="91">
        <f t="shared" ca="1" si="8"/>
        <v>514.5</v>
      </c>
    </row>
    <row r="121" spans="1:32">
      <c r="A121" s="40">
        <f>元データ!P118</f>
        <v>68</v>
      </c>
      <c r="B121" s="27">
        <f t="shared" si="9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91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5"/>
        <v/>
      </c>
      <c r="AB121" s="27" t="str">
        <f ca="1">IF(A121="非採用特別","非採用特別",IF(R121=2,"臨時",
IF(COUNTIF(分類!$H$8:$H$25, 統合マスタ!V121)&gt;0, 分類!$G$7,
IF(COUNTIF(分類!$K$8:$K$25, 統合マスタ!V121)&gt;0, 分類!$J$7,
IF(COUNTIF(分類!$N$8:$N$25, 統合マスタ!V121)&gt;0, 分類!$M$7,
IF(COUNTIF(分類!$Q$8:$Q$25, 統合マスタ!V121)&gt;0, 分類!$P$7,
IF(COUNTIF(分類!$T$8:$T$25, 統合マスタ!V121)&gt;0, 分類!$S$7,
"無し")))))))</f>
        <v>外用</v>
      </c>
      <c r="AC121" s="27">
        <f t="shared" ca="1" si="6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1650</v>
      </c>
      <c r="AE121" s="91">
        <f t="shared" ca="1" si="7"/>
        <v>5445</v>
      </c>
      <c r="AF121" s="91">
        <f t="shared" ca="1" si="8"/>
        <v>4851</v>
      </c>
    </row>
    <row r="122" spans="1:32">
      <c r="A122" s="40">
        <f>元データ!P119</f>
        <v>69</v>
      </c>
      <c r="B122" s="27">
        <f t="shared" si="9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91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5"/>
        <v/>
      </c>
      <c r="AB122" s="27" t="str">
        <f ca="1">IF(A122="非採用特別","非採用特別",IF(R122=2,"臨時",
IF(COUNTIF(分類!$H$8:$H$25, 統合マスタ!V122)&gt;0, 分類!$G$7,
IF(COUNTIF(分類!$K$8:$K$25, 統合マスタ!V122)&gt;0, 分類!$J$7,
IF(COUNTIF(分類!$N$8:$N$25, 統合マスタ!V122)&gt;0, 分類!$M$7,
IF(COUNTIF(分類!$Q$8:$Q$25, 統合マスタ!V122)&gt;0, 分類!$P$7,
IF(COUNTIF(分類!$T$8:$T$25, 統合マスタ!V122)&gt;0, 分類!$S$7,
"無し")))))))</f>
        <v>錠剤</v>
      </c>
      <c r="AC122" s="27">
        <f t="shared" ca="1" si="6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209</v>
      </c>
      <c r="AE122" s="91">
        <f t="shared" ca="1" si="7"/>
        <v>2173.6</v>
      </c>
      <c r="AF122" s="91">
        <f t="shared" ca="1" si="8"/>
        <v>1912.7679999999998</v>
      </c>
    </row>
    <row r="123" spans="1:32">
      <c r="A123" s="40">
        <f>元データ!P120</f>
        <v>71</v>
      </c>
      <c r="B123" s="27">
        <f t="shared" si="9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91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5"/>
        <v/>
      </c>
      <c r="AB123" s="27" t="str">
        <f ca="1">IF(A123="非採用特別","非採用特別",IF(R123=2,"臨時",
IF(COUNTIF(分類!$H$8:$H$25, 統合マスタ!V123)&gt;0, 分類!$G$7,
IF(COUNTIF(分類!$K$8:$K$25, 統合マスタ!V123)&gt;0, 分類!$J$7,
IF(COUNTIF(分類!$N$8:$N$25, 統合マスタ!V123)&gt;0, 分類!$M$7,
IF(COUNTIF(分類!$Q$8:$Q$25, 統合マスタ!V123)&gt;0, 分類!$P$7,
IF(COUNTIF(分類!$T$8:$T$25, 統合マスタ!V123)&gt;0, 分類!$S$7,
"無し")))))))</f>
        <v>臨時</v>
      </c>
      <c r="AC123" s="27">
        <f t="shared" ca="1" si="6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0.08</v>
      </c>
      <c r="AE123" s="91">
        <f t="shared" ca="1" si="7"/>
        <v>94.56</v>
      </c>
      <c r="AF123" s="91">
        <f t="shared" ca="1" si="8"/>
        <v>84.24</v>
      </c>
    </row>
    <row r="124" spans="1:32">
      <c r="A124" s="40" t="str">
        <f>元データ!P121</f>
        <v>非採用</v>
      </c>
      <c r="B124" s="27">
        <f t="shared" si="9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91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5"/>
        <v>非採用</v>
      </c>
      <c r="AB124" s="27" t="str">
        <f ca="1">IF(A124="非採用特別","非採用特別",IF(R124=2,"臨時",
IF(COUNTIF(分類!$H$8:$H$25, 統合マスタ!V124)&gt;0, 分類!$G$7,
IF(COUNTIF(分類!$K$8:$K$25, 統合マスタ!V124)&gt;0, 分類!$J$7,
IF(COUNTIF(分類!$N$8:$N$25, 統合マスタ!V124)&gt;0, 分類!$M$7,
IF(COUNTIF(分類!$Q$8:$Q$25, 統合マスタ!V124)&gt;0, 分類!$P$7,
IF(COUNTIF(分類!$T$8:$T$25, 統合マスタ!V124)&gt;0, 分類!$S$7,
"無し")))))))</f>
        <v>無し</v>
      </c>
      <c r="AC124" s="27" t="e">
        <f t="shared" ca="1" si="6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  <c r="AE124" s="91" t="e">
        <f t="shared" ca="1" si="7"/>
        <v>#VALUE!</v>
      </c>
      <c r="AF124" s="91" t="e">
        <f t="shared" ca="1" si="8"/>
        <v>#VALUE!</v>
      </c>
    </row>
    <row r="125" spans="1:32">
      <c r="A125" s="40">
        <f>元データ!P122</f>
        <v>72</v>
      </c>
      <c r="B125" s="27">
        <f t="shared" si="9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91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5"/>
        <v/>
      </c>
      <c r="AB125" s="27" t="str">
        <f ca="1">IF(A125="非採用特別","非採用特別",IF(R125=2,"臨時",
IF(COUNTIF(分類!$H$8:$H$25, 統合マスタ!V125)&gt;0, 分類!$G$7,
IF(COUNTIF(分類!$K$8:$K$25, 統合マスタ!V125)&gt;0, 分類!$J$7,
IF(COUNTIF(分類!$N$8:$N$25, 統合マスタ!V125)&gt;0, 分類!$M$7,
IF(COUNTIF(分類!$Q$8:$Q$25, 統合マスタ!V125)&gt;0, 分類!$P$7,
IF(COUNTIF(分類!$T$8:$T$25, 統合マスタ!V125)&gt;0, 分類!$S$7,
"無し")))))))</f>
        <v>錠剤</v>
      </c>
      <c r="AC125" s="27">
        <f t="shared" ca="1" si="6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813</v>
      </c>
      <c r="AE125" s="91">
        <f t="shared" ca="1" si="7"/>
        <v>8455.2000000000007</v>
      </c>
      <c r="AF125" s="91">
        <f t="shared" ca="1" si="8"/>
        <v>7631.6310000000003</v>
      </c>
    </row>
    <row r="126" spans="1:32">
      <c r="A126" s="40">
        <f>元データ!P123</f>
        <v>73</v>
      </c>
      <c r="B126" s="27">
        <f t="shared" si="9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91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5"/>
        <v/>
      </c>
      <c r="AB126" s="27" t="str">
        <f ca="1">IF(A126="非採用特別","非採用特別",IF(R126=2,"臨時",
IF(COUNTIF(分類!$H$8:$H$25, 統合マスタ!V126)&gt;0, 分類!$G$7,
IF(COUNTIF(分類!$K$8:$K$25, 統合マスタ!V126)&gt;0, 分類!$J$7,
IF(COUNTIF(分類!$N$8:$N$25, 統合マスタ!V126)&gt;0, 分類!$M$7,
IF(COUNTIF(分類!$Q$8:$Q$25, 統合マスタ!V126)&gt;0, 分類!$P$7,
IF(COUNTIF(分類!$T$8:$T$25, 統合マスタ!V126)&gt;0, 分類!$S$7,
"無し")))))))</f>
        <v>臨時</v>
      </c>
      <c r="AC126" s="27">
        <f t="shared" ca="1" si="6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  <c r="AE126" s="91">
        <f t="shared" ca="1" si="7"/>
        <v>0</v>
      </c>
      <c r="AF126" s="91">
        <f t="shared" ca="1" si="8"/>
        <v>0</v>
      </c>
    </row>
    <row r="127" spans="1:32">
      <c r="A127" s="40">
        <f>元データ!P124</f>
        <v>74</v>
      </c>
      <c r="B127" s="27">
        <f t="shared" si="9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91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5"/>
        <v/>
      </c>
      <c r="AB127" s="27" t="str">
        <f ca="1">IF(A127="非採用特別","非採用特別",IF(R127=2,"臨時",
IF(COUNTIF(分類!$H$8:$H$25, 統合マスタ!V127)&gt;0, 分類!$G$7,
IF(COUNTIF(分類!$K$8:$K$25, 統合マスタ!V127)&gt;0, 分類!$J$7,
IF(COUNTIF(分類!$N$8:$N$25, 統合マスタ!V127)&gt;0, 分類!$M$7,
IF(COUNTIF(分類!$Q$8:$Q$25, 統合マスタ!V127)&gt;0, 分類!$P$7,
IF(COUNTIF(分類!$T$8:$T$25, 統合マスタ!V127)&gt;0, 分類!$S$7,
"無し")))))))</f>
        <v>錠剤</v>
      </c>
      <c r="AC127" s="27">
        <f t="shared" ca="1" si="6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601</v>
      </c>
      <c r="AE127" s="91">
        <f t="shared" ca="1" si="7"/>
        <v>31191.899999999998</v>
      </c>
      <c r="AF127" s="91">
        <f t="shared" ca="1" si="8"/>
        <v>24340.5</v>
      </c>
    </row>
    <row r="128" spans="1:32">
      <c r="A128" s="40">
        <f>元データ!P125</f>
        <v>74</v>
      </c>
      <c r="B128" s="27">
        <f t="shared" si="9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91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5"/>
        <v/>
      </c>
      <c r="AB128" s="27" t="str">
        <f ca="1">IF(A128="非採用特別","非採用特別",IF(R128=2,"臨時",
IF(COUNTIF(分類!$H$8:$H$25, 統合マスタ!V128)&gt;0, 分類!$G$7,
IF(COUNTIF(分類!$K$8:$K$25, 統合マスタ!V128)&gt;0, 分類!$J$7,
IF(COUNTIF(分類!$N$8:$N$25, 統合マスタ!V128)&gt;0, 分類!$M$7,
IF(COUNTIF(分類!$Q$8:$Q$25, 統合マスタ!V128)&gt;0, 分類!$P$7,
IF(COUNTIF(分類!$T$8:$T$25, 統合マスタ!V128)&gt;0, 分類!$S$7,
"無し")))))))</f>
        <v>錠剤</v>
      </c>
      <c r="AC128" s="27">
        <f t="shared" ca="1" si="6"/>
        <v>200124</v>
      </c>
      <c r="AD128" s="27"/>
      <c r="AE128" s="91">
        <f t="shared" si="7"/>
        <v>0</v>
      </c>
      <c r="AF128" s="91">
        <f t="shared" si="8"/>
        <v>0</v>
      </c>
    </row>
    <row r="129" spans="1:32">
      <c r="A129" s="40">
        <f>元データ!P126</f>
        <v>75</v>
      </c>
      <c r="B129" s="27">
        <f t="shared" si="9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91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5"/>
        <v/>
      </c>
      <c r="AB129" s="27" t="str">
        <f ca="1">IF(A129="非採用特別","非採用特別",IF(R129=2,"臨時",
IF(COUNTIF(分類!$H$8:$H$25, 統合マスタ!V129)&gt;0, 分類!$G$7,
IF(COUNTIF(分類!$K$8:$K$25, 統合マスタ!V129)&gt;0, 分類!$J$7,
IF(COUNTIF(分類!$N$8:$N$25, 統合マスタ!V129)&gt;0, 分類!$M$7,
IF(COUNTIF(分類!$Q$8:$Q$25, 統合マスタ!V129)&gt;0, 分類!$P$7,
IF(COUNTIF(分類!$T$8:$T$25, 統合マスタ!V129)&gt;0, 分類!$S$7,
"無し")))))))</f>
        <v>錠剤</v>
      </c>
      <c r="AC129" s="27">
        <f t="shared" ca="1" si="6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395</v>
      </c>
      <c r="AE129" s="91">
        <f t="shared" ca="1" si="7"/>
        <v>3041.5</v>
      </c>
      <c r="AF129" s="91">
        <f t="shared" ca="1" si="8"/>
        <v>2433.2000000000003</v>
      </c>
    </row>
    <row r="130" spans="1:32">
      <c r="A130" s="40">
        <f>元データ!P127</f>
        <v>75</v>
      </c>
      <c r="B130" s="27">
        <f t="shared" si="9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91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5"/>
        <v/>
      </c>
      <c r="AB130" s="27" t="str">
        <f ca="1">IF(A130="非採用特別","非採用特別",IF(R130=2,"臨時",
IF(COUNTIF(分類!$H$8:$H$25, 統合マスタ!V130)&gt;0, 分類!$G$7,
IF(COUNTIF(分類!$K$8:$K$25, 統合マスタ!V130)&gt;0, 分類!$J$7,
IF(COUNTIF(分類!$N$8:$N$25, 統合マスタ!V130)&gt;0, 分類!$M$7,
IF(COUNTIF(分類!$Q$8:$Q$25, 統合マスタ!V130)&gt;0, 分類!$P$7,
IF(COUNTIF(分類!$T$8:$T$25, 統合マスタ!V130)&gt;0, 分類!$S$7,
"無し")))))))</f>
        <v>錠剤</v>
      </c>
      <c r="AC130" s="27">
        <f t="shared" ca="1" si="6"/>
        <v>126</v>
      </c>
      <c r="AD130" s="27"/>
      <c r="AE130" s="91">
        <f t="shared" si="7"/>
        <v>0</v>
      </c>
      <c r="AF130" s="91">
        <f t="shared" si="8"/>
        <v>0</v>
      </c>
    </row>
    <row r="131" spans="1:32">
      <c r="A131" s="40">
        <f>元データ!P128</f>
        <v>77</v>
      </c>
      <c r="B131" s="27">
        <f t="shared" si="9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91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5"/>
        <v/>
      </c>
      <c r="AB131" s="27" t="str">
        <f ca="1">IF(A131="非採用特別","非採用特別",IF(R131=2,"臨時",
IF(COUNTIF(分類!$H$8:$H$25, 統合マスタ!V131)&gt;0, 分類!$G$7,
IF(COUNTIF(分類!$K$8:$K$25, 統合マスタ!V131)&gt;0, 分類!$J$7,
IF(COUNTIF(分類!$N$8:$N$25, 統合マスタ!V131)&gt;0, 分類!$M$7,
IF(COUNTIF(分類!$Q$8:$Q$25, 統合マスタ!V131)&gt;0, 分類!$P$7,
IF(COUNTIF(分類!$T$8:$T$25, 統合マスタ!V131)&gt;0, 分類!$S$7,
"無し")))))))</f>
        <v>臨時</v>
      </c>
      <c r="AC131" s="27">
        <f t="shared" ca="1" si="6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60</v>
      </c>
      <c r="AE131" s="91">
        <f t="shared" ca="1" si="7"/>
        <v>1842</v>
      </c>
      <c r="AF131" s="91">
        <f t="shared" ca="1" si="8"/>
        <v>1494</v>
      </c>
    </row>
    <row r="132" spans="1:32">
      <c r="A132" s="40">
        <f>元データ!P129</f>
        <v>78</v>
      </c>
      <c r="B132" s="27">
        <f t="shared" si="9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91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5"/>
        <v/>
      </c>
      <c r="AB132" s="27" t="str">
        <f ca="1">IF(A132="非採用特別","非採用特別",IF(R132=2,"臨時",
IF(COUNTIF(分類!$H$8:$H$25, 統合マスタ!V132)&gt;0, 分類!$G$7,
IF(COUNTIF(分類!$K$8:$K$25, 統合マスタ!V132)&gt;0, 分類!$J$7,
IF(COUNTIF(分類!$N$8:$N$25, 統合マスタ!V132)&gt;0, 分類!$M$7,
IF(COUNTIF(分類!$Q$8:$Q$25, 統合マスタ!V132)&gt;0, 分類!$P$7,
IF(COUNTIF(分類!$T$8:$T$25, 統合マスタ!V132)&gt;0, 分類!$S$7,
"無し")))))))</f>
        <v>錠剤</v>
      </c>
      <c r="AC132" s="27">
        <f t="shared" ca="1" si="6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117</v>
      </c>
      <c r="AE132" s="91">
        <f t="shared" ca="1" si="7"/>
        <v>4422.5999999999995</v>
      </c>
      <c r="AF132" s="91">
        <f t="shared" ca="1" si="8"/>
        <v>3799.692</v>
      </c>
    </row>
    <row r="133" spans="1:32">
      <c r="A133" s="40">
        <f>元データ!P130</f>
        <v>78</v>
      </c>
      <c r="B133" s="27">
        <f t="shared" si="9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91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5"/>
        <v/>
      </c>
      <c r="AB133" s="27" t="str">
        <f ca="1">IF(A133="非採用特別","非採用特別",IF(R133=2,"臨時",
IF(COUNTIF(分類!$H$8:$H$25, 統合マスタ!V133)&gt;0, 分類!$G$7,
IF(COUNTIF(分類!$K$8:$K$25, 統合マスタ!V133)&gt;0, 分類!$J$7,
IF(COUNTIF(分類!$N$8:$N$25, 統合マスタ!V133)&gt;0, 分類!$M$7,
IF(COUNTIF(分類!$Q$8:$Q$25, 統合マスタ!V133)&gt;0, 分類!$P$7,
IF(COUNTIF(分類!$T$8:$T$25, 統合マスタ!V133)&gt;0, 分類!$S$7,
"無し")))))))</f>
        <v>錠剤</v>
      </c>
      <c r="AC133" s="27">
        <f t="shared" ca="1" si="6"/>
        <v>129</v>
      </c>
      <c r="AD133" s="27"/>
      <c r="AE133" s="91">
        <f t="shared" si="7"/>
        <v>0</v>
      </c>
      <c r="AF133" s="91">
        <f t="shared" si="8"/>
        <v>0</v>
      </c>
    </row>
    <row r="134" spans="1:32">
      <c r="A134" s="40">
        <f>元データ!P131</f>
        <v>79</v>
      </c>
      <c r="B134" s="27">
        <f t="shared" si="9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91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10">IF(A134="非採用","非採用",IF(A134="処置薬","処置薬",""))</f>
        <v/>
      </c>
      <c r="AB134" s="27" t="str">
        <f ca="1">IF(A134="非採用特別","非採用特別",IF(R134=2,"臨時",
IF(COUNTIF(分類!$H$8:$H$25, 統合マスタ!V134)&gt;0, 分類!$G$7,
IF(COUNTIF(分類!$K$8:$K$25, 統合マスタ!V134)&gt;0, 分類!$J$7,
IF(COUNTIF(分類!$N$8:$N$25, 統合マスタ!V134)&gt;0, 分類!$M$7,
IF(COUNTIF(分類!$Q$8:$Q$25, 統合マスタ!V134)&gt;0, 分類!$P$7,
IF(COUNTIF(分類!$T$8:$T$25, 統合マスタ!V134)&gt;0, 分類!$S$7,
"無し")))))))</f>
        <v>錠剤</v>
      </c>
      <c r="AC134" s="27">
        <f t="shared" ref="AC134:AC197" ca="1" si="11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2623</v>
      </c>
      <c r="AE134" s="91">
        <f t="shared" ref="AE134:AE197" ca="1" si="12">H134*AD134</f>
        <v>17311.8</v>
      </c>
      <c r="AF134" s="91">
        <f t="shared" ref="AF134:AF197" ca="1" si="13">M134*AD134</f>
        <v>14715.03</v>
      </c>
    </row>
    <row r="135" spans="1:32">
      <c r="A135" s="40">
        <f>元データ!P132</f>
        <v>79</v>
      </c>
      <c r="B135" s="27">
        <f t="shared" ref="B135:B198" si="14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91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10"/>
        <v/>
      </c>
      <c r="AB135" s="27" t="str">
        <f ca="1">IF(A135="非採用特別","非採用特別",IF(R135=2,"臨時",
IF(COUNTIF(分類!$H$8:$H$25, 統合マスタ!V135)&gt;0, 分類!$G$7,
IF(COUNTIF(分類!$K$8:$K$25, 統合マスタ!V135)&gt;0, 分類!$J$7,
IF(COUNTIF(分類!$N$8:$N$25, 統合マスタ!V135)&gt;0, 分類!$M$7,
IF(COUNTIF(分類!$Q$8:$Q$25, 統合マスタ!V135)&gt;0, 分類!$P$7,
IF(COUNTIF(分類!$T$8:$T$25, 統合マスタ!V135)&gt;0, 分類!$S$7,
"無し")))))))</f>
        <v>錠剤</v>
      </c>
      <c r="AC135" s="27">
        <f t="shared" ca="1" si="11"/>
        <v>131</v>
      </c>
      <c r="AD135" s="27"/>
      <c r="AE135" s="91">
        <f t="shared" si="12"/>
        <v>0</v>
      </c>
      <c r="AF135" s="91">
        <f t="shared" si="13"/>
        <v>0</v>
      </c>
    </row>
    <row r="136" spans="1:32">
      <c r="A136" s="40">
        <f>元データ!P133</f>
        <v>80</v>
      </c>
      <c r="B136" s="27">
        <f t="shared" si="14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91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10"/>
        <v/>
      </c>
      <c r="AB136" s="27" t="str">
        <f ca="1">IF(A136="非採用特別","非採用特別",IF(R136=2,"臨時",
IF(COUNTIF(分類!$H$8:$H$25, 統合マスタ!V136)&gt;0, 分類!$G$7,
IF(COUNTIF(分類!$K$8:$K$25, 統合マスタ!V136)&gt;0, 分類!$J$7,
IF(COUNTIF(分類!$N$8:$N$25, 統合マスタ!V136)&gt;0, 分類!$M$7,
IF(COUNTIF(分類!$Q$8:$Q$25, 統合マスタ!V136)&gt;0, 分類!$P$7,
IF(COUNTIF(分類!$T$8:$T$25, 統合マスタ!V136)&gt;0, 分類!$S$7,
"無し")))))))</f>
        <v>錠剤</v>
      </c>
      <c r="AC136" s="27">
        <f t="shared" ca="1" si="11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1776</v>
      </c>
      <c r="AE136" s="91">
        <f t="shared" ca="1" si="12"/>
        <v>17937.599999999999</v>
      </c>
      <c r="AF136" s="91">
        <f t="shared" ca="1" si="13"/>
        <v>15255.84</v>
      </c>
    </row>
    <row r="137" spans="1:32">
      <c r="A137" s="40">
        <f>元データ!P134</f>
        <v>80</v>
      </c>
      <c r="B137" s="27">
        <f t="shared" si="14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91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10"/>
        <v/>
      </c>
      <c r="AB137" s="27" t="str">
        <f ca="1">IF(A137="非採用特別","非採用特別",IF(R137=2,"臨時",
IF(COUNTIF(分類!$H$8:$H$25, 統合マスタ!V137)&gt;0, 分類!$G$7,
IF(COUNTIF(分類!$K$8:$K$25, 統合マスタ!V137)&gt;0, 分類!$J$7,
IF(COUNTIF(分類!$N$8:$N$25, 統合マスタ!V137)&gt;0, 分類!$M$7,
IF(COUNTIF(分類!$Q$8:$Q$25, 統合マスタ!V137)&gt;0, 分類!$P$7,
IF(COUNTIF(分類!$T$8:$T$25, 統合マスタ!V137)&gt;0, 分類!$S$7,
"無し")))))))</f>
        <v>錠剤</v>
      </c>
      <c r="AC137" s="27">
        <f t="shared" ca="1" si="11"/>
        <v>133</v>
      </c>
      <c r="AD137" s="27"/>
      <c r="AE137" s="91">
        <f t="shared" si="12"/>
        <v>0</v>
      </c>
      <c r="AF137" s="91">
        <f t="shared" si="13"/>
        <v>0</v>
      </c>
    </row>
    <row r="138" spans="1:32">
      <c r="A138" s="40">
        <f>元データ!P135</f>
        <v>81</v>
      </c>
      <c r="B138" s="27">
        <f t="shared" si="14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91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10"/>
        <v/>
      </c>
      <c r="AB138" s="27" t="str">
        <f ca="1">IF(A138="非採用特別","非採用特別",IF(R138=2,"臨時",
IF(COUNTIF(分類!$H$8:$H$25, 統合マスタ!V138)&gt;0, 分類!$G$7,
IF(COUNTIF(分類!$K$8:$K$25, 統合マスタ!V138)&gt;0, 分類!$J$7,
IF(COUNTIF(分類!$N$8:$N$25, 統合マスタ!V138)&gt;0, 分類!$M$7,
IF(COUNTIF(分類!$Q$8:$Q$25, 統合マスタ!V138)&gt;0, 分類!$P$7,
IF(COUNTIF(分類!$T$8:$T$25, 統合マスタ!V138)&gt;0, 分類!$S$7,
"無し")))))))</f>
        <v>錠剤</v>
      </c>
      <c r="AC138" s="27">
        <f t="shared" ca="1" si="11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1000</v>
      </c>
      <c r="AE138" s="91">
        <f t="shared" ca="1" si="12"/>
        <v>10400</v>
      </c>
      <c r="AF138" s="91">
        <f t="shared" ca="1" si="13"/>
        <v>9000</v>
      </c>
    </row>
    <row r="139" spans="1:32">
      <c r="A139" s="40">
        <f>元データ!P136</f>
        <v>82</v>
      </c>
      <c r="B139" s="27">
        <f t="shared" si="14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91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10"/>
        <v/>
      </c>
      <c r="AB139" s="27" t="str">
        <f ca="1">IF(A139="非採用特別","非採用特別",IF(R139=2,"臨時",
IF(COUNTIF(分類!$H$8:$H$25, 統合マスタ!V139)&gt;0, 分類!$G$7,
IF(COUNTIF(分類!$K$8:$K$25, 統合マスタ!V139)&gt;0, 分類!$J$7,
IF(COUNTIF(分類!$N$8:$N$25, 統合マスタ!V139)&gt;0, 分類!$M$7,
IF(COUNTIF(分類!$Q$8:$Q$25, 統合マスタ!V139)&gt;0, 分類!$P$7,
IF(COUNTIF(分類!$T$8:$T$25, 統合マスタ!V139)&gt;0, 分類!$S$7,
"無し")))))))</f>
        <v>錠剤</v>
      </c>
      <c r="AC139" s="27">
        <f t="shared" ca="1" si="11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181</v>
      </c>
      <c r="AE139" s="91">
        <f t="shared" ca="1" si="12"/>
        <v>3149.3999999999996</v>
      </c>
      <c r="AF139" s="91">
        <f t="shared" ca="1" si="13"/>
        <v>2805.4999999999995</v>
      </c>
    </row>
    <row r="140" spans="1:32">
      <c r="A140" s="40">
        <f>元データ!P137</f>
        <v>83</v>
      </c>
      <c r="B140" s="27">
        <f t="shared" si="14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91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10"/>
        <v/>
      </c>
      <c r="AB140" s="27" t="str">
        <f ca="1">IF(A140="非採用特別","非採用特別",IF(R140=2,"臨時",
IF(COUNTIF(分類!$H$8:$H$25, 統合マスタ!V140)&gt;0, 分類!$G$7,
IF(COUNTIF(分類!$K$8:$K$25, 統合マスタ!V140)&gt;0, 分類!$J$7,
IF(COUNTIF(分類!$N$8:$N$25, 統合マスタ!V140)&gt;0, 分類!$M$7,
IF(COUNTIF(分類!$Q$8:$Q$25, 統合マスタ!V140)&gt;0, 分類!$P$7,
IF(COUNTIF(分類!$T$8:$T$25, 統合マスタ!V140)&gt;0, 分類!$S$7,
"無し")))))))</f>
        <v>錠剤</v>
      </c>
      <c r="AC140" s="27">
        <f t="shared" ca="1" si="11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105</v>
      </c>
      <c r="AE140" s="91">
        <f t="shared" ca="1" si="12"/>
        <v>5397</v>
      </c>
      <c r="AF140" s="91">
        <f t="shared" ca="1" si="13"/>
        <v>4861.5</v>
      </c>
    </row>
    <row r="141" spans="1:32">
      <c r="A141" s="40">
        <f>元データ!P138</f>
        <v>84</v>
      </c>
      <c r="B141" s="27">
        <f t="shared" si="14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91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10"/>
        <v/>
      </c>
      <c r="AB141" s="27" t="str">
        <f ca="1">IF(A141="非採用特別","非採用特別",IF(R141=2,"臨時",
IF(COUNTIF(分類!$H$8:$H$25, 統合マスタ!V141)&gt;0, 分類!$G$7,
IF(COUNTIF(分類!$K$8:$K$25, 統合マスタ!V141)&gt;0, 分類!$J$7,
IF(COUNTIF(分類!$N$8:$N$25, 統合マスタ!V141)&gt;0, 分類!$M$7,
IF(COUNTIF(分類!$Q$8:$Q$25, 統合マスタ!V141)&gt;0, 分類!$P$7,
IF(COUNTIF(分類!$T$8:$T$25, 統合マスタ!V141)&gt;0, 分類!$S$7,
"無し")))))))</f>
        <v>錠剤</v>
      </c>
      <c r="AC141" s="27">
        <f t="shared" ca="1" si="11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1133</v>
      </c>
      <c r="AE141" s="91">
        <f t="shared" ca="1" si="12"/>
        <v>20620.599999999999</v>
      </c>
      <c r="AF141" s="91">
        <f t="shared" ca="1" si="13"/>
        <v>17950.118999999999</v>
      </c>
    </row>
    <row r="142" spans="1:32">
      <c r="A142" s="40" t="str">
        <f>元データ!P139</f>
        <v>非採用</v>
      </c>
      <c r="B142" s="27">
        <f t="shared" si="14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91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10"/>
        <v>非採用</v>
      </c>
      <c r="AB142" s="27" t="str">
        <f ca="1">IF(A142="非採用特別","非採用特別",IF(R142=2,"臨時",
IF(COUNTIF(分類!$H$8:$H$25, 統合マスタ!V142)&gt;0, 分類!$G$7,
IF(COUNTIF(分類!$K$8:$K$25, 統合マスタ!V142)&gt;0, 分類!$J$7,
IF(COUNTIF(分類!$N$8:$N$25, 統合マスタ!V142)&gt;0, 分類!$M$7,
IF(COUNTIF(分類!$Q$8:$Q$25, 統合マスタ!V142)&gt;0, 分類!$P$7,
IF(COUNTIF(分類!$T$8:$T$25, 統合マスタ!V142)&gt;0, 分類!$S$7,
"無し")))))))</f>
        <v>無し</v>
      </c>
      <c r="AC142" s="27" t="e">
        <f t="shared" ca="1" si="11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  <c r="AE142" s="91" t="e">
        <f t="shared" ca="1" si="12"/>
        <v>#VALUE!</v>
      </c>
      <c r="AF142" s="91" t="e">
        <f t="shared" ca="1" si="13"/>
        <v>#VALUE!</v>
      </c>
    </row>
    <row r="143" spans="1:32">
      <c r="A143" s="40">
        <f>元データ!P140</f>
        <v>85</v>
      </c>
      <c r="B143" s="27">
        <f t="shared" si="14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91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10"/>
        <v/>
      </c>
      <c r="AB143" s="27" t="str">
        <f ca="1">IF(A143="非採用特別","非採用特別",IF(R143=2,"臨時",
IF(COUNTIF(分類!$H$8:$H$25, 統合マスタ!V143)&gt;0, 分類!$G$7,
IF(COUNTIF(分類!$K$8:$K$25, 統合マスタ!V143)&gt;0, 分類!$J$7,
IF(COUNTIF(分類!$N$8:$N$25, 統合マスタ!V143)&gt;0, 分類!$M$7,
IF(COUNTIF(分類!$Q$8:$Q$25, 統合マスタ!V143)&gt;0, 分類!$P$7,
IF(COUNTIF(分類!$T$8:$T$25, 統合マスタ!V143)&gt;0, 分類!$S$7,
"無し")))))))</f>
        <v>注射</v>
      </c>
      <c r="AC143" s="27">
        <f t="shared" ca="1" si="11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1</v>
      </c>
      <c r="AE143" s="91">
        <f t="shared" ca="1" si="12"/>
        <v>34376</v>
      </c>
      <c r="AF143" s="91">
        <f t="shared" ca="1" si="13"/>
        <v>29800</v>
      </c>
    </row>
    <row r="144" spans="1:32">
      <c r="A144" s="40">
        <f>元データ!P141</f>
        <v>86</v>
      </c>
      <c r="B144" s="27">
        <f t="shared" si="14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91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10"/>
        <v/>
      </c>
      <c r="AB144" s="27" t="str">
        <f ca="1">IF(A144="非採用特別","非採用特別",IF(R144=2,"臨時",
IF(COUNTIF(分類!$H$8:$H$25, 統合マスタ!V144)&gt;0, 分類!$G$7,
IF(COUNTIF(分類!$K$8:$K$25, 統合マスタ!V144)&gt;0, 分類!$J$7,
IF(COUNTIF(分類!$N$8:$N$25, 統合マスタ!V144)&gt;0, 分類!$M$7,
IF(COUNTIF(分類!$Q$8:$Q$25, 統合マスタ!V144)&gt;0, 分類!$P$7,
IF(COUNTIF(分類!$T$8:$T$25, 統合マスタ!V144)&gt;0, 分類!$S$7,
"無し")))))))</f>
        <v>注射</v>
      </c>
      <c r="AC144" s="27">
        <f t="shared" ca="1" si="11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2</v>
      </c>
      <c r="AE144" s="91">
        <f t="shared" ca="1" si="12"/>
        <v>82600</v>
      </c>
      <c r="AF144" s="91">
        <f t="shared" ca="1" si="13"/>
        <v>71400</v>
      </c>
    </row>
    <row r="145" spans="1:32">
      <c r="A145" s="40">
        <f>元データ!P142</f>
        <v>87</v>
      </c>
      <c r="B145" s="27">
        <f t="shared" si="14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91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10"/>
        <v/>
      </c>
      <c r="AB145" s="27" t="str">
        <f ca="1">IF(A145="非採用特別","非採用特別",IF(R145=2,"臨時",
IF(COUNTIF(分類!$H$8:$H$25, 統合マスタ!V145)&gt;0, 分類!$G$7,
IF(COUNTIF(分類!$K$8:$K$25, 統合マスタ!V145)&gt;0, 分類!$J$7,
IF(COUNTIF(分類!$N$8:$N$25, 統合マスタ!V145)&gt;0, 分類!$M$7,
IF(COUNTIF(分類!$Q$8:$Q$25, 統合マスタ!V145)&gt;0, 分類!$P$7,
IF(COUNTIF(分類!$T$8:$T$25, 統合マスタ!V145)&gt;0, 分類!$S$7,
"無し")))))))</f>
        <v>その他</v>
      </c>
      <c r="AC145" s="27">
        <f t="shared" ca="1" si="11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69</v>
      </c>
      <c r="AE145" s="91">
        <f t="shared" ca="1" si="12"/>
        <v>2277</v>
      </c>
      <c r="AF145" s="91">
        <f t="shared" ca="1" si="13"/>
        <v>1890.1071428571429</v>
      </c>
    </row>
    <row r="146" spans="1:32">
      <c r="A146" s="40">
        <f>元データ!P143</f>
        <v>87</v>
      </c>
      <c r="B146" s="27">
        <f t="shared" si="14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91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10"/>
        <v/>
      </c>
      <c r="AB146" s="27" t="str">
        <f ca="1">IF(A146="非採用特別","非採用特別",IF(R146=2,"臨時",
IF(COUNTIF(分類!$H$8:$H$25, 統合マスタ!V146)&gt;0, 分類!$G$7,
IF(COUNTIF(分類!$K$8:$K$25, 統合マスタ!V146)&gt;0, 分類!$J$7,
IF(COUNTIF(分類!$N$8:$N$25, 統合マスタ!V146)&gt;0, 分類!$M$7,
IF(COUNTIF(分類!$Q$8:$Q$25, 統合マスタ!V146)&gt;0, 分類!$P$7,
IF(COUNTIF(分類!$T$8:$T$25, 統合マスタ!V146)&gt;0, 分類!$S$7,
"無し")))))))</f>
        <v>その他</v>
      </c>
      <c r="AC146" s="27">
        <f t="shared" ca="1" si="11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  <c r="AE146" s="91">
        <f t="shared" ca="1" si="12"/>
        <v>0</v>
      </c>
      <c r="AF146" s="91">
        <f t="shared" ca="1" si="13"/>
        <v>0</v>
      </c>
    </row>
    <row r="147" spans="1:32">
      <c r="A147" s="40">
        <f>元データ!P144</f>
        <v>89</v>
      </c>
      <c r="B147" s="27">
        <f t="shared" si="14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91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10"/>
        <v/>
      </c>
      <c r="AB147" s="27" t="str">
        <f ca="1">IF(A147="非採用特別","非採用特別",IF(R147=2,"臨時",
IF(COUNTIF(分類!$H$8:$H$25, 統合マスタ!V147)&gt;0, 分類!$G$7,
IF(COUNTIF(分類!$K$8:$K$25, 統合マスタ!V147)&gt;0, 分類!$J$7,
IF(COUNTIF(分類!$N$8:$N$25, 統合マスタ!V147)&gt;0, 分類!$M$7,
IF(COUNTIF(分類!$Q$8:$Q$25, 統合マスタ!V147)&gt;0, 分類!$P$7,
IF(COUNTIF(分類!$T$8:$T$25, 統合マスタ!V147)&gt;0, 分類!$S$7,
"無し")))))))</f>
        <v>臨時</v>
      </c>
      <c r="AC147" s="27">
        <f t="shared" ca="1" si="11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105</v>
      </c>
      <c r="AE147" s="91">
        <f t="shared" ca="1" si="12"/>
        <v>18690</v>
      </c>
      <c r="AF147" s="91">
        <f t="shared" ca="1" si="13"/>
        <v>16241.400000000001</v>
      </c>
    </row>
    <row r="148" spans="1:32">
      <c r="A148" s="40">
        <f>元データ!P145</f>
        <v>90</v>
      </c>
      <c r="B148" s="27">
        <f t="shared" si="14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91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10"/>
        <v/>
      </c>
      <c r="AB148" s="27" t="str">
        <f ca="1">IF(A148="非採用特別","非採用特別",IF(R148=2,"臨時",
IF(COUNTIF(分類!$H$8:$H$25, 統合マスタ!V148)&gt;0, 分類!$G$7,
IF(COUNTIF(分類!$K$8:$K$25, 統合マスタ!V148)&gt;0, 分類!$J$7,
IF(COUNTIF(分類!$N$8:$N$25, 統合マスタ!V148)&gt;0, 分類!$M$7,
IF(COUNTIF(分類!$Q$8:$Q$25, 統合マスタ!V148)&gt;0, 分類!$P$7,
IF(COUNTIF(分類!$T$8:$T$25, 統合マスタ!V148)&gt;0, 分類!$S$7,
"無し")))))))</f>
        <v>臨時</v>
      </c>
      <c r="AC148" s="27">
        <f t="shared" ca="1" si="11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14.24</v>
      </c>
      <c r="AE148" s="91">
        <f t="shared" ca="1" si="12"/>
        <v>9630.5119999999988</v>
      </c>
      <c r="AF148" s="91">
        <f t="shared" ca="1" si="13"/>
        <v>7608</v>
      </c>
    </row>
    <row r="149" spans="1:32">
      <c r="A149" s="40">
        <f>元データ!P146</f>
        <v>91</v>
      </c>
      <c r="B149" s="27">
        <f t="shared" si="14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91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10"/>
        <v/>
      </c>
      <c r="AB149" s="27" t="str">
        <f ca="1">IF(A149="非採用特別","非採用特別",IF(R149=2,"臨時",
IF(COUNTIF(分類!$H$8:$H$25, 統合マスタ!V149)&gt;0, 分類!$G$7,
IF(COUNTIF(分類!$K$8:$K$25, 統合マスタ!V149)&gt;0, 分類!$J$7,
IF(COUNTIF(分類!$N$8:$N$25, 統合マスタ!V149)&gt;0, 分類!$M$7,
IF(COUNTIF(分類!$Q$8:$Q$25, 統合マスタ!V149)&gt;0, 分類!$P$7,
IF(COUNTIF(分類!$T$8:$T$25, 統合マスタ!V149)&gt;0, 分類!$S$7,
"無し")))))))</f>
        <v>錠剤</v>
      </c>
      <c r="AC149" s="27">
        <f t="shared" ca="1" si="11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259</v>
      </c>
      <c r="AE149" s="91">
        <f t="shared" ca="1" si="12"/>
        <v>4092.2000000000003</v>
      </c>
      <c r="AF149" s="91">
        <f t="shared" ca="1" si="13"/>
        <v>3644.13</v>
      </c>
    </row>
    <row r="150" spans="1:32">
      <c r="A150" s="40">
        <f>元データ!P147</f>
        <v>13</v>
      </c>
      <c r="B150" s="27">
        <f t="shared" si="14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91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10"/>
        <v/>
      </c>
      <c r="AB150" s="27" t="str">
        <f ca="1">IF(A150="非採用特別","非採用特別",IF(R150=2,"臨時",
IF(COUNTIF(分類!$H$8:$H$25, 統合マスタ!V150)&gt;0, 分類!$G$7,
IF(COUNTIF(分類!$K$8:$K$25, 統合マスタ!V150)&gt;0, 分類!$J$7,
IF(COUNTIF(分類!$N$8:$N$25, 統合マスタ!V150)&gt;0, 分類!$M$7,
IF(COUNTIF(分類!$Q$8:$Q$25, 統合マスタ!V150)&gt;0, 分類!$P$7,
IF(COUNTIF(分類!$T$8:$T$25, 統合マスタ!V150)&gt;0, 分類!$S$7,
"無し")))))))</f>
        <v>錠剤</v>
      </c>
      <c r="AC150" s="27">
        <f t="shared" ca="1" si="11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229</v>
      </c>
      <c r="AE150" s="91">
        <f t="shared" ca="1" si="12"/>
        <v>1396.8999999999999</v>
      </c>
      <c r="AF150" s="91">
        <f t="shared" ca="1" si="13"/>
        <v>1254.92</v>
      </c>
    </row>
    <row r="151" spans="1:32">
      <c r="A151" s="40">
        <f>元データ!P148</f>
        <v>92</v>
      </c>
      <c r="B151" s="27">
        <f t="shared" si="14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91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10"/>
        <v/>
      </c>
      <c r="AB151" s="27" t="str">
        <f ca="1">IF(A151="非採用特別","非採用特別",IF(R151=2,"臨時",
IF(COUNTIF(分類!$H$8:$H$25, 統合マスタ!V151)&gt;0, 分類!$G$7,
IF(COUNTIF(分類!$K$8:$K$25, 統合マスタ!V151)&gt;0, 分類!$J$7,
IF(COUNTIF(分類!$N$8:$N$25, 統合マスタ!V151)&gt;0, 分類!$M$7,
IF(COUNTIF(分類!$Q$8:$Q$25, 統合マスタ!V151)&gt;0, 分類!$P$7,
IF(COUNTIF(分類!$T$8:$T$25, 統合マスタ!V151)&gt;0, 分類!$S$7,
"無し")))))))</f>
        <v>注射</v>
      </c>
      <c r="AC151" s="27">
        <f t="shared" ca="1" si="11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3</v>
      </c>
      <c r="AE151" s="91">
        <f t="shared" ca="1" si="12"/>
        <v>183</v>
      </c>
      <c r="AF151" s="91">
        <f t="shared" ca="1" si="13"/>
        <v>163.19999999999999</v>
      </c>
    </row>
    <row r="152" spans="1:32">
      <c r="A152" s="40">
        <f>元データ!P149</f>
        <v>93</v>
      </c>
      <c r="B152" s="27">
        <f t="shared" si="14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91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10"/>
        <v/>
      </c>
      <c r="AB152" s="27" t="str">
        <f ca="1">IF(A152="非採用特別","非採用特別",IF(R152=2,"臨時",
IF(COUNTIF(分類!$H$8:$H$25, 統合マスタ!V152)&gt;0, 分類!$G$7,
IF(COUNTIF(分類!$K$8:$K$25, 統合マスタ!V152)&gt;0, 分類!$J$7,
IF(COUNTIF(分類!$N$8:$N$25, 統合マスタ!V152)&gt;0, 分類!$M$7,
IF(COUNTIF(分類!$Q$8:$Q$25, 統合マスタ!V152)&gt;0, 分類!$P$7,
IF(COUNTIF(分類!$T$8:$T$25, 統合マスタ!V152)&gt;0, 分類!$S$7,
"無し")))))))</f>
        <v>臨時</v>
      </c>
      <c r="AC152" s="27">
        <f t="shared" ca="1" si="11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300</v>
      </c>
      <c r="AE152" s="91">
        <f t="shared" ca="1" si="12"/>
        <v>34410</v>
      </c>
      <c r="AF152" s="91">
        <f t="shared" ca="1" si="13"/>
        <v>30453</v>
      </c>
    </row>
    <row r="153" spans="1:32">
      <c r="A153" s="40">
        <f>元データ!P150</f>
        <v>94</v>
      </c>
      <c r="B153" s="27">
        <f t="shared" si="14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91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10"/>
        <v/>
      </c>
      <c r="AB153" s="27" t="str">
        <f ca="1">IF(A153="非採用特別","非採用特別",IF(R153=2,"臨時",
IF(COUNTIF(分類!$H$8:$H$25, 統合マスタ!V153)&gt;0, 分類!$G$7,
IF(COUNTIF(分類!$K$8:$K$25, 統合マスタ!V153)&gt;0, 分類!$J$7,
IF(COUNTIF(分類!$N$8:$N$25, 統合マスタ!V153)&gt;0, 分類!$M$7,
IF(COUNTIF(分類!$Q$8:$Q$25, 統合マスタ!V153)&gt;0, 分類!$P$7,
IF(COUNTIF(分類!$T$8:$T$25, 統合マスタ!V153)&gt;0, 分類!$S$7,
"無し")))))))</f>
        <v>臨時</v>
      </c>
      <c r="AC153" s="27">
        <f t="shared" ca="1" si="11"/>
        <v>149</v>
      </c>
      <c r="AD153" s="27">
        <v>6</v>
      </c>
      <c r="AE153" s="91">
        <f t="shared" si="12"/>
        <v>52.199999999999996</v>
      </c>
      <c r="AF153" s="91">
        <f t="shared" si="13"/>
        <v>46.499999999999993</v>
      </c>
    </row>
    <row r="154" spans="1:32">
      <c r="A154" s="40" t="str">
        <f>元データ!P151</f>
        <v>非採用</v>
      </c>
      <c r="B154" s="27">
        <f t="shared" si="14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91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10"/>
        <v>非採用</v>
      </c>
      <c r="AB154" s="27" t="str">
        <f ca="1">IF(A154="非採用特別","非採用特別",IF(R154=2,"臨時",
IF(COUNTIF(分類!$H$8:$H$25, 統合マスタ!V154)&gt;0, 分類!$G$7,
IF(COUNTIF(分類!$K$8:$K$25, 統合マスタ!V154)&gt;0, 分類!$J$7,
IF(COUNTIF(分類!$N$8:$N$25, 統合マスタ!V154)&gt;0, 分類!$M$7,
IF(COUNTIF(分類!$Q$8:$Q$25, 統合マスタ!V154)&gt;0, 分類!$P$7,
IF(COUNTIF(分類!$T$8:$T$25, 統合マスタ!V154)&gt;0, 分類!$S$7,
"無し")))))))</f>
        <v>無し</v>
      </c>
      <c r="AC154" s="27" t="e">
        <f t="shared" ca="1" si="11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  <c r="AE154" s="91" t="e">
        <f t="shared" ca="1" si="12"/>
        <v>#VALUE!</v>
      </c>
      <c r="AF154" s="91" t="e">
        <f t="shared" ca="1" si="13"/>
        <v>#VALUE!</v>
      </c>
    </row>
    <row r="155" spans="1:32">
      <c r="A155" s="40">
        <f>元データ!P152</f>
        <v>99</v>
      </c>
      <c r="B155" s="27">
        <f t="shared" si="14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91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10"/>
        <v/>
      </c>
      <c r="AB155" s="27" t="str">
        <f ca="1">IF(A155="非採用特別","非採用特別",IF(R155=2,"臨時",
IF(COUNTIF(分類!$H$8:$H$25, 統合マスタ!V155)&gt;0, 分類!$G$7,
IF(COUNTIF(分類!$K$8:$K$25, 統合マスタ!V155)&gt;0, 分類!$J$7,
IF(COUNTIF(分類!$N$8:$N$25, 統合マスタ!V155)&gt;0, 分類!$M$7,
IF(COUNTIF(分類!$Q$8:$Q$25, 統合マスタ!V155)&gt;0, 分類!$P$7,
IF(COUNTIF(分類!$T$8:$T$25, 統合マスタ!V155)&gt;0, 分類!$S$7,
"無し")))))))</f>
        <v>臨時</v>
      </c>
      <c r="AC155" s="27">
        <f t="shared" ca="1" si="11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103</v>
      </c>
      <c r="AE155" s="91">
        <f t="shared" ca="1" si="12"/>
        <v>11010.7</v>
      </c>
      <c r="AF155" s="91">
        <f t="shared" ca="1" si="13"/>
        <v>9722.17</v>
      </c>
    </row>
    <row r="156" spans="1:32">
      <c r="A156" s="40">
        <f>元データ!P153</f>
        <v>100</v>
      </c>
      <c r="B156" s="27">
        <f t="shared" si="14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91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10"/>
        <v/>
      </c>
      <c r="AB156" s="27" t="str">
        <f ca="1">IF(A156="非採用特別","非採用特別",IF(R156=2,"臨時",
IF(COUNTIF(分類!$H$8:$H$25, 統合マスタ!V156)&gt;0, 分類!$G$7,
IF(COUNTIF(分類!$K$8:$K$25, 統合マスタ!V156)&gt;0, 分類!$J$7,
IF(COUNTIF(分類!$N$8:$N$25, 統合マスタ!V156)&gt;0, 分類!$M$7,
IF(COUNTIF(分類!$Q$8:$Q$25, 統合マスタ!V156)&gt;0, 分類!$P$7,
IF(COUNTIF(分類!$T$8:$T$25, 統合マスタ!V156)&gt;0, 分類!$S$7,
"無し")))))))</f>
        <v>外用</v>
      </c>
      <c r="AC156" s="27">
        <f t="shared" ca="1" si="11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8</v>
      </c>
      <c r="AE156" s="91">
        <f t="shared" ca="1" si="12"/>
        <v>464.8</v>
      </c>
      <c r="AF156" s="91">
        <f t="shared" ca="1" si="13"/>
        <v>566.4</v>
      </c>
    </row>
    <row r="157" spans="1:32">
      <c r="A157" s="40">
        <f>元データ!P154</f>
        <v>102</v>
      </c>
      <c r="B157" s="27">
        <f t="shared" si="14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91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10"/>
        <v/>
      </c>
      <c r="AB157" s="27" t="str">
        <f ca="1">IF(A157="非採用特別","非採用特別",IF(R157=2,"臨時",
IF(COUNTIF(分類!$H$8:$H$25, 統合マスタ!V157)&gt;0, 分類!$G$7,
IF(COUNTIF(分類!$K$8:$K$25, 統合マスタ!V157)&gt;0, 分類!$J$7,
IF(COUNTIF(分類!$N$8:$N$25, 統合マスタ!V157)&gt;0, 分類!$M$7,
IF(COUNTIF(分類!$Q$8:$Q$25, 統合マスタ!V157)&gt;0, 分類!$P$7,
IF(COUNTIF(分類!$T$8:$T$25, 統合マスタ!V157)&gt;0, 分類!$S$7,
"無し")))))))</f>
        <v>臨時</v>
      </c>
      <c r="AC157" s="27">
        <f t="shared" ca="1" si="11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  <c r="AE157" s="91">
        <f t="shared" ca="1" si="12"/>
        <v>0</v>
      </c>
      <c r="AF157" s="91">
        <f t="shared" ca="1" si="13"/>
        <v>0</v>
      </c>
    </row>
    <row r="158" spans="1:32">
      <c r="A158" s="40">
        <f>元データ!P155</f>
        <v>101</v>
      </c>
      <c r="B158" s="27">
        <f t="shared" si="14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91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10"/>
        <v/>
      </c>
      <c r="AB158" s="27" t="str">
        <f ca="1">IF(A158="非採用特別","非採用特別",IF(R158=2,"臨時",
IF(COUNTIF(分類!$H$8:$H$25, 統合マスタ!V158)&gt;0, 分類!$G$7,
IF(COUNTIF(分類!$K$8:$K$25, 統合マスタ!V158)&gt;0, 分類!$J$7,
IF(COUNTIF(分類!$N$8:$N$25, 統合マスタ!V158)&gt;0, 分類!$M$7,
IF(COUNTIF(分類!$Q$8:$Q$25, 統合マスタ!V158)&gt;0, 分類!$P$7,
IF(COUNTIF(分類!$T$8:$T$25, 統合マスタ!V158)&gt;0, 分類!$S$7,
"無し")))))))</f>
        <v>外用</v>
      </c>
      <c r="AC158" s="27">
        <f t="shared" ca="1" si="11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110</v>
      </c>
      <c r="AE158" s="91">
        <f t="shared" ca="1" si="12"/>
        <v>5522</v>
      </c>
      <c r="AF158" s="91">
        <f t="shared" ca="1" si="13"/>
        <v>4607.8999999999996</v>
      </c>
    </row>
    <row r="159" spans="1:32">
      <c r="A159" s="40">
        <f>元データ!P156</f>
        <v>103</v>
      </c>
      <c r="B159" s="27">
        <f t="shared" si="14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91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10"/>
        <v/>
      </c>
      <c r="AB159" s="27" t="str">
        <f ca="1">IF(A159="非採用特別","非採用特別",IF(R159=2,"臨時",
IF(COUNTIF(分類!$H$8:$H$25, 統合マスタ!V159)&gt;0, 分類!$G$7,
IF(COUNTIF(分類!$K$8:$K$25, 統合マスタ!V159)&gt;0, 分類!$J$7,
IF(COUNTIF(分類!$N$8:$N$25, 統合マスタ!V159)&gt;0, 分類!$M$7,
IF(COUNTIF(分類!$Q$8:$Q$25, 統合マスタ!V159)&gt;0, 分類!$P$7,
IF(COUNTIF(分類!$T$8:$T$25, 統合マスタ!V159)&gt;0, 分類!$S$7,
"無し")))))))</f>
        <v>錠剤</v>
      </c>
      <c r="AC159" s="27">
        <f t="shared" ca="1" si="11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170</v>
      </c>
      <c r="AE159" s="91">
        <f t="shared" ca="1" si="12"/>
        <v>18972</v>
      </c>
      <c r="AF159" s="91">
        <f t="shared" ca="1" si="13"/>
        <v>17119</v>
      </c>
    </row>
    <row r="160" spans="1:32">
      <c r="A160" s="40">
        <f>元データ!P157</f>
        <v>105</v>
      </c>
      <c r="B160" s="27">
        <f t="shared" si="14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91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10"/>
        <v/>
      </c>
      <c r="AB160" s="27" t="str">
        <f ca="1">IF(A160="非採用特別","非採用特別",IF(R160=2,"臨時",
IF(COUNTIF(分類!$H$8:$H$25, 統合マスタ!V160)&gt;0, 分類!$G$7,
IF(COUNTIF(分類!$K$8:$K$25, 統合マスタ!V160)&gt;0, 分類!$J$7,
IF(COUNTIF(分類!$N$8:$N$25, 統合マスタ!V160)&gt;0, 分類!$M$7,
IF(COUNTIF(分類!$Q$8:$Q$25, 統合マスタ!V160)&gt;0, 分類!$P$7,
IF(COUNTIF(分類!$T$8:$T$25, 統合マスタ!V160)&gt;0, 分類!$S$7,
"無し")))))))</f>
        <v>外用</v>
      </c>
      <c r="AC160" s="27">
        <f t="shared" ca="1" si="11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45</v>
      </c>
      <c r="AE160" s="91">
        <f t="shared" ca="1" si="12"/>
        <v>4833</v>
      </c>
      <c r="AF160" s="91">
        <f t="shared" ca="1" si="13"/>
        <v>4392.9000000000005</v>
      </c>
    </row>
    <row r="161" spans="1:32">
      <c r="A161" s="40">
        <f>元データ!P158</f>
        <v>107</v>
      </c>
      <c r="B161" s="27">
        <f t="shared" si="14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91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10"/>
        <v/>
      </c>
      <c r="AB161" s="27" t="str">
        <f ca="1">IF(A161="非採用特別","非採用特別",IF(R161=2,"臨時",
IF(COUNTIF(分類!$H$8:$H$25, 統合マスタ!V161)&gt;0, 分類!$G$7,
IF(COUNTIF(分類!$K$8:$K$25, 統合マスタ!V161)&gt;0, 分類!$J$7,
IF(COUNTIF(分類!$N$8:$N$25, 統合マスタ!V161)&gt;0, 分類!$M$7,
IF(COUNTIF(分類!$Q$8:$Q$25, 統合マスタ!V161)&gt;0, 分類!$P$7,
IF(COUNTIF(分類!$T$8:$T$25, 統合マスタ!V161)&gt;0, 分類!$S$7,
"無し")))))))</f>
        <v>錠剤</v>
      </c>
      <c r="AC161" s="27">
        <f t="shared" ca="1" si="11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310</v>
      </c>
      <c r="AE161" s="91">
        <f t="shared" ca="1" si="12"/>
        <v>9517</v>
      </c>
      <c r="AF161" s="91">
        <f t="shared" ca="1" si="13"/>
        <v>8060</v>
      </c>
    </row>
    <row r="162" spans="1:32">
      <c r="A162" s="40">
        <f>元データ!P159</f>
        <v>107</v>
      </c>
      <c r="B162" s="27">
        <f t="shared" si="14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91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10"/>
        <v/>
      </c>
      <c r="AB162" s="27" t="str">
        <f ca="1">IF(A162="非採用特別","非採用特別",IF(R162=2,"臨時",
IF(COUNTIF(分類!$H$8:$H$25, 統合マスタ!V162)&gt;0, 分類!$G$7,
IF(COUNTIF(分類!$K$8:$K$25, 統合マスタ!V162)&gt;0, 分類!$J$7,
IF(COUNTIF(分類!$N$8:$N$25, 統合マスタ!V162)&gt;0, 分類!$M$7,
IF(COUNTIF(分類!$Q$8:$Q$25, 統合マスタ!V162)&gt;0, 分類!$P$7,
IF(COUNTIF(分類!$T$8:$T$25, 統合マスタ!V162)&gt;0, 分類!$S$7,
"無し")))))))</f>
        <v>錠剤</v>
      </c>
      <c r="AC162" s="27">
        <f t="shared" ca="1" si="11"/>
        <v>200158</v>
      </c>
      <c r="AD162" s="27"/>
      <c r="AE162" s="91">
        <f t="shared" si="12"/>
        <v>0</v>
      </c>
      <c r="AF162" s="91">
        <f t="shared" si="13"/>
        <v>0</v>
      </c>
    </row>
    <row r="163" spans="1:32">
      <c r="A163" s="40">
        <f>元データ!P160</f>
        <v>106</v>
      </c>
      <c r="B163" s="27">
        <f t="shared" si="14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91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10"/>
        <v/>
      </c>
      <c r="AB163" s="27" t="str">
        <f ca="1">IF(A163="非採用特別","非採用特別",IF(R163=2,"臨時",
IF(COUNTIF(分類!$H$8:$H$25, 統合マスタ!V163)&gt;0, 分類!$G$7,
IF(COUNTIF(分類!$K$8:$K$25, 統合マスタ!V163)&gt;0, 分類!$J$7,
IF(COUNTIF(分類!$N$8:$N$25, 統合マスタ!V163)&gt;0, 分類!$M$7,
IF(COUNTIF(分類!$Q$8:$Q$25, 統合マスタ!V163)&gt;0, 分類!$P$7,
IF(COUNTIF(分類!$T$8:$T$25, 統合マスタ!V163)&gt;0, 分類!$S$7,
"無し")))))))</f>
        <v>錠剤</v>
      </c>
      <c r="AC163" s="27">
        <f t="shared" ca="1" si="11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62</v>
      </c>
      <c r="AE163" s="91">
        <f t="shared" ca="1" si="12"/>
        <v>1054</v>
      </c>
      <c r="AF163" s="91">
        <f t="shared" ca="1" si="13"/>
        <v>892.80000000000007</v>
      </c>
    </row>
    <row r="164" spans="1:32">
      <c r="A164" s="40">
        <f>元データ!P161</f>
        <v>106</v>
      </c>
      <c r="B164" s="27">
        <f t="shared" si="14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91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10"/>
        <v/>
      </c>
      <c r="AB164" s="27" t="str">
        <f ca="1">IF(A164="非採用特別","非採用特別",IF(R164=2,"臨時",
IF(COUNTIF(分類!$H$8:$H$25, 統合マスタ!V164)&gt;0, 分類!$G$7,
IF(COUNTIF(分類!$K$8:$K$25, 統合マスタ!V164)&gt;0, 分類!$J$7,
IF(COUNTIF(分類!$N$8:$N$25, 統合マスタ!V164)&gt;0, 分類!$M$7,
IF(COUNTIF(分類!$Q$8:$Q$25, 統合マスタ!V164)&gt;0, 分類!$P$7,
IF(COUNTIF(分類!$T$8:$T$25, 統合マスタ!V164)&gt;0, 分類!$S$7,
"無し")))))))</f>
        <v>錠剤</v>
      </c>
      <c r="AC164" s="27">
        <f t="shared" ca="1" si="11"/>
        <v>200160</v>
      </c>
      <c r="AD164" s="27"/>
      <c r="AE164" s="91">
        <f t="shared" si="12"/>
        <v>0</v>
      </c>
      <c r="AF164" s="91">
        <f t="shared" si="13"/>
        <v>0</v>
      </c>
    </row>
    <row r="165" spans="1:32">
      <c r="A165" s="40">
        <f>元データ!P162</f>
        <v>108</v>
      </c>
      <c r="B165" s="27">
        <f t="shared" si="14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91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10"/>
        <v/>
      </c>
      <c r="AB165" s="27" t="str">
        <f ca="1">IF(A165="非採用特別","非採用特別",IF(R165=2,"臨時",
IF(COUNTIF(分類!$H$8:$H$25, 統合マスタ!V165)&gt;0, 分類!$G$7,
IF(COUNTIF(分類!$K$8:$K$25, 統合マスタ!V165)&gt;0, 分類!$J$7,
IF(COUNTIF(分類!$N$8:$N$25, 統合マスタ!V165)&gt;0, 分類!$M$7,
IF(COUNTIF(分類!$Q$8:$Q$25, 統合マスタ!V165)&gt;0, 分類!$P$7,
IF(COUNTIF(分類!$T$8:$T$25, 統合マスタ!V165)&gt;0, 分類!$S$7,
"無し")))))))</f>
        <v>散剤</v>
      </c>
      <c r="AC165" s="27">
        <f t="shared" ca="1" si="11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200</v>
      </c>
      <c r="AE165" s="91">
        <f t="shared" ca="1" si="12"/>
        <v>7720</v>
      </c>
      <c r="AF165" s="91">
        <f t="shared" ca="1" si="13"/>
        <v>6600</v>
      </c>
    </row>
    <row r="166" spans="1:32">
      <c r="A166" s="40">
        <f>元データ!P163</f>
        <v>109</v>
      </c>
      <c r="B166" s="27">
        <f t="shared" si="14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91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10"/>
        <v/>
      </c>
      <c r="AB166" s="27" t="str">
        <f ca="1">IF(A166="非採用特別","非採用特別",IF(R166=2,"臨時",
IF(COUNTIF(分類!$H$8:$H$25, 統合マスタ!V166)&gt;0, 分類!$G$7,
IF(COUNTIF(分類!$K$8:$K$25, 統合マスタ!V166)&gt;0, 分類!$J$7,
IF(COUNTIF(分類!$N$8:$N$25, 統合マスタ!V166)&gt;0, 分類!$M$7,
IF(COUNTIF(分類!$Q$8:$Q$25, 統合マスタ!V166)&gt;0, 分類!$P$7,
IF(COUNTIF(分類!$T$8:$T$25, 統合マスタ!V166)&gt;0, 分類!$S$7,
"無し")))))))</f>
        <v>錠剤</v>
      </c>
      <c r="AC166" s="27">
        <f t="shared" ca="1" si="11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300</v>
      </c>
      <c r="AE166" s="91">
        <f t="shared" ca="1" si="12"/>
        <v>2460</v>
      </c>
      <c r="AF166" s="91">
        <f t="shared" ca="1" si="13"/>
        <v>2099.9999999999995</v>
      </c>
    </row>
    <row r="167" spans="1:32">
      <c r="A167" s="40">
        <f>元データ!P164</f>
        <v>109</v>
      </c>
      <c r="B167" s="27">
        <f t="shared" si="14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91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10"/>
        <v/>
      </c>
      <c r="AB167" s="27" t="str">
        <f ca="1">IF(A167="非採用特別","非採用特別",IF(R167=2,"臨時",
IF(COUNTIF(分類!$H$8:$H$25, 統合マスタ!V167)&gt;0, 分類!$G$7,
IF(COUNTIF(分類!$K$8:$K$25, 統合マスタ!V167)&gt;0, 分類!$J$7,
IF(COUNTIF(分類!$N$8:$N$25, 統合マスタ!V167)&gt;0, 分類!$M$7,
IF(COUNTIF(分類!$Q$8:$Q$25, 統合マスタ!V167)&gt;0, 分類!$P$7,
IF(COUNTIF(分類!$T$8:$T$25, 統合マスタ!V167)&gt;0, 分類!$S$7,
"無し")))))))</f>
        <v>錠剤</v>
      </c>
      <c r="AC167" s="27">
        <f t="shared" ca="1" si="11"/>
        <v>200163</v>
      </c>
      <c r="AD167" s="27"/>
      <c r="AE167" s="91">
        <f t="shared" si="12"/>
        <v>0</v>
      </c>
      <c r="AF167" s="91">
        <f t="shared" si="13"/>
        <v>0</v>
      </c>
    </row>
    <row r="168" spans="1:32">
      <c r="A168" s="40" t="str">
        <f>元データ!P165</f>
        <v>非採用</v>
      </c>
      <c r="B168" s="27">
        <f t="shared" si="14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91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10"/>
        <v>非採用</v>
      </c>
      <c r="AB168" s="27" t="str">
        <f ca="1">IF(A168="非採用特別","非採用特別",IF(R168=2,"臨時",
IF(COUNTIF(分類!$H$8:$H$25, 統合マスタ!V168)&gt;0, 分類!$G$7,
IF(COUNTIF(分類!$K$8:$K$25, 統合マスタ!V168)&gt;0, 分類!$J$7,
IF(COUNTIF(分類!$N$8:$N$25, 統合マスタ!V168)&gt;0, 分類!$M$7,
IF(COUNTIF(分類!$Q$8:$Q$25, 統合マスタ!V168)&gt;0, 分類!$P$7,
IF(COUNTIF(分類!$T$8:$T$25, 統合マスタ!V168)&gt;0, 分類!$S$7,
"無し")))))))</f>
        <v>無し</v>
      </c>
      <c r="AC168" s="27" t="e">
        <f t="shared" ca="1" si="11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  <c r="AE168" s="91" t="e">
        <f t="shared" ca="1" si="12"/>
        <v>#VALUE!</v>
      </c>
      <c r="AF168" s="91" t="e">
        <f t="shared" ca="1" si="13"/>
        <v>#VALUE!</v>
      </c>
    </row>
    <row r="169" spans="1:32">
      <c r="A169" s="40">
        <f>元データ!P166</f>
        <v>110</v>
      </c>
      <c r="B169" s="27">
        <f t="shared" si="14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91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10"/>
        <v/>
      </c>
      <c r="AB169" s="27" t="str">
        <f ca="1">IF(A169="非採用特別","非採用特別",IF(R169=2,"臨時",
IF(COUNTIF(分類!$H$8:$H$25, 統合マスタ!V169)&gt;0, 分類!$G$7,
IF(COUNTIF(分類!$K$8:$K$25, 統合マスタ!V169)&gt;0, 分類!$J$7,
IF(COUNTIF(分類!$N$8:$N$25, 統合マスタ!V169)&gt;0, 分類!$M$7,
IF(COUNTIF(分類!$Q$8:$Q$25, 統合マスタ!V169)&gt;0, 分類!$P$7,
IF(COUNTIF(分類!$T$8:$T$25, 統合マスタ!V169)&gt;0, 分類!$S$7,
"無し")))))))</f>
        <v>臨時</v>
      </c>
      <c r="AC169" s="27">
        <f t="shared" ca="1" si="11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108</v>
      </c>
      <c r="AE169" s="91">
        <f t="shared" ca="1" si="12"/>
        <v>1890</v>
      </c>
      <c r="AF169" s="91">
        <f t="shared" ca="1" si="13"/>
        <v>1625.4</v>
      </c>
    </row>
    <row r="170" spans="1:32">
      <c r="A170" s="40">
        <f>元データ!P167</f>
        <v>111</v>
      </c>
      <c r="B170" s="27">
        <f t="shared" si="14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91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10"/>
        <v/>
      </c>
      <c r="AB170" s="27" t="str">
        <f ca="1">IF(A170="非採用特別","非採用特別",IF(R170=2,"臨時",
IF(COUNTIF(分類!$H$8:$H$25, 統合マスタ!V170)&gt;0, 分類!$G$7,
IF(COUNTIF(分類!$K$8:$K$25, 統合マスタ!V170)&gt;0, 分類!$J$7,
IF(COUNTIF(分類!$N$8:$N$25, 統合マスタ!V170)&gt;0, 分類!$M$7,
IF(COUNTIF(分類!$Q$8:$Q$25, 統合マスタ!V170)&gt;0, 分類!$P$7,
IF(COUNTIF(分類!$T$8:$T$25, 統合マスタ!V170)&gt;0, 分類!$S$7,
"無し")))))))</f>
        <v>錠剤</v>
      </c>
      <c r="AC170" s="27">
        <f t="shared" ca="1" si="11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304</v>
      </c>
      <c r="AE170" s="91">
        <f t="shared" ca="1" si="12"/>
        <v>3161.6</v>
      </c>
      <c r="AF170" s="91">
        <f t="shared" ca="1" si="13"/>
        <v>2751.2000000000003</v>
      </c>
    </row>
    <row r="171" spans="1:32">
      <c r="A171" s="40">
        <f>元データ!P168</f>
        <v>111</v>
      </c>
      <c r="B171" s="27">
        <f t="shared" si="14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91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10"/>
        <v/>
      </c>
      <c r="AB171" s="27" t="str">
        <f ca="1">IF(A171="非採用特別","非採用特別",IF(R171=2,"臨時",
IF(COUNTIF(分類!$H$8:$H$25, 統合マスタ!V171)&gt;0, 分類!$G$7,
IF(COUNTIF(分類!$K$8:$K$25, 統合マスタ!V171)&gt;0, 分類!$J$7,
IF(COUNTIF(分類!$N$8:$N$25, 統合マスタ!V171)&gt;0, 分類!$M$7,
IF(COUNTIF(分類!$Q$8:$Q$25, 統合マスタ!V171)&gt;0, 分類!$P$7,
IF(COUNTIF(分類!$T$8:$T$25, 統合マスタ!V171)&gt;0, 分類!$S$7,
"無し")))))))</f>
        <v>錠剤</v>
      </c>
      <c r="AC171" s="27">
        <f t="shared" ca="1" si="11"/>
        <v>167</v>
      </c>
      <c r="AD171" s="27"/>
      <c r="AE171" s="91">
        <f t="shared" si="12"/>
        <v>0</v>
      </c>
      <c r="AF171" s="91">
        <f t="shared" si="13"/>
        <v>0</v>
      </c>
    </row>
    <row r="172" spans="1:32">
      <c r="A172" s="40">
        <f>元データ!P169</f>
        <v>114</v>
      </c>
      <c r="B172" s="27">
        <f t="shared" si="14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91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10"/>
        <v/>
      </c>
      <c r="AB172" s="27" t="str">
        <f ca="1">IF(A172="非採用特別","非採用特別",IF(R172=2,"臨時",
IF(COUNTIF(分類!$H$8:$H$25, 統合マスタ!V172)&gt;0, 分類!$G$7,
IF(COUNTIF(分類!$K$8:$K$25, 統合マスタ!V172)&gt;0, 分類!$J$7,
IF(COUNTIF(分類!$N$8:$N$25, 統合マスタ!V172)&gt;0, 分類!$M$7,
IF(COUNTIF(分類!$Q$8:$Q$25, 統合マスタ!V172)&gt;0, 分類!$P$7,
IF(COUNTIF(分類!$T$8:$T$25, 統合マスタ!V172)&gt;0, 分類!$S$7,
"無し")))))))</f>
        <v>錠剤</v>
      </c>
      <c r="AC172" s="27">
        <f t="shared" ca="1" si="11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87</v>
      </c>
      <c r="AE172" s="91">
        <f t="shared" ca="1" si="12"/>
        <v>870</v>
      </c>
      <c r="AF172" s="91">
        <f t="shared" ca="1" si="13"/>
        <v>785.6099999999999</v>
      </c>
    </row>
    <row r="173" spans="1:32">
      <c r="A173" s="40">
        <f>元データ!P170</f>
        <v>116</v>
      </c>
      <c r="B173" s="27">
        <f t="shared" si="14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91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10"/>
        <v/>
      </c>
      <c r="AB173" s="27" t="str">
        <f ca="1">IF(A173="非採用特別","非採用特別",IF(R173=2,"臨時",
IF(COUNTIF(分類!$H$8:$H$25, 統合マスタ!V173)&gt;0, 分類!$G$7,
IF(COUNTIF(分類!$K$8:$K$25, 統合マスタ!V173)&gt;0, 分類!$J$7,
IF(COUNTIF(分類!$N$8:$N$25, 統合マスタ!V173)&gt;0, 分類!$M$7,
IF(COUNTIF(分類!$Q$8:$Q$25, 統合マスタ!V173)&gt;0, 分類!$P$7,
IF(COUNTIF(分類!$T$8:$T$25, 統合マスタ!V173)&gt;0, 分類!$S$7,
"無し")))))))</f>
        <v>錠剤</v>
      </c>
      <c r="AC173" s="27">
        <f t="shared" ca="1" si="11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292</v>
      </c>
      <c r="AE173" s="91">
        <f t="shared" ca="1" si="12"/>
        <v>8059.2000000000007</v>
      </c>
      <c r="AF173" s="91">
        <f t="shared" ca="1" si="13"/>
        <v>6872.4285714285725</v>
      </c>
    </row>
    <row r="174" spans="1:32">
      <c r="A174" s="40">
        <f>元データ!P171</f>
        <v>115</v>
      </c>
      <c r="B174" s="27">
        <f t="shared" si="14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91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10"/>
        <v/>
      </c>
      <c r="AB174" s="27" t="str">
        <f ca="1">IF(A174="非採用特別","非採用特別",IF(R174=2,"臨時",
IF(COUNTIF(分類!$H$8:$H$25, 統合マスタ!V174)&gt;0, 分類!$G$7,
IF(COUNTIF(分類!$K$8:$K$25, 統合マスタ!V174)&gt;0, 分類!$J$7,
IF(COUNTIF(分類!$N$8:$N$25, 統合マスタ!V174)&gt;0, 分類!$M$7,
IF(COUNTIF(分類!$Q$8:$Q$25, 統合マスタ!V174)&gt;0, 分類!$P$7,
IF(COUNTIF(分類!$T$8:$T$25, 統合マスタ!V174)&gt;0, 分類!$S$7,
"無し")))))))</f>
        <v>錠剤</v>
      </c>
      <c r="AC174" s="27">
        <f t="shared" ca="1" si="11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525</v>
      </c>
      <c r="AE174" s="91">
        <f t="shared" ca="1" si="12"/>
        <v>9660</v>
      </c>
      <c r="AF174" s="91">
        <f t="shared" ca="1" si="13"/>
        <v>8238.75</v>
      </c>
    </row>
    <row r="175" spans="1:32">
      <c r="A175" s="40">
        <f>元データ!P172</f>
        <v>117</v>
      </c>
      <c r="B175" s="27">
        <f t="shared" si="14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91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10"/>
        <v/>
      </c>
      <c r="AB175" s="27" t="str">
        <f ca="1">IF(A175="非採用特別","非採用特別",IF(R175=2,"臨時",
IF(COUNTIF(分類!$H$8:$H$25, 統合マスタ!V175)&gt;0, 分類!$G$7,
IF(COUNTIF(分類!$K$8:$K$25, 統合マスタ!V175)&gt;0, 分類!$J$7,
IF(COUNTIF(分類!$N$8:$N$25, 統合マスタ!V175)&gt;0, 分類!$M$7,
IF(COUNTIF(分類!$Q$8:$Q$25, 統合マスタ!V175)&gt;0, 分類!$P$7,
IF(COUNTIF(分類!$T$8:$T$25, 統合マスタ!V175)&gt;0, 分類!$S$7,
"無し")))))))</f>
        <v>臨時</v>
      </c>
      <c r="AC175" s="27">
        <f t="shared" ca="1" si="11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378</v>
      </c>
      <c r="AE175" s="91">
        <f t="shared" ca="1" si="12"/>
        <v>3628.7999999999997</v>
      </c>
      <c r="AF175" s="91">
        <f t="shared" ca="1" si="13"/>
        <v>3232.7777777777778</v>
      </c>
    </row>
    <row r="176" spans="1:32">
      <c r="A176" s="40">
        <f>元データ!P173</f>
        <v>120</v>
      </c>
      <c r="B176" s="27">
        <f t="shared" si="14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91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10"/>
        <v/>
      </c>
      <c r="AB176" s="27" t="str">
        <f ca="1">IF(A176="非採用特別","非採用特別",IF(R176=2,"臨時",
IF(COUNTIF(分類!$H$8:$H$25, 統合マスタ!V176)&gt;0, 分類!$G$7,
IF(COUNTIF(分類!$K$8:$K$25, 統合マスタ!V176)&gt;0, 分類!$J$7,
IF(COUNTIF(分類!$N$8:$N$25, 統合マスタ!V176)&gt;0, 分類!$M$7,
IF(COUNTIF(分類!$Q$8:$Q$25, 統合マスタ!V176)&gt;0, 分類!$P$7,
IF(COUNTIF(分類!$T$8:$T$25, 統合マスタ!V176)&gt;0, 分類!$S$7,
"無し")))))))</f>
        <v>散剤</v>
      </c>
      <c r="AC176" s="27">
        <f t="shared" ca="1" si="11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223</v>
      </c>
      <c r="AE176" s="91">
        <f t="shared" ca="1" si="12"/>
        <v>4950.5999999999995</v>
      </c>
      <c r="AF176" s="91">
        <f t="shared" ca="1" si="13"/>
        <v>4499.6940000000004</v>
      </c>
    </row>
    <row r="177" spans="1:32">
      <c r="A177" s="40">
        <f>元データ!P174</f>
        <v>118</v>
      </c>
      <c r="B177" s="27">
        <f t="shared" si="14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91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10"/>
        <v/>
      </c>
      <c r="AB177" s="27" t="str">
        <f ca="1">IF(A177="非採用特別","非採用特別",IF(R177=2,"臨時",
IF(COUNTIF(分類!$H$8:$H$25, 統合マスタ!V177)&gt;0, 分類!$G$7,
IF(COUNTIF(分類!$K$8:$K$25, 統合マスタ!V177)&gt;0, 分類!$J$7,
IF(COUNTIF(分類!$N$8:$N$25, 統合マスタ!V177)&gt;0, 分類!$M$7,
IF(COUNTIF(分類!$Q$8:$Q$25, 統合マスタ!V177)&gt;0, 分類!$P$7,
IF(COUNTIF(分類!$T$8:$T$25, 統合マスタ!V177)&gt;0, 分類!$S$7,
"無し")))))))</f>
        <v>錠剤</v>
      </c>
      <c r="AC177" s="27">
        <f t="shared" ca="1" si="11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367</v>
      </c>
      <c r="AE177" s="91">
        <f t="shared" ca="1" si="12"/>
        <v>2165.3000000000002</v>
      </c>
      <c r="AF177" s="91">
        <f t="shared" ca="1" si="13"/>
        <v>1967.1200000000001</v>
      </c>
    </row>
    <row r="178" spans="1:32">
      <c r="A178" s="40">
        <f>元データ!P175</f>
        <v>119</v>
      </c>
      <c r="B178" s="27">
        <f t="shared" si="14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91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10"/>
        <v/>
      </c>
      <c r="AB178" s="27" t="str">
        <f ca="1">IF(A178="非採用特別","非採用特別",IF(R178=2,"臨時",
IF(COUNTIF(分類!$H$8:$H$25, 統合マスタ!V178)&gt;0, 分類!$G$7,
IF(COUNTIF(分類!$K$8:$K$25, 統合マスタ!V178)&gt;0, 分類!$J$7,
IF(COUNTIF(分類!$N$8:$N$25, 統合マスタ!V178)&gt;0, 分類!$M$7,
IF(COUNTIF(分類!$Q$8:$Q$25, 統合マスタ!V178)&gt;0, 分類!$P$7,
IF(COUNTIF(分類!$T$8:$T$25, 統合マスタ!V178)&gt;0, 分類!$S$7,
"無し")))))))</f>
        <v>錠剤</v>
      </c>
      <c r="AC178" s="27">
        <f t="shared" ca="1" si="11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35</v>
      </c>
      <c r="AE178" s="91">
        <f t="shared" ca="1" si="12"/>
        <v>350</v>
      </c>
      <c r="AF178" s="91">
        <f t="shared" ca="1" si="13"/>
        <v>318.14999999999998</v>
      </c>
    </row>
    <row r="179" spans="1:32">
      <c r="A179" s="40">
        <f>元データ!P176</f>
        <v>119</v>
      </c>
      <c r="B179" s="27">
        <f t="shared" si="14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91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10"/>
        <v/>
      </c>
      <c r="AB179" s="27" t="str">
        <f ca="1">IF(A179="非採用特別","非採用特別",IF(R179=2,"臨時",
IF(COUNTIF(分類!$H$8:$H$25, 統合マスタ!V179)&gt;0, 分類!$G$7,
IF(COUNTIF(分類!$K$8:$K$25, 統合マスタ!V179)&gt;0, 分類!$J$7,
IF(COUNTIF(分類!$N$8:$N$25, 統合マスタ!V179)&gt;0, 分類!$M$7,
IF(COUNTIF(分類!$Q$8:$Q$25, 統合マスタ!V179)&gt;0, 分類!$P$7,
IF(COUNTIF(分類!$T$8:$T$25, 統合マスタ!V179)&gt;0, 分類!$S$7,
"無し")))))))</f>
        <v>錠剤</v>
      </c>
      <c r="AC179" s="27">
        <f t="shared" ca="1" si="11"/>
        <v>175</v>
      </c>
      <c r="AD179" s="27">
        <v>0</v>
      </c>
      <c r="AE179" s="91">
        <f t="shared" si="12"/>
        <v>0</v>
      </c>
      <c r="AF179" s="91">
        <f t="shared" si="13"/>
        <v>0</v>
      </c>
    </row>
    <row r="180" spans="1:32">
      <c r="A180" s="40">
        <f>元データ!P177</f>
        <v>121</v>
      </c>
      <c r="B180" s="27">
        <f t="shared" si="14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91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10"/>
        <v/>
      </c>
      <c r="AB180" s="27" t="str">
        <f ca="1">IF(A180="非採用特別","非採用特別",IF(R180=2,"臨時",
IF(COUNTIF(分類!$H$8:$H$25, 統合マスタ!V180)&gt;0, 分類!$G$7,
IF(COUNTIF(分類!$K$8:$K$25, 統合マスタ!V180)&gt;0, 分類!$J$7,
IF(COUNTIF(分類!$N$8:$N$25, 統合マスタ!V180)&gt;0, 分類!$M$7,
IF(COUNTIF(分類!$Q$8:$Q$25, 統合マスタ!V180)&gt;0, 分類!$P$7,
IF(COUNTIF(分類!$T$8:$T$25, 統合マスタ!V180)&gt;0, 分類!$S$7,
"無し")))))))</f>
        <v>錠剤</v>
      </c>
      <c r="AC180" s="27">
        <f t="shared" ca="1" si="11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429</v>
      </c>
      <c r="AE180" s="91">
        <f t="shared" ca="1" si="12"/>
        <v>4461.6000000000004</v>
      </c>
      <c r="AF180" s="91">
        <f t="shared" ca="1" si="13"/>
        <v>3972.54</v>
      </c>
    </row>
    <row r="181" spans="1:32">
      <c r="A181" s="40">
        <f>元データ!P178</f>
        <v>122</v>
      </c>
      <c r="B181" s="27">
        <f t="shared" si="14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91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10"/>
        <v/>
      </c>
      <c r="AB181" s="27" t="str">
        <f ca="1">IF(A181="非採用特別","非採用特別",IF(R181=2,"臨時",
IF(COUNTIF(分類!$H$8:$H$25, 統合マスタ!V181)&gt;0, 分類!$G$7,
IF(COUNTIF(分類!$K$8:$K$25, 統合マスタ!V181)&gt;0, 分類!$J$7,
IF(COUNTIF(分類!$N$8:$N$25, 統合マスタ!V181)&gt;0, 分類!$M$7,
IF(COUNTIF(分類!$Q$8:$Q$25, 統合マスタ!V181)&gt;0, 分類!$P$7,
IF(COUNTIF(分類!$T$8:$T$25, 統合マスタ!V181)&gt;0, 分類!$S$7,
"無し")))))))</f>
        <v>錠剤</v>
      </c>
      <c r="AC181" s="27">
        <f t="shared" ca="1" si="11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1184</v>
      </c>
      <c r="AE181" s="91">
        <f t="shared" ca="1" si="12"/>
        <v>12313.6</v>
      </c>
      <c r="AF181" s="91">
        <f t="shared" ca="1" si="13"/>
        <v>10975.68</v>
      </c>
    </row>
    <row r="182" spans="1:32">
      <c r="A182" s="40">
        <f>元データ!P179</f>
        <v>125</v>
      </c>
      <c r="B182" s="27">
        <f t="shared" si="14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91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10"/>
        <v/>
      </c>
      <c r="AB182" s="27" t="str">
        <f ca="1">IF(A182="非採用特別","非採用特別",IF(R182=2,"臨時",
IF(COUNTIF(分類!$H$8:$H$25, 統合マスタ!V182)&gt;0, 分類!$G$7,
IF(COUNTIF(分類!$K$8:$K$25, 統合マスタ!V182)&gt;0, 分類!$J$7,
IF(COUNTIF(分類!$N$8:$N$25, 統合マスタ!V182)&gt;0, 分類!$M$7,
IF(COUNTIF(分類!$Q$8:$Q$25, 統合マスタ!V182)&gt;0, 分類!$P$7,
IF(COUNTIF(分類!$T$8:$T$25, 統合マスタ!V182)&gt;0, 分類!$S$7,
"無し")))))))</f>
        <v>その他</v>
      </c>
      <c r="AC182" s="27">
        <f t="shared" ca="1" si="11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172</v>
      </c>
      <c r="AE182" s="91">
        <f t="shared" ca="1" si="12"/>
        <v>5400.8</v>
      </c>
      <c r="AF182" s="91">
        <f t="shared" ca="1" si="13"/>
        <v>4760.96</v>
      </c>
    </row>
    <row r="183" spans="1:32">
      <c r="A183" s="40">
        <f>元データ!P180</f>
        <v>124</v>
      </c>
      <c r="B183" s="27">
        <f t="shared" si="14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91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10"/>
        <v/>
      </c>
      <c r="AB183" s="27" t="str">
        <f ca="1">IF(A183="非採用特別","非採用特別",IF(R183=2,"臨時",
IF(COUNTIF(分類!$H$8:$H$25, 統合マスタ!V183)&gt;0, 分類!$G$7,
IF(COUNTIF(分類!$K$8:$K$25, 統合マスタ!V183)&gt;0, 分類!$J$7,
IF(COUNTIF(分類!$N$8:$N$25, 統合マスタ!V183)&gt;0, 分類!$M$7,
IF(COUNTIF(分類!$Q$8:$Q$25, 統合マスタ!V183)&gt;0, 分類!$P$7,
IF(COUNTIF(分類!$T$8:$T$25, 統合マスタ!V183)&gt;0, 分類!$S$7,
"無し")))))))</f>
        <v>錠剤</v>
      </c>
      <c r="AC183" s="27">
        <f t="shared" ca="1" si="11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1702</v>
      </c>
      <c r="AE183" s="91">
        <f t="shared" ca="1" si="12"/>
        <v>11403.4</v>
      </c>
      <c r="AF183" s="91">
        <f t="shared" ca="1" si="13"/>
        <v>10052.011999999999</v>
      </c>
    </row>
    <row r="184" spans="1:32">
      <c r="A184" s="40">
        <f>元データ!P181</f>
        <v>124</v>
      </c>
      <c r="B184" s="27">
        <f t="shared" si="14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91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10"/>
        <v/>
      </c>
      <c r="AB184" s="27" t="str">
        <f ca="1">IF(A184="非採用特別","非採用特別",IF(R184=2,"臨時",
IF(COUNTIF(分類!$H$8:$H$25, 統合マスタ!V184)&gt;0, 分類!$G$7,
IF(COUNTIF(分類!$K$8:$K$25, 統合マスタ!V184)&gt;0, 分類!$J$7,
IF(COUNTIF(分類!$N$8:$N$25, 統合マスタ!V184)&gt;0, 分類!$M$7,
IF(COUNTIF(分類!$Q$8:$Q$25, 統合マスタ!V184)&gt;0, 分類!$P$7,
IF(COUNTIF(分類!$T$8:$T$25, 統合マスタ!V184)&gt;0, 分類!$S$7,
"無し")))))))</f>
        <v>錠剤</v>
      </c>
      <c r="AC184" s="27">
        <f t="shared" ca="1" si="11"/>
        <v>180</v>
      </c>
      <c r="AD184" s="27"/>
      <c r="AE184" s="91">
        <f t="shared" si="12"/>
        <v>0</v>
      </c>
      <c r="AF184" s="91">
        <f t="shared" si="13"/>
        <v>0</v>
      </c>
    </row>
    <row r="185" spans="1:32">
      <c r="A185" s="40">
        <f>元データ!P182</f>
        <v>126</v>
      </c>
      <c r="B185" s="27">
        <f t="shared" si="14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91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10"/>
        <v/>
      </c>
      <c r="AB185" s="27" t="str">
        <f ca="1">IF(A185="非採用特別","非採用特別",IF(R185=2,"臨時",
IF(COUNTIF(分類!$H$8:$H$25, 統合マスタ!V185)&gt;0, 分類!$G$7,
IF(COUNTIF(分類!$K$8:$K$25, 統合マスタ!V185)&gt;0, 分類!$J$7,
IF(COUNTIF(分類!$N$8:$N$25, 統合マスタ!V185)&gt;0, 分類!$M$7,
IF(COUNTIF(分類!$Q$8:$Q$25, 統合マスタ!V185)&gt;0, 分類!$P$7,
IF(COUNTIF(分類!$T$8:$T$25, 統合マスタ!V185)&gt;0, 分類!$S$7,
"無し")))))))</f>
        <v>注射</v>
      </c>
      <c r="AC185" s="27">
        <f t="shared" ca="1" si="11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7</v>
      </c>
      <c r="AE185" s="91">
        <f t="shared" ca="1" si="12"/>
        <v>1470</v>
      </c>
      <c r="AF185" s="91">
        <f t="shared" ca="1" si="13"/>
        <v>1323</v>
      </c>
    </row>
    <row r="186" spans="1:32">
      <c r="A186" s="40" t="str">
        <f>元データ!P183</f>
        <v>非採用</v>
      </c>
      <c r="B186" s="27">
        <f t="shared" si="14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91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10"/>
        <v>非採用</v>
      </c>
      <c r="AB186" s="27" t="str">
        <f ca="1">IF(A186="非採用特別","非採用特別",IF(R186=2,"臨時",
IF(COUNTIF(分類!$H$8:$H$25, 統合マスタ!V186)&gt;0, 分類!$G$7,
IF(COUNTIF(分類!$K$8:$K$25, 統合マスタ!V186)&gt;0, 分類!$J$7,
IF(COUNTIF(分類!$N$8:$N$25, 統合マスタ!V186)&gt;0, 分類!$M$7,
IF(COUNTIF(分類!$Q$8:$Q$25, 統合マスタ!V186)&gt;0, 分類!$P$7,
IF(COUNTIF(分類!$T$8:$T$25, 統合マスタ!V186)&gt;0, 分類!$S$7,
"無し")))))))</f>
        <v>無し</v>
      </c>
      <c r="AC186" s="27" t="e">
        <f t="shared" ca="1" si="11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  <c r="AE186" s="91" t="e">
        <f t="shared" ca="1" si="12"/>
        <v>#VALUE!</v>
      </c>
      <c r="AF186" s="91" t="e">
        <f t="shared" ca="1" si="13"/>
        <v>#VALUE!</v>
      </c>
    </row>
    <row r="187" spans="1:32">
      <c r="A187" s="40">
        <f>元データ!P184</f>
        <v>128</v>
      </c>
      <c r="B187" s="27">
        <f t="shared" si="14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91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10"/>
        <v/>
      </c>
      <c r="AB187" s="27" t="str">
        <f ca="1">IF(A187="非採用特別","非採用特別",IF(R187=2,"臨時",
IF(COUNTIF(分類!$H$8:$H$25, 統合マスタ!V187)&gt;0, 分類!$G$7,
IF(COUNTIF(分類!$K$8:$K$25, 統合マスタ!V187)&gt;0, 分類!$J$7,
IF(COUNTIF(分類!$N$8:$N$25, 統合マスタ!V187)&gt;0, 分類!$M$7,
IF(COUNTIF(分類!$Q$8:$Q$25, 統合マスタ!V187)&gt;0, 分類!$P$7,
IF(COUNTIF(分類!$T$8:$T$25, 統合マスタ!V187)&gt;0, 分類!$S$7,
"無し")))))))</f>
        <v>外用</v>
      </c>
      <c r="AC187" s="27">
        <f t="shared" ca="1" si="11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1</v>
      </c>
      <c r="AE187" s="91">
        <f t="shared" ca="1" si="12"/>
        <v>1732.2</v>
      </c>
      <c r="AF187" s="91">
        <f t="shared" ca="1" si="13"/>
        <v>1543</v>
      </c>
    </row>
    <row r="188" spans="1:32">
      <c r="A188" s="40">
        <f>元データ!P185</f>
        <v>129</v>
      </c>
      <c r="B188" s="27">
        <f t="shared" si="14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91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10"/>
        <v/>
      </c>
      <c r="AB188" s="27" t="str">
        <f ca="1">IF(A188="非採用特別","非採用特別",IF(R188=2,"臨時",
IF(COUNTIF(分類!$H$8:$H$25, 統合マスタ!V188)&gt;0, 分類!$G$7,
IF(COUNTIF(分類!$K$8:$K$25, 統合マスタ!V188)&gt;0, 分類!$J$7,
IF(COUNTIF(分類!$N$8:$N$25, 統合マスタ!V188)&gt;0, 分類!$M$7,
IF(COUNTIF(分類!$Q$8:$Q$25, 統合マスタ!V188)&gt;0, 分類!$P$7,
IF(COUNTIF(分類!$T$8:$T$25, 統合マスタ!V188)&gt;0, 分類!$S$7,
"無し")))))))</f>
        <v>錠剤</v>
      </c>
      <c r="AC188" s="27">
        <f t="shared" ca="1" si="11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317</v>
      </c>
      <c r="AE188" s="91">
        <f t="shared" ca="1" si="12"/>
        <v>6878.9</v>
      </c>
      <c r="AF188" s="91">
        <f t="shared" ca="1" si="13"/>
        <v>6023</v>
      </c>
    </row>
    <row r="189" spans="1:32">
      <c r="A189" s="40">
        <f>元データ!P186</f>
        <v>129</v>
      </c>
      <c r="B189" s="27">
        <f t="shared" si="14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91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10"/>
        <v/>
      </c>
      <c r="AB189" s="27" t="str">
        <f ca="1">IF(A189="非採用特別","非採用特別",IF(R189=2,"臨時",
IF(COUNTIF(分類!$H$8:$H$25, 統合マスタ!V189)&gt;0, 分類!$G$7,
IF(COUNTIF(分類!$K$8:$K$25, 統合マスタ!V189)&gt;0, 分類!$J$7,
IF(COUNTIF(分類!$N$8:$N$25, 統合マスタ!V189)&gt;0, 分類!$M$7,
IF(COUNTIF(分類!$Q$8:$Q$25, 統合マスタ!V189)&gt;0, 分類!$P$7,
IF(COUNTIF(分類!$T$8:$T$25, 統合マスタ!V189)&gt;0, 分類!$S$7,
"無し")))))))</f>
        <v>錠剤</v>
      </c>
      <c r="AC189" s="27">
        <f t="shared" ca="1" si="11"/>
        <v>185</v>
      </c>
      <c r="AD189" s="27"/>
      <c r="AE189" s="91">
        <f t="shared" si="12"/>
        <v>0</v>
      </c>
      <c r="AF189" s="91">
        <f t="shared" si="13"/>
        <v>0</v>
      </c>
    </row>
    <row r="190" spans="1:32">
      <c r="A190" s="40">
        <f>元データ!P187</f>
        <v>135</v>
      </c>
      <c r="B190" s="27">
        <f t="shared" si="14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91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10"/>
        <v/>
      </c>
      <c r="AB190" s="27" t="str">
        <f ca="1">IF(A190="非採用特別","非採用特別",IF(R190=2,"臨時",
IF(COUNTIF(分類!$H$8:$H$25, 統合マスタ!V190)&gt;0, 分類!$G$7,
IF(COUNTIF(分類!$K$8:$K$25, 統合マスタ!V190)&gt;0, 分類!$J$7,
IF(COUNTIF(分類!$N$8:$N$25, 統合マスタ!V190)&gt;0, 分類!$M$7,
IF(COUNTIF(分類!$Q$8:$Q$25, 統合マスタ!V190)&gt;0, 分類!$P$7,
IF(COUNTIF(分類!$T$8:$T$25, 統合マスタ!V190)&gt;0, 分類!$S$7,
"無し")))))))</f>
        <v>錠剤</v>
      </c>
      <c r="AC190" s="27">
        <f t="shared" ca="1" si="11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211</v>
      </c>
      <c r="AE190" s="91">
        <f t="shared" ca="1" si="12"/>
        <v>12090.3</v>
      </c>
      <c r="AF190" s="91">
        <f t="shared" ca="1" si="13"/>
        <v>10651.279999999999</v>
      </c>
    </row>
    <row r="191" spans="1:32">
      <c r="A191" s="40" t="str">
        <f>元データ!P188</f>
        <v>非採用</v>
      </c>
      <c r="B191" s="27">
        <f t="shared" si="14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91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10"/>
        <v>非採用</v>
      </c>
      <c r="AB191" s="27" t="str">
        <f ca="1">IF(A191="非採用特別","非採用特別",IF(R191=2,"臨時",
IF(COUNTIF(分類!$H$8:$H$25, 統合マスタ!V191)&gt;0, 分類!$G$7,
IF(COUNTIF(分類!$K$8:$K$25, 統合マスタ!V191)&gt;0, 分類!$J$7,
IF(COUNTIF(分類!$N$8:$N$25, 統合マスタ!V191)&gt;0, 分類!$M$7,
IF(COUNTIF(分類!$Q$8:$Q$25, 統合マスタ!V191)&gt;0, 分類!$P$7,
IF(COUNTIF(分類!$T$8:$T$25, 統合マスタ!V191)&gt;0, 分類!$S$7,
"無し")))))))</f>
        <v>無し</v>
      </c>
      <c r="AC191" s="27" t="e">
        <f t="shared" ca="1" si="11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  <c r="AE191" s="91" t="e">
        <f t="shared" ca="1" si="12"/>
        <v>#VALUE!</v>
      </c>
      <c r="AF191" s="91" t="e">
        <f t="shared" ca="1" si="13"/>
        <v>#VALUE!</v>
      </c>
    </row>
    <row r="192" spans="1:32">
      <c r="A192" s="40">
        <f>元データ!P189</f>
        <v>136</v>
      </c>
      <c r="B192" s="27">
        <f t="shared" si="14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91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10"/>
        <v/>
      </c>
      <c r="AB192" s="27" t="str">
        <f ca="1">IF(A192="非採用特別","非採用特別",IF(R192=2,"臨時",
IF(COUNTIF(分類!$H$8:$H$25, 統合マスタ!V192)&gt;0, 分類!$G$7,
IF(COUNTIF(分類!$K$8:$K$25, 統合マスタ!V192)&gt;0, 分類!$J$7,
IF(COUNTIF(分類!$N$8:$N$25, 統合マスタ!V192)&gt;0, 分類!$M$7,
IF(COUNTIF(分類!$Q$8:$Q$25, 統合マスタ!V192)&gt;0, 分類!$P$7,
IF(COUNTIF(分類!$T$8:$T$25, 統合マスタ!V192)&gt;0, 分類!$S$7,
"無し")))))))</f>
        <v>錠剤</v>
      </c>
      <c r="AC192" s="27">
        <f t="shared" ca="1" si="11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1194</v>
      </c>
      <c r="AE192" s="91">
        <f t="shared" ca="1" si="12"/>
        <v>95758.8</v>
      </c>
      <c r="AF192" s="91">
        <f t="shared" ca="1" si="13"/>
        <v>81929.891999999993</v>
      </c>
    </row>
    <row r="193" spans="1:32">
      <c r="A193" s="40">
        <f>元データ!P190</f>
        <v>134</v>
      </c>
      <c r="B193" s="27">
        <f t="shared" si="14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91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10"/>
        <v/>
      </c>
      <c r="AB193" s="27" t="str">
        <f ca="1">IF(A193="非採用特別","非採用特別",IF(R193=2,"臨時",
IF(COUNTIF(分類!$H$8:$H$25, 統合マスタ!V193)&gt;0, 分類!$G$7,
IF(COUNTIF(分類!$K$8:$K$25, 統合マスタ!V193)&gt;0, 分類!$J$7,
IF(COUNTIF(分類!$N$8:$N$25, 統合マスタ!V193)&gt;0, 分類!$M$7,
IF(COUNTIF(分類!$Q$8:$Q$25, 統合マスタ!V193)&gt;0, 分類!$P$7,
IF(COUNTIF(分類!$T$8:$T$25, 統合マスタ!V193)&gt;0, 分類!$S$7,
"無し")))))))</f>
        <v>散剤</v>
      </c>
      <c r="AC193" s="27">
        <f t="shared" ca="1" si="11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49</v>
      </c>
      <c r="AE193" s="91">
        <f t="shared" ca="1" si="12"/>
        <v>6610.1</v>
      </c>
      <c r="AF193" s="91">
        <f t="shared" ca="1" si="13"/>
        <v>5618.83</v>
      </c>
    </row>
    <row r="194" spans="1:32">
      <c r="A194" s="40">
        <f>元データ!P191</f>
        <v>132</v>
      </c>
      <c r="B194" s="27">
        <f t="shared" si="14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91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10"/>
        <v/>
      </c>
      <c r="AB194" s="27" t="str">
        <f ca="1">IF(A194="非採用特別","非採用特別",IF(R194=2,"臨時",
IF(COUNTIF(分類!$H$8:$H$25, 統合マスタ!V194)&gt;0, 分類!$G$7,
IF(COUNTIF(分類!$K$8:$K$25, 統合マスタ!V194)&gt;0, 分類!$J$7,
IF(COUNTIF(分類!$N$8:$N$25, 統合マスタ!V194)&gt;0, 分類!$M$7,
IF(COUNTIF(分類!$Q$8:$Q$25, 統合マスタ!V194)&gt;0, 分類!$P$7,
IF(COUNTIF(分類!$T$8:$T$25, 統合マスタ!V194)&gt;0, 分類!$S$7,
"無し")))))))</f>
        <v>錠剤</v>
      </c>
      <c r="AC194" s="27">
        <f t="shared" ca="1" si="11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1095</v>
      </c>
      <c r="AE194" s="91">
        <f t="shared" ca="1" si="12"/>
        <v>18396</v>
      </c>
      <c r="AF194" s="91">
        <f t="shared" ca="1" si="13"/>
        <v>15822.75</v>
      </c>
    </row>
    <row r="195" spans="1:32">
      <c r="A195" s="40">
        <f>元データ!P192</f>
        <v>132</v>
      </c>
      <c r="B195" s="27">
        <f t="shared" si="14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91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10"/>
        <v/>
      </c>
      <c r="AB195" s="27" t="str">
        <f ca="1">IF(A195="非採用特別","非採用特別",IF(R195=2,"臨時",
IF(COUNTIF(分類!$H$8:$H$25, 統合マスタ!V195)&gt;0, 分類!$G$7,
IF(COUNTIF(分類!$K$8:$K$25, 統合マスタ!V195)&gt;0, 分類!$J$7,
IF(COUNTIF(分類!$N$8:$N$25, 統合マスタ!V195)&gt;0, 分類!$M$7,
IF(COUNTIF(分類!$Q$8:$Q$25, 統合マスタ!V195)&gt;0, 分類!$P$7,
IF(COUNTIF(分類!$T$8:$T$25, 統合マスタ!V195)&gt;0, 分類!$S$7,
"無し")))))))</f>
        <v>錠剤</v>
      </c>
      <c r="AC195" s="27">
        <f t="shared" ca="1" si="11"/>
        <v>200191</v>
      </c>
      <c r="AD195" s="27"/>
      <c r="AE195" s="91">
        <f t="shared" si="12"/>
        <v>0</v>
      </c>
      <c r="AF195" s="91">
        <f t="shared" si="13"/>
        <v>0</v>
      </c>
    </row>
    <row r="196" spans="1:32">
      <c r="A196" s="40">
        <f>元データ!P193</f>
        <v>130</v>
      </c>
      <c r="B196" s="27">
        <f t="shared" si="14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91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10"/>
        <v/>
      </c>
      <c r="AB196" s="27" t="str">
        <f ca="1">IF(A196="非採用特別","非採用特別",IF(R196=2,"臨時",
IF(COUNTIF(分類!$H$8:$H$25, 統合マスタ!V196)&gt;0, 分類!$G$7,
IF(COUNTIF(分類!$K$8:$K$25, 統合マスタ!V196)&gt;0, 分類!$J$7,
IF(COUNTIF(分類!$N$8:$N$25, 統合マスタ!V196)&gt;0, 分類!$M$7,
IF(COUNTIF(分類!$Q$8:$Q$25, 統合マスタ!V196)&gt;0, 分類!$P$7,
IF(COUNTIF(分類!$T$8:$T$25, 統合マスタ!V196)&gt;0, 分類!$S$7,
"無し")))))))</f>
        <v>錠剤</v>
      </c>
      <c r="AC196" s="27">
        <f t="shared" ca="1" si="11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983</v>
      </c>
      <c r="AE196" s="91">
        <f t="shared" ca="1" si="12"/>
        <v>10223.200000000001</v>
      </c>
      <c r="AF196" s="91">
        <f t="shared" ca="1" si="13"/>
        <v>6645.08</v>
      </c>
    </row>
    <row r="197" spans="1:32">
      <c r="A197" s="40">
        <f>元データ!P194</f>
        <v>130</v>
      </c>
      <c r="B197" s="27">
        <f t="shared" si="14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91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10"/>
        <v/>
      </c>
      <c r="AB197" s="27" t="str">
        <f ca="1">IF(A197="非採用特別","非採用特別",IF(R197=2,"臨時",
IF(COUNTIF(分類!$H$8:$H$25, 統合マスタ!V197)&gt;0, 分類!$G$7,
IF(COUNTIF(分類!$K$8:$K$25, 統合マスタ!V197)&gt;0, 分類!$J$7,
IF(COUNTIF(分類!$N$8:$N$25, 統合マスタ!V197)&gt;0, 分類!$M$7,
IF(COUNTIF(分類!$Q$8:$Q$25, 統合マスタ!V197)&gt;0, 分類!$P$7,
IF(COUNTIF(分類!$T$8:$T$25, 統合マスタ!V197)&gt;0, 分類!$S$7,
"無し")))))))</f>
        <v>錠剤</v>
      </c>
      <c r="AC197" s="27">
        <f t="shared" ca="1" si="11"/>
        <v>200193</v>
      </c>
      <c r="AD197" s="27"/>
      <c r="AE197" s="91">
        <f t="shared" si="12"/>
        <v>0</v>
      </c>
      <c r="AF197" s="91">
        <f t="shared" si="13"/>
        <v>0</v>
      </c>
    </row>
    <row r="198" spans="1:32">
      <c r="A198" s="40">
        <f>元データ!P195</f>
        <v>133</v>
      </c>
      <c r="B198" s="27">
        <f t="shared" si="14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91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15">IF(A198="非採用","非採用",IF(A198="処置薬","処置薬",""))</f>
        <v/>
      </c>
      <c r="AB198" s="27" t="str">
        <f ca="1">IF(A198="非採用特別","非採用特別",IF(R198=2,"臨時",
IF(COUNTIF(分類!$H$8:$H$25, 統合マスタ!V198)&gt;0, 分類!$G$7,
IF(COUNTIF(分類!$K$8:$K$25, 統合マスタ!V198)&gt;0, 分類!$J$7,
IF(COUNTIF(分類!$N$8:$N$25, 統合マスタ!V198)&gt;0, 分類!$M$7,
IF(COUNTIF(分類!$Q$8:$Q$25, 統合マスタ!V198)&gt;0, 分類!$P$7,
IF(COUNTIF(分類!$T$8:$T$25, 統合マスタ!V198)&gt;0, 分類!$S$7,
"無し")))))))</f>
        <v>錠剤</v>
      </c>
      <c r="AC198" s="27">
        <f t="shared" ref="AC198:AC261" ca="1" si="16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356</v>
      </c>
      <c r="AE198" s="91">
        <f t="shared" ref="AE198:AE261" ca="1" si="17">H198*AD198</f>
        <v>10430.800000000001</v>
      </c>
      <c r="AF198" s="91">
        <f t="shared" ref="AF198:AF261" ca="1" si="18">M198*AD198</f>
        <v>8935.6</v>
      </c>
    </row>
    <row r="199" spans="1:32">
      <c r="A199" s="40">
        <f>元データ!P196</f>
        <v>133</v>
      </c>
      <c r="B199" s="27">
        <f t="shared" ref="B199:B262" si="19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91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15"/>
        <v/>
      </c>
      <c r="AB199" s="27" t="str">
        <f ca="1">IF(A199="非採用特別","非採用特別",IF(R199=2,"臨時",
IF(COUNTIF(分類!$H$8:$H$25, 統合マスタ!V199)&gt;0, 分類!$G$7,
IF(COUNTIF(分類!$K$8:$K$25, 統合マスタ!V199)&gt;0, 分類!$J$7,
IF(COUNTIF(分類!$N$8:$N$25, 統合マスタ!V199)&gt;0, 分類!$M$7,
IF(COUNTIF(分類!$Q$8:$Q$25, 統合マスタ!V199)&gt;0, 分類!$P$7,
IF(COUNTIF(分類!$T$8:$T$25, 統合マスタ!V199)&gt;0, 分類!$S$7,
"無し")))))))</f>
        <v>錠剤</v>
      </c>
      <c r="AC199" s="27">
        <f t="shared" ca="1" si="16"/>
        <v>200195</v>
      </c>
      <c r="AD199" s="27"/>
      <c r="AE199" s="91">
        <f t="shared" si="17"/>
        <v>0</v>
      </c>
      <c r="AF199" s="91">
        <f t="shared" si="18"/>
        <v>0</v>
      </c>
    </row>
    <row r="200" spans="1:32">
      <c r="A200" s="40">
        <f>元データ!P197</f>
        <v>131</v>
      </c>
      <c r="B200" s="27">
        <f t="shared" si="19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91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15"/>
        <v/>
      </c>
      <c r="AB200" s="27" t="str">
        <f ca="1">IF(A200="非採用特別","非採用特別",IF(R200=2,"臨時",
IF(COUNTIF(分類!$H$8:$H$25, 統合マスタ!V200)&gt;0, 分類!$G$7,
IF(COUNTIF(分類!$K$8:$K$25, 統合マスタ!V200)&gt;0, 分類!$J$7,
IF(COUNTIF(分類!$N$8:$N$25, 統合マスタ!V200)&gt;0, 分類!$M$7,
IF(COUNTIF(分類!$Q$8:$Q$25, 統合マスタ!V200)&gt;0, 分類!$P$7,
IF(COUNTIF(分類!$T$8:$T$25, 統合マスタ!V200)&gt;0, 分類!$S$7,
"無し")))))))</f>
        <v>錠剤</v>
      </c>
      <c r="AC200" s="27">
        <f t="shared" ca="1" si="16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476</v>
      </c>
      <c r="AE200" s="91">
        <f t="shared" ca="1" si="17"/>
        <v>4950.4000000000005</v>
      </c>
      <c r="AF200" s="91">
        <f t="shared" ca="1" si="18"/>
        <v>3674.72</v>
      </c>
    </row>
    <row r="201" spans="1:32">
      <c r="A201" s="40">
        <f>元データ!P198</f>
        <v>131</v>
      </c>
      <c r="B201" s="27">
        <f t="shared" si="19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91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15"/>
        <v/>
      </c>
      <c r="AB201" s="27" t="str">
        <f ca="1">IF(A201="非採用特別","非採用特別",IF(R201=2,"臨時",
IF(COUNTIF(分類!$H$8:$H$25, 統合マスタ!V201)&gt;0, 分類!$G$7,
IF(COUNTIF(分類!$K$8:$K$25, 統合マスタ!V201)&gt;0, 分類!$J$7,
IF(COUNTIF(分類!$N$8:$N$25, 統合マスタ!V201)&gt;0, 分類!$M$7,
IF(COUNTIF(分類!$Q$8:$Q$25, 統合マスタ!V201)&gt;0, 分類!$P$7,
IF(COUNTIF(分類!$T$8:$T$25, 統合マスタ!V201)&gt;0, 分類!$S$7,
"無し")))))))</f>
        <v>錠剤</v>
      </c>
      <c r="AC201" s="27">
        <f t="shared" ca="1" si="16"/>
        <v>200197</v>
      </c>
      <c r="AD201" s="27"/>
      <c r="AE201" s="91">
        <f t="shared" si="17"/>
        <v>0</v>
      </c>
      <c r="AF201" s="91">
        <f t="shared" si="18"/>
        <v>0</v>
      </c>
    </row>
    <row r="202" spans="1:32">
      <c r="A202" s="40">
        <f>元データ!P199</f>
        <v>137</v>
      </c>
      <c r="B202" s="27">
        <f t="shared" si="19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91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15"/>
        <v/>
      </c>
      <c r="AB202" s="27" t="str">
        <f ca="1">IF(A202="非採用特別","非採用特別",IF(R202=2,"臨時",
IF(COUNTIF(分類!$H$8:$H$25, 統合マスタ!V202)&gt;0, 分類!$G$7,
IF(COUNTIF(分類!$K$8:$K$25, 統合マスタ!V202)&gt;0, 分類!$J$7,
IF(COUNTIF(分類!$N$8:$N$25, 統合マスタ!V202)&gt;0, 分類!$M$7,
IF(COUNTIF(分類!$Q$8:$Q$25, 統合マスタ!V202)&gt;0, 分類!$P$7,
IF(COUNTIF(分類!$T$8:$T$25, 統合マスタ!V202)&gt;0, 分類!$S$7,
"無し")))))))</f>
        <v>臨時</v>
      </c>
      <c r="AC202" s="27">
        <f t="shared" ca="1" si="16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15</v>
      </c>
      <c r="AE202" s="91">
        <f t="shared" ca="1" si="17"/>
        <v>7581</v>
      </c>
      <c r="AF202" s="91">
        <f t="shared" ca="1" si="18"/>
        <v>6747</v>
      </c>
    </row>
    <row r="203" spans="1:32">
      <c r="A203" s="40">
        <f>元データ!P200</f>
        <v>138</v>
      </c>
      <c r="B203" s="27">
        <f t="shared" si="19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91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15"/>
        <v/>
      </c>
      <c r="AB203" s="27" t="str">
        <f ca="1">IF(A203="非採用特別","非採用特別",IF(R203=2,"臨時",
IF(COUNTIF(分類!$H$8:$H$25, 統合マスタ!V203)&gt;0, 分類!$G$7,
IF(COUNTIF(分類!$K$8:$K$25, 統合マスタ!V203)&gt;0, 分類!$J$7,
IF(COUNTIF(分類!$N$8:$N$25, 統合マスタ!V203)&gt;0, 分類!$M$7,
IF(COUNTIF(分類!$Q$8:$Q$25, 統合マスタ!V203)&gt;0, 分類!$P$7,
IF(COUNTIF(分類!$T$8:$T$25, 統合マスタ!V203)&gt;0, 分類!$S$7,
"無し")))))))</f>
        <v>錠剤</v>
      </c>
      <c r="AC203" s="27">
        <f t="shared" ca="1" si="16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499</v>
      </c>
      <c r="AE203" s="91">
        <f t="shared" ca="1" si="17"/>
        <v>42514.8</v>
      </c>
      <c r="AF203" s="91">
        <f t="shared" ca="1" si="18"/>
        <v>36352.149999999994</v>
      </c>
    </row>
    <row r="204" spans="1:32">
      <c r="A204" s="40" t="str">
        <f>元データ!P201</f>
        <v>非採用</v>
      </c>
      <c r="B204" s="27">
        <f t="shared" si="19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91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15"/>
        <v>非採用</v>
      </c>
      <c r="AB204" s="27" t="str">
        <f ca="1">IF(A204="非採用特別","非採用特別",IF(R204=2,"臨時",
IF(COUNTIF(分類!$H$8:$H$25, 統合マスタ!V204)&gt;0, 分類!$G$7,
IF(COUNTIF(分類!$K$8:$K$25, 統合マスタ!V204)&gt;0, 分類!$J$7,
IF(COUNTIF(分類!$N$8:$N$25, 統合マスタ!V204)&gt;0, 分類!$M$7,
IF(COUNTIF(分類!$Q$8:$Q$25, 統合マスタ!V204)&gt;0, 分類!$P$7,
IF(COUNTIF(分類!$T$8:$T$25, 統合マスタ!V204)&gt;0, 分類!$S$7,
"無し")))))))</f>
        <v>無し</v>
      </c>
      <c r="AC204" s="27" t="e">
        <f t="shared" ca="1" si="16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  <c r="AE204" s="91" t="e">
        <f t="shared" ca="1" si="17"/>
        <v>#VALUE!</v>
      </c>
      <c r="AF204" s="91" t="e">
        <f t="shared" ca="1" si="18"/>
        <v>#VALUE!</v>
      </c>
    </row>
    <row r="205" spans="1:32">
      <c r="A205" s="40">
        <f>元データ!P202</f>
        <v>147</v>
      </c>
      <c r="B205" s="27">
        <f t="shared" si="19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91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15"/>
        <v/>
      </c>
      <c r="AB205" s="27" t="str">
        <f ca="1">IF(A205="非採用特別","非採用特別",IF(R205=2,"臨時",
IF(COUNTIF(分類!$H$8:$H$25, 統合マスタ!V205)&gt;0, 分類!$G$7,
IF(COUNTIF(分類!$K$8:$K$25, 統合マスタ!V205)&gt;0, 分類!$J$7,
IF(COUNTIF(分類!$N$8:$N$25, 統合マスタ!V205)&gt;0, 分類!$M$7,
IF(COUNTIF(分類!$Q$8:$Q$25, 統合マスタ!V205)&gt;0, 分類!$P$7,
IF(COUNTIF(分類!$T$8:$T$25, 統合マスタ!V205)&gt;0, 分類!$S$7,
"無し")))))))</f>
        <v>散剤</v>
      </c>
      <c r="AC205" s="27">
        <f t="shared" ca="1" si="16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83.9</v>
      </c>
      <c r="AE205" s="91">
        <f t="shared" ca="1" si="17"/>
        <v>1661.2200000000003</v>
      </c>
      <c r="AF205" s="91">
        <f t="shared" ca="1" si="18"/>
        <v>1510.2</v>
      </c>
    </row>
    <row r="206" spans="1:32">
      <c r="A206" s="40">
        <f>元データ!P203</f>
        <v>145</v>
      </c>
      <c r="B206" s="27">
        <f t="shared" si="19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91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15"/>
        <v/>
      </c>
      <c r="AB206" s="27" t="str">
        <f ca="1">IF(A206="非採用特別","非採用特別",IF(R206=2,"臨時",
IF(COUNTIF(分類!$H$8:$H$25, 統合マスタ!V206)&gt;0, 分類!$G$7,
IF(COUNTIF(分類!$K$8:$K$25, 統合マスタ!V206)&gt;0, 分類!$J$7,
IF(COUNTIF(分類!$N$8:$N$25, 統合マスタ!V206)&gt;0, 分類!$M$7,
IF(COUNTIF(分類!$Q$8:$Q$25, 統合マスタ!V206)&gt;0, 分類!$P$7,
IF(COUNTIF(分類!$T$8:$T$25, 統合マスタ!V206)&gt;0, 分類!$S$7,
"無し")))))))</f>
        <v>錠剤</v>
      </c>
      <c r="AC206" s="27">
        <f t="shared" ca="1" si="16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1531</v>
      </c>
      <c r="AE206" s="91">
        <f t="shared" ca="1" si="17"/>
        <v>19137.5</v>
      </c>
      <c r="AF206" s="91">
        <f t="shared" ca="1" si="18"/>
        <v>16458.25</v>
      </c>
    </row>
    <row r="207" spans="1:32">
      <c r="A207" s="40">
        <f>元データ!P204</f>
        <v>146</v>
      </c>
      <c r="B207" s="27">
        <f t="shared" si="19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91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15"/>
        <v/>
      </c>
      <c r="AB207" s="27" t="str">
        <f ca="1">IF(A207="非採用特別","非採用特別",IF(R207=2,"臨時",
IF(COUNTIF(分類!$H$8:$H$25, 統合マスタ!V207)&gt;0, 分類!$G$7,
IF(COUNTIF(分類!$K$8:$K$25, 統合マスタ!V207)&gt;0, 分類!$J$7,
IF(COUNTIF(分類!$N$8:$N$25, 統合マスタ!V207)&gt;0, 分類!$M$7,
IF(COUNTIF(分類!$Q$8:$Q$25, 統合マスタ!V207)&gt;0, 分類!$P$7,
IF(COUNTIF(分類!$T$8:$T$25, 統合マスタ!V207)&gt;0, 分類!$S$7,
"無し")))))))</f>
        <v>錠剤</v>
      </c>
      <c r="AC207" s="27">
        <f t="shared" ca="1" si="16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136</v>
      </c>
      <c r="AE207" s="91">
        <f t="shared" ca="1" si="17"/>
        <v>2189.6000000000004</v>
      </c>
      <c r="AF207" s="91">
        <f t="shared" ca="1" si="18"/>
        <v>1883.6000000000001</v>
      </c>
    </row>
    <row r="208" spans="1:32">
      <c r="A208" s="40">
        <f>元データ!P205</f>
        <v>149</v>
      </c>
      <c r="B208" s="27">
        <f t="shared" si="19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91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15"/>
        <v/>
      </c>
      <c r="AB208" s="27" t="str">
        <f ca="1">IF(A208="非採用特別","非採用特別",IF(R208=2,"臨時",
IF(COUNTIF(分類!$H$8:$H$25, 統合マスタ!V208)&gt;0, 分類!$G$7,
IF(COUNTIF(分類!$K$8:$K$25, 統合マスタ!V208)&gt;0, 分類!$J$7,
IF(COUNTIF(分類!$N$8:$N$25, 統合マスタ!V208)&gt;0, 分類!$M$7,
IF(COUNTIF(分類!$Q$8:$Q$25, 統合マスタ!V208)&gt;0, 分類!$P$7,
IF(COUNTIF(分類!$T$8:$T$25, 統合マスタ!V208)&gt;0, 分類!$S$7,
"無し")))))))</f>
        <v>錠剤</v>
      </c>
      <c r="AC208" s="27">
        <f t="shared" ca="1" si="16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406</v>
      </c>
      <c r="AE208" s="91">
        <f t="shared" ca="1" si="17"/>
        <v>10109.4</v>
      </c>
      <c r="AF208" s="91">
        <f t="shared" ca="1" si="18"/>
        <v>9187.7799999999988</v>
      </c>
    </row>
    <row r="209" spans="1:32">
      <c r="A209" s="40">
        <f>元データ!P206</f>
        <v>148</v>
      </c>
      <c r="B209" s="27">
        <f t="shared" si="19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91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15"/>
        <v/>
      </c>
      <c r="AB209" s="27" t="str">
        <f ca="1">IF(A209="非採用特別","非採用特別",IF(R209=2,"臨時",
IF(COUNTIF(分類!$H$8:$H$25, 統合マスタ!V209)&gt;0, 分類!$G$7,
IF(COUNTIF(分類!$K$8:$K$25, 統合マスタ!V209)&gt;0, 分類!$J$7,
IF(COUNTIF(分類!$N$8:$N$25, 統合マスタ!V209)&gt;0, 分類!$M$7,
IF(COUNTIF(分類!$Q$8:$Q$25, 統合マスタ!V209)&gt;0, 分類!$P$7,
IF(COUNTIF(分類!$T$8:$T$25, 統合マスタ!V209)&gt;0, 分類!$S$7,
"無し")))))))</f>
        <v>錠剤</v>
      </c>
      <c r="AC209" s="27">
        <f t="shared" ca="1" si="16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509</v>
      </c>
      <c r="AE209" s="91">
        <f t="shared" ca="1" si="17"/>
        <v>16135.3</v>
      </c>
      <c r="AF209" s="91">
        <f t="shared" ca="1" si="18"/>
        <v>13793.900000000001</v>
      </c>
    </row>
    <row r="210" spans="1:32">
      <c r="A210" s="40">
        <f>元データ!P207</f>
        <v>150</v>
      </c>
      <c r="B210" s="27">
        <f t="shared" si="19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91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15"/>
        <v/>
      </c>
      <c r="AB210" s="27" t="str">
        <f ca="1">IF(A210="非採用特別","非採用特別",IF(R210=2,"臨時",
IF(COUNTIF(分類!$H$8:$H$25, 統合マスタ!V210)&gt;0, 分類!$G$7,
IF(COUNTIF(分類!$K$8:$K$25, 統合マスタ!V210)&gt;0, 分類!$J$7,
IF(COUNTIF(分類!$N$8:$N$25, 統合マスタ!V210)&gt;0, 分類!$M$7,
IF(COUNTIF(分類!$Q$8:$Q$25, 統合マスタ!V210)&gt;0, 分類!$P$7,
IF(COUNTIF(分類!$T$8:$T$25, 統合マスタ!V210)&gt;0, 分類!$S$7,
"無し")))))))</f>
        <v>錠剤</v>
      </c>
      <c r="AC210" s="27">
        <f t="shared" ca="1" si="16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58</v>
      </c>
      <c r="AE210" s="91">
        <f t="shared" ca="1" si="17"/>
        <v>475.59999999999997</v>
      </c>
      <c r="AF210" s="91">
        <f t="shared" ca="1" si="18"/>
        <v>423.39999999999992</v>
      </c>
    </row>
    <row r="211" spans="1:32">
      <c r="A211" s="40">
        <f>元データ!P208</f>
        <v>151</v>
      </c>
      <c r="B211" s="27">
        <f t="shared" si="19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91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15"/>
        <v/>
      </c>
      <c r="AB211" s="27" t="str">
        <f ca="1">IF(A211="非採用特別","非採用特別",IF(R211=2,"臨時",
IF(COUNTIF(分類!$H$8:$H$25, 統合マスタ!V211)&gt;0, 分類!$G$7,
IF(COUNTIF(分類!$K$8:$K$25, 統合マスタ!V211)&gt;0, 分類!$J$7,
IF(COUNTIF(分類!$N$8:$N$25, 統合マスタ!V211)&gt;0, 分類!$M$7,
IF(COUNTIF(分類!$Q$8:$Q$25, 統合マスタ!V211)&gt;0, 分類!$P$7,
IF(COUNTIF(分類!$T$8:$T$25, 統合マスタ!V211)&gt;0, 分類!$S$7,
"無し")))))))</f>
        <v>注射</v>
      </c>
      <c r="AC211" s="27">
        <f t="shared" ca="1" si="16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4</v>
      </c>
      <c r="AE211" s="91">
        <f t="shared" ca="1" si="17"/>
        <v>1208</v>
      </c>
      <c r="AF211" s="91">
        <f t="shared" ca="1" si="18"/>
        <v>1076.4000000000001</v>
      </c>
    </row>
    <row r="212" spans="1:32">
      <c r="A212" s="40">
        <f>元データ!P209</f>
        <v>152</v>
      </c>
      <c r="B212" s="27">
        <f t="shared" si="19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91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15"/>
        <v/>
      </c>
      <c r="AB212" s="27" t="str">
        <f ca="1">IF(A212="非採用特別","非採用特別",IF(R212=2,"臨時",
IF(COUNTIF(分類!$H$8:$H$25, 統合マスタ!V212)&gt;0, 分類!$G$7,
IF(COUNTIF(分類!$K$8:$K$25, 統合マスタ!V212)&gt;0, 分類!$J$7,
IF(COUNTIF(分類!$N$8:$N$25, 統合マスタ!V212)&gt;0, 分類!$M$7,
IF(COUNTIF(分類!$Q$8:$Q$25, 統合マスタ!V212)&gt;0, 分類!$P$7,
IF(COUNTIF(分類!$T$8:$T$25, 統合マスタ!V212)&gt;0, 分類!$S$7,
"無し")))))))</f>
        <v>外用</v>
      </c>
      <c r="AC212" s="27">
        <f t="shared" ca="1" si="16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146</v>
      </c>
      <c r="AE212" s="91">
        <f t="shared" ca="1" si="17"/>
        <v>18133.2</v>
      </c>
      <c r="AF212" s="91">
        <f t="shared" ca="1" si="18"/>
        <v>16001.599999999999</v>
      </c>
    </row>
    <row r="213" spans="1:32">
      <c r="A213" s="40">
        <f>元データ!P210</f>
        <v>153</v>
      </c>
      <c r="B213" s="27">
        <f t="shared" si="19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91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15"/>
        <v/>
      </c>
      <c r="AB213" s="27" t="str">
        <f ca="1">IF(A213="非採用特別","非採用特別",IF(R213=2,"臨時",
IF(COUNTIF(分類!$H$8:$H$25, 統合マスタ!V213)&gt;0, 分類!$G$7,
IF(COUNTIF(分類!$K$8:$K$25, 統合マスタ!V213)&gt;0, 分類!$J$7,
IF(COUNTIF(分類!$N$8:$N$25, 統合マスタ!V213)&gt;0, 分類!$M$7,
IF(COUNTIF(分類!$Q$8:$Q$25, 統合マスタ!V213)&gt;0, 分類!$P$7,
IF(COUNTIF(分類!$T$8:$T$25, 統合マスタ!V213)&gt;0, 分類!$S$7,
"無し")))))))</f>
        <v>錠剤</v>
      </c>
      <c r="AC213" s="27">
        <f t="shared" ca="1" si="16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661</v>
      </c>
      <c r="AE213" s="91">
        <f t="shared" ca="1" si="17"/>
        <v>3899.9</v>
      </c>
      <c r="AF213" s="91">
        <f t="shared" ca="1" si="18"/>
        <v>3544.9430000000002</v>
      </c>
    </row>
    <row r="214" spans="1:32">
      <c r="A214" s="40">
        <f>元データ!P211</f>
        <v>154</v>
      </c>
      <c r="B214" s="27">
        <f t="shared" si="19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91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15"/>
        <v/>
      </c>
      <c r="AB214" s="27" t="str">
        <f ca="1">IF(A214="非採用特別","非採用特別",IF(R214=2,"臨時",
IF(COUNTIF(分類!$H$8:$H$25, 統合マスタ!V214)&gt;0, 分類!$G$7,
IF(COUNTIF(分類!$K$8:$K$25, 統合マスタ!V214)&gt;0, 分類!$J$7,
IF(COUNTIF(分類!$N$8:$N$25, 統合マスタ!V214)&gt;0, 分類!$M$7,
IF(COUNTIF(分類!$Q$8:$Q$25, 統合マスタ!V214)&gt;0, 分類!$P$7,
IF(COUNTIF(分類!$T$8:$T$25, 統合マスタ!V214)&gt;0, 分類!$S$7,
"無し")))))))</f>
        <v>錠剤</v>
      </c>
      <c r="AC214" s="27">
        <f t="shared" ca="1" si="16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289</v>
      </c>
      <c r="AE214" s="91">
        <f t="shared" ca="1" si="17"/>
        <v>3005.6</v>
      </c>
      <c r="AF214" s="91">
        <f t="shared" ca="1" si="18"/>
        <v>2615.4500000000003</v>
      </c>
    </row>
    <row r="215" spans="1:32">
      <c r="A215" s="40" t="str">
        <f>元データ!P212</f>
        <v>非採用</v>
      </c>
      <c r="B215" s="27">
        <f t="shared" si="19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91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15"/>
        <v>非採用</v>
      </c>
      <c r="AB215" s="27" t="str">
        <f ca="1">IF(A215="非採用特別","非採用特別",IF(R215=2,"臨時",
IF(COUNTIF(分類!$H$8:$H$25, 統合マスタ!V215)&gt;0, 分類!$G$7,
IF(COUNTIF(分類!$K$8:$K$25, 統合マスタ!V215)&gt;0, 分類!$J$7,
IF(COUNTIF(分類!$N$8:$N$25, 統合マスタ!V215)&gt;0, 分類!$M$7,
IF(COUNTIF(分類!$Q$8:$Q$25, 統合マスタ!V215)&gt;0, 分類!$P$7,
IF(COUNTIF(分類!$T$8:$T$25, 統合マスタ!V215)&gt;0, 分類!$S$7,
"無し")))))))</f>
        <v>無し</v>
      </c>
      <c r="AC215" s="27" t="e">
        <f t="shared" ca="1" si="16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  <c r="AE215" s="91" t="e">
        <f t="shared" ca="1" si="17"/>
        <v>#VALUE!</v>
      </c>
      <c r="AF215" s="91" t="e">
        <f t="shared" ca="1" si="18"/>
        <v>#VALUE!</v>
      </c>
    </row>
    <row r="216" spans="1:32">
      <c r="A216" s="40">
        <f>元データ!P213</f>
        <v>156</v>
      </c>
      <c r="B216" s="27">
        <f t="shared" si="19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91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15"/>
        <v/>
      </c>
      <c r="AB216" s="27" t="str">
        <f ca="1">IF(A216="非採用特別","非採用特別",IF(R216=2,"臨時",
IF(COUNTIF(分類!$H$8:$H$25, 統合マスタ!V216)&gt;0, 分類!$G$7,
IF(COUNTIF(分類!$K$8:$K$25, 統合マスタ!V216)&gt;0, 分類!$J$7,
IF(COUNTIF(分類!$N$8:$N$25, 統合マスタ!V216)&gt;0, 分類!$M$7,
IF(COUNTIF(分類!$Q$8:$Q$25, 統合マスタ!V216)&gt;0, 分類!$P$7,
IF(COUNTIF(分類!$T$8:$T$25, 統合マスタ!V216)&gt;0, 分類!$S$7,
"無し")))))))</f>
        <v>散剤</v>
      </c>
      <c r="AC216" s="27">
        <f t="shared" ca="1" si="16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168</v>
      </c>
      <c r="AE216" s="91">
        <f t="shared" ca="1" si="17"/>
        <v>8114.4</v>
      </c>
      <c r="AF216" s="91">
        <f t="shared" ca="1" si="18"/>
        <v>7229</v>
      </c>
    </row>
    <row r="217" spans="1:32">
      <c r="A217" s="40">
        <f>元データ!P214</f>
        <v>157</v>
      </c>
      <c r="B217" s="27">
        <f t="shared" si="19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91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15"/>
        <v/>
      </c>
      <c r="AB217" s="27" t="str">
        <f ca="1">IF(A217="非採用特別","非採用特別",IF(R217=2,"臨時",
IF(COUNTIF(分類!$H$8:$H$25, 統合マスタ!V217)&gt;0, 分類!$G$7,
IF(COUNTIF(分類!$K$8:$K$25, 統合マスタ!V217)&gt;0, 分類!$J$7,
IF(COUNTIF(分類!$N$8:$N$25, 統合マスタ!V217)&gt;0, 分類!$M$7,
IF(COUNTIF(分類!$Q$8:$Q$25, 統合マスタ!V217)&gt;0, 分類!$P$7,
IF(COUNTIF(分類!$T$8:$T$25, 統合マスタ!V217)&gt;0, 分類!$S$7,
"無し")))))))</f>
        <v>臨時</v>
      </c>
      <c r="AC217" s="27">
        <f t="shared" ca="1" si="16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27</v>
      </c>
      <c r="AE217" s="91">
        <f t="shared" ca="1" si="17"/>
        <v>342.9</v>
      </c>
      <c r="AF217" s="91">
        <f t="shared" ca="1" si="18"/>
        <v>245.7</v>
      </c>
    </row>
    <row r="218" spans="1:32">
      <c r="A218" s="40">
        <f>元データ!P215</f>
        <v>158</v>
      </c>
      <c r="B218" s="27">
        <f t="shared" si="19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91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15"/>
        <v/>
      </c>
      <c r="AB218" s="27" t="str">
        <f ca="1">IF(A218="非採用特別","非採用特別",IF(R218=2,"臨時",
IF(COUNTIF(分類!$H$8:$H$25, 統合マスタ!V218)&gt;0, 分類!$G$7,
IF(COUNTIF(分類!$K$8:$K$25, 統合マスタ!V218)&gt;0, 分類!$J$7,
IF(COUNTIF(分類!$N$8:$N$25, 統合マスタ!V218)&gt;0, 分類!$M$7,
IF(COUNTIF(分類!$Q$8:$Q$25, 統合マスタ!V218)&gt;0, 分類!$P$7,
IF(COUNTIF(分類!$T$8:$T$25, 統合マスタ!V218)&gt;0, 分類!$S$7,
"無し")))))))</f>
        <v>錠剤</v>
      </c>
      <c r="AC218" s="27">
        <f t="shared" ca="1" si="16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166</v>
      </c>
      <c r="AE218" s="91">
        <f t="shared" ca="1" si="17"/>
        <v>5295.4</v>
      </c>
      <c r="AF218" s="91">
        <f t="shared" ca="1" si="18"/>
        <v>3784.8</v>
      </c>
    </row>
    <row r="219" spans="1:32">
      <c r="A219" s="40">
        <f>元データ!P216</f>
        <v>158</v>
      </c>
      <c r="B219" s="27">
        <f t="shared" si="19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91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15"/>
        <v/>
      </c>
      <c r="AB219" s="27" t="str">
        <f ca="1">IF(A219="非採用特別","非採用特別",IF(R219=2,"臨時",
IF(COUNTIF(分類!$H$8:$H$25, 統合マスタ!V219)&gt;0, 分類!$G$7,
IF(COUNTIF(分類!$K$8:$K$25, 統合マスタ!V219)&gt;0, 分類!$J$7,
IF(COUNTIF(分類!$N$8:$N$25, 統合マスタ!V219)&gt;0, 分類!$M$7,
IF(COUNTIF(分類!$Q$8:$Q$25, 統合マスタ!V219)&gt;0, 分類!$P$7,
IF(COUNTIF(分類!$T$8:$T$25, 統合マスタ!V219)&gt;0, 分類!$S$7,
"無し")))))))</f>
        <v>錠剤</v>
      </c>
      <c r="AC219" s="27">
        <f t="shared" ca="1" si="16"/>
        <v>215</v>
      </c>
      <c r="AD219" s="27"/>
      <c r="AE219" s="91">
        <f t="shared" si="17"/>
        <v>0</v>
      </c>
      <c r="AF219" s="91">
        <f t="shared" si="18"/>
        <v>0</v>
      </c>
    </row>
    <row r="220" spans="1:32">
      <c r="A220" s="40">
        <f>元データ!P217</f>
        <v>159</v>
      </c>
      <c r="B220" s="27">
        <f t="shared" si="19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91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15"/>
        <v/>
      </c>
      <c r="AB220" s="27" t="str">
        <f ca="1">IF(A220="非採用特別","非採用特別",IF(R220=2,"臨時",
IF(COUNTIF(分類!$H$8:$H$25, 統合マスタ!V220)&gt;0, 分類!$G$7,
IF(COUNTIF(分類!$K$8:$K$25, 統合マスタ!V220)&gt;0, 分類!$J$7,
IF(COUNTIF(分類!$N$8:$N$25, 統合マスタ!V220)&gt;0, 分類!$M$7,
IF(COUNTIF(分類!$Q$8:$Q$25, 統合マスタ!V220)&gt;0, 分類!$P$7,
IF(COUNTIF(分類!$T$8:$T$25, 統合マスタ!V220)&gt;0, 分類!$S$7,
"無し")))))))</f>
        <v>臨時</v>
      </c>
      <c r="AC220" s="27">
        <f t="shared" ca="1" si="16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74</v>
      </c>
      <c r="AE220" s="91">
        <f t="shared" ca="1" si="17"/>
        <v>1191.4000000000001</v>
      </c>
      <c r="AF220" s="91">
        <f t="shared" ca="1" si="18"/>
        <v>1061.1600000000001</v>
      </c>
    </row>
    <row r="221" spans="1:32">
      <c r="A221" s="40">
        <f>元データ!P218</f>
        <v>160</v>
      </c>
      <c r="B221" s="27">
        <f t="shared" si="19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91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15"/>
        <v/>
      </c>
      <c r="AB221" s="27" t="str">
        <f ca="1">IF(A221="非採用特別","非採用特別",IF(R221=2,"臨時",
IF(COUNTIF(分類!$H$8:$H$25, 統合マスタ!V221)&gt;0, 分類!$G$7,
IF(COUNTIF(分類!$K$8:$K$25, 統合マスタ!V221)&gt;0, 分類!$J$7,
IF(COUNTIF(分類!$N$8:$N$25, 統合マスタ!V221)&gt;0, 分類!$M$7,
IF(COUNTIF(分類!$Q$8:$Q$25, 統合マスタ!V221)&gt;0, 分類!$P$7,
IF(COUNTIF(分類!$T$8:$T$25, 統合マスタ!V221)&gt;0, 分類!$S$7,
"無し")))))))</f>
        <v>外用</v>
      </c>
      <c r="AC221" s="27">
        <f t="shared" ca="1" si="16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80</v>
      </c>
      <c r="AE221" s="91">
        <f t="shared" ca="1" si="17"/>
        <v>936</v>
      </c>
      <c r="AF221" s="91">
        <f t="shared" ca="1" si="18"/>
        <v>833.6</v>
      </c>
    </row>
    <row r="222" spans="1:32">
      <c r="A222" s="40">
        <f>元データ!P219</f>
        <v>161</v>
      </c>
      <c r="B222" s="27">
        <f t="shared" si="19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91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15"/>
        <v/>
      </c>
      <c r="AB222" s="27" t="str">
        <f ca="1">IF(A222="非採用特別","非採用特別",IF(R222=2,"臨時",
IF(COUNTIF(分類!$H$8:$H$25, 統合マスタ!V222)&gt;0, 分類!$G$7,
IF(COUNTIF(分類!$K$8:$K$25, 統合マスタ!V222)&gt;0, 分類!$J$7,
IF(COUNTIF(分類!$N$8:$N$25, 統合マスタ!V222)&gt;0, 分類!$M$7,
IF(COUNTIF(分類!$Q$8:$Q$25, 統合マスタ!V222)&gt;0, 分類!$P$7,
IF(COUNTIF(分類!$T$8:$T$25, 統合マスタ!V222)&gt;0, 分類!$S$7,
"無し")))))))</f>
        <v>外用</v>
      </c>
      <c r="AC222" s="27">
        <f t="shared" ca="1" si="16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39</v>
      </c>
      <c r="AE222" s="91">
        <f t="shared" ca="1" si="17"/>
        <v>2796.3</v>
      </c>
      <c r="AF222" s="91">
        <f t="shared" ca="1" si="18"/>
        <v>2491.3200000000002</v>
      </c>
    </row>
    <row r="223" spans="1:32">
      <c r="A223" s="40">
        <f>元データ!P220</f>
        <v>162</v>
      </c>
      <c r="B223" s="27">
        <f t="shared" si="19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91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15"/>
        <v/>
      </c>
      <c r="AB223" s="27" t="str">
        <f ca="1">IF(A223="非採用特別","非採用特別",IF(R223=2,"臨時",
IF(COUNTIF(分類!$H$8:$H$25, 統合マスタ!V223)&gt;0, 分類!$G$7,
IF(COUNTIF(分類!$K$8:$K$25, 統合マスタ!V223)&gt;0, 分類!$J$7,
IF(COUNTIF(分類!$N$8:$N$25, 統合マスタ!V223)&gt;0, 分類!$M$7,
IF(COUNTIF(分類!$Q$8:$Q$25, 統合マスタ!V223)&gt;0, 分類!$P$7,
IF(COUNTIF(分類!$T$8:$T$25, 統合マスタ!V223)&gt;0, 分類!$S$7,
"無し")))))))</f>
        <v>外用</v>
      </c>
      <c r="AC223" s="27">
        <f t="shared" ca="1" si="16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9</v>
      </c>
      <c r="AE223" s="91">
        <f t="shared" ca="1" si="17"/>
        <v>1690.2</v>
      </c>
      <c r="AF223" s="91">
        <f t="shared" ca="1" si="18"/>
        <v>1504.8</v>
      </c>
    </row>
    <row r="224" spans="1:32">
      <c r="A224" s="40">
        <f>元データ!P221</f>
        <v>162</v>
      </c>
      <c r="B224" s="27">
        <f t="shared" si="19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91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15"/>
        <v/>
      </c>
      <c r="AB224" s="27" t="str">
        <f ca="1">IF(A224="非採用特別","非採用特別",IF(R224=2,"臨時",
IF(COUNTIF(分類!$H$8:$H$25, 統合マスタ!V224)&gt;0, 分類!$G$7,
IF(COUNTIF(分類!$K$8:$K$25, 統合マスタ!V224)&gt;0, 分類!$J$7,
IF(COUNTIF(分類!$N$8:$N$25, 統合マスタ!V224)&gt;0, 分類!$M$7,
IF(COUNTIF(分類!$Q$8:$Q$25, 統合マスタ!V224)&gt;0, 分類!$P$7,
IF(COUNTIF(分類!$T$8:$T$25, 統合マスタ!V224)&gt;0, 分類!$S$7,
"無し")))))))</f>
        <v>外用</v>
      </c>
      <c r="AC224" s="27">
        <f t="shared" ca="1" si="16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  <c r="AE224" s="91">
        <f t="shared" ca="1" si="17"/>
        <v>0</v>
      </c>
      <c r="AF224" s="91">
        <f t="shared" ca="1" si="18"/>
        <v>0</v>
      </c>
    </row>
    <row r="225" spans="1:32">
      <c r="A225" s="40">
        <f>元データ!P222</f>
        <v>163</v>
      </c>
      <c r="B225" s="27">
        <f t="shared" si="19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91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15"/>
        <v/>
      </c>
      <c r="AB225" s="27" t="str">
        <f ca="1">IF(A225="非採用特別","非採用特別",IF(R225=2,"臨時",
IF(COUNTIF(分類!$H$8:$H$25, 統合マスタ!V225)&gt;0, 分類!$G$7,
IF(COUNTIF(分類!$K$8:$K$25, 統合マスタ!V225)&gt;0, 分類!$J$7,
IF(COUNTIF(分類!$N$8:$N$25, 統合マスタ!V225)&gt;0, 分類!$M$7,
IF(COUNTIF(分類!$Q$8:$Q$25, 統合マスタ!V225)&gt;0, 分類!$P$7,
IF(COUNTIF(分類!$T$8:$T$25, 統合マスタ!V225)&gt;0, 分類!$S$7,
"無し")))))))</f>
        <v>注射</v>
      </c>
      <c r="AC225" s="27">
        <f t="shared" ca="1" si="16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10</v>
      </c>
      <c r="AE225" s="91">
        <f t="shared" ca="1" si="17"/>
        <v>610</v>
      </c>
      <c r="AF225" s="91">
        <f t="shared" ca="1" si="18"/>
        <v>544</v>
      </c>
    </row>
    <row r="226" spans="1:32">
      <c r="A226" s="40">
        <f>元データ!P223</f>
        <v>167</v>
      </c>
      <c r="B226" s="27">
        <f t="shared" si="19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91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15"/>
        <v/>
      </c>
      <c r="AB226" s="27" t="str">
        <f ca="1">IF(A226="非採用特別","非採用特別",IF(R226=2,"臨時",
IF(COUNTIF(分類!$H$8:$H$25, 統合マスタ!V226)&gt;0, 分類!$G$7,
IF(COUNTIF(分類!$K$8:$K$25, 統合マスタ!V226)&gt;0, 分類!$J$7,
IF(COUNTIF(分類!$N$8:$N$25, 統合マスタ!V226)&gt;0, 分類!$M$7,
IF(COUNTIF(分類!$Q$8:$Q$25, 統合マスタ!V226)&gt;0, 分類!$P$7,
IF(COUNTIF(分類!$T$8:$T$25, 統合マスタ!V226)&gt;0, 分類!$S$7,
"無し")))))))</f>
        <v>外用</v>
      </c>
      <c r="AC226" s="27">
        <f t="shared" ca="1" si="16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250</v>
      </c>
      <c r="AE226" s="91">
        <f t="shared" ca="1" si="17"/>
        <v>3200</v>
      </c>
      <c r="AF226" s="91">
        <f t="shared" ca="1" si="18"/>
        <v>2850</v>
      </c>
    </row>
    <row r="227" spans="1:32">
      <c r="A227" s="40">
        <f>元データ!P224</f>
        <v>164</v>
      </c>
      <c r="B227" s="27">
        <f t="shared" si="19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91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15"/>
        <v/>
      </c>
      <c r="AB227" s="27" t="str">
        <f ca="1">IF(A227="非採用特別","非採用特別",IF(R227=2,"臨時",
IF(COUNTIF(分類!$H$8:$H$25, 統合マスタ!V227)&gt;0, 分類!$G$7,
IF(COUNTIF(分類!$K$8:$K$25, 統合マスタ!V227)&gt;0, 分類!$J$7,
IF(COUNTIF(分類!$N$8:$N$25, 統合マスタ!V227)&gt;0, 分類!$M$7,
IF(COUNTIF(分類!$Q$8:$Q$25, 統合マスタ!V227)&gt;0, 分類!$P$7,
IF(COUNTIF(分類!$T$8:$T$25, 統合マスタ!V227)&gt;0, 分類!$S$7,
"無し")))))))</f>
        <v>外用</v>
      </c>
      <c r="AC227" s="27">
        <f t="shared" ca="1" si="16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5</v>
      </c>
      <c r="AE227" s="91">
        <f t="shared" ca="1" si="17"/>
        <v>1155</v>
      </c>
      <c r="AF227" s="91">
        <f t="shared" ca="1" si="18"/>
        <v>1042</v>
      </c>
    </row>
    <row r="228" spans="1:32">
      <c r="A228" s="40">
        <f>元データ!P225</f>
        <v>165</v>
      </c>
      <c r="B228" s="27">
        <f t="shared" si="19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91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15"/>
        <v/>
      </c>
      <c r="AB228" s="27" t="str">
        <f ca="1">IF(A228="非採用特別","非採用特別",IF(R228=2,"臨時",
IF(COUNTIF(分類!$H$8:$H$25, 統合マスタ!V228)&gt;0, 分類!$G$7,
IF(COUNTIF(分類!$K$8:$K$25, 統合マスタ!V228)&gt;0, 分類!$J$7,
IF(COUNTIF(分類!$N$8:$N$25, 統合マスタ!V228)&gt;0, 分類!$M$7,
IF(COUNTIF(分類!$Q$8:$Q$25, 統合マスタ!V228)&gt;0, 分類!$P$7,
IF(COUNTIF(分類!$T$8:$T$25, 統合マスタ!V228)&gt;0, 分類!$S$7,
"無し")))))))</f>
        <v>外用</v>
      </c>
      <c r="AC228" s="27">
        <f t="shared" ca="1" si="16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2422</v>
      </c>
      <c r="AE228" s="91">
        <f t="shared" ca="1" si="17"/>
        <v>29790.600000000002</v>
      </c>
      <c r="AF228" s="91">
        <f t="shared" ca="1" si="18"/>
        <v>26870.36</v>
      </c>
    </row>
    <row r="229" spans="1:32">
      <c r="A229" s="40">
        <f>元データ!P226</f>
        <v>166</v>
      </c>
      <c r="B229" s="27">
        <f t="shared" si="19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91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15"/>
        <v/>
      </c>
      <c r="AB229" s="27" t="str">
        <f ca="1">IF(A229="非採用特別","非採用特別",IF(R229=2,"臨時",
IF(COUNTIF(分類!$H$8:$H$25, 統合マスタ!V229)&gt;0, 分類!$G$7,
IF(COUNTIF(分類!$K$8:$K$25, 統合マスタ!V229)&gt;0, 分類!$J$7,
IF(COUNTIF(分類!$N$8:$N$25, 統合マスタ!V229)&gt;0, 分類!$M$7,
IF(COUNTIF(分類!$Q$8:$Q$25, 統合マスタ!V229)&gt;0, 分類!$P$7,
IF(COUNTIF(分類!$T$8:$T$25, 統合マスタ!V229)&gt;0, 分類!$S$7,
"無し")))))))</f>
        <v>錠剤</v>
      </c>
      <c r="AC229" s="27">
        <f t="shared" ca="1" si="16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206</v>
      </c>
      <c r="AE229" s="91">
        <f t="shared" ca="1" si="17"/>
        <v>11268.2</v>
      </c>
      <c r="AF229" s="91">
        <f t="shared" ca="1" si="18"/>
        <v>10242.32</v>
      </c>
    </row>
    <row r="230" spans="1:32" s="46" customFormat="1">
      <c r="A230" s="46" t="str">
        <f>元データ!P227</f>
        <v>非採用特別</v>
      </c>
      <c r="B230" s="46">
        <f t="shared" si="19"/>
        <v>226</v>
      </c>
      <c r="C230" s="46" t="str">
        <f>DBCS(元データ!A227)</f>
        <v>ケフレックスカプセル２５０ｍｇ</v>
      </c>
      <c r="D230" s="46" t="str">
        <f>元データ!B227</f>
        <v>メディセオ</v>
      </c>
      <c r="E230" s="46" t="str">
        <f>DBCS(元データ!C227)</f>
        <v>ＰＴＰ</v>
      </c>
      <c r="F230" s="46" t="str">
        <f>DBCS(元データ!D227)</f>
        <v>１００Ｔ</v>
      </c>
      <c r="G230" s="46" t="str">
        <f>元データ!E227</f>
        <v>共和薬品</v>
      </c>
      <c r="H230" s="46">
        <f>元データ!F227</f>
        <v>31.5</v>
      </c>
      <c r="I230" s="46">
        <f>元データ!G227</f>
        <v>3150</v>
      </c>
      <c r="J230" s="46">
        <f>元データ!H227</f>
        <v>100</v>
      </c>
      <c r="K230" s="46" t="str">
        <f>元データ!I227</f>
        <v>cap</v>
      </c>
      <c r="L230" s="46">
        <f>元データ!J227</f>
        <v>2863</v>
      </c>
      <c r="M230" s="46">
        <f>元データ!K227</f>
        <v>28.63</v>
      </c>
      <c r="N230" s="46" t="e">
        <f ca="1">IF(OFFSET(マスタ非採用削除!A$4,統合マスタ!$A230,0)="","",OFFSET(マスタ非採用削除!A$4,統合マスタ!$A230,0))</f>
        <v>#VALUE!</v>
      </c>
      <c r="O230" s="46" t="e">
        <f ca="1">IF(OFFSET(マスタ非採用削除!B$4,統合マスタ!$A230,0)="","",OFFSET(マスタ非採用削除!B$4,統合マスタ!$A230,0))</f>
        <v>#VALUE!</v>
      </c>
      <c r="P230" s="46" t="e">
        <f ca="1">IF(OFFSET(マスタ非採用削除!C$4,統合マスタ!$A230,0)="","",OFFSET(マスタ非採用削除!C$4,統合マスタ!$A230,0))</f>
        <v>#VALUE!</v>
      </c>
      <c r="Q230" s="46" t="e">
        <f ca="1">IF(OFFSET(マスタ非採用削除!D$4,統合マスタ!$A230,0)="","",OFFSET(マスタ非採用削除!D$4,統合マスタ!$A230,0))</f>
        <v>#VALUE!</v>
      </c>
      <c r="R230" s="46">
        <f ca="1">IF(OR(A230="非採用",A230="処置薬",A230="非採用特別"),0,IF(OFFSET(マスタ非採用削除!E$4,統合マスタ!$A230,0)="","",OFFSET(マスタ非採用削除!E$4,統合マスタ!$A230,0)))</f>
        <v>0</v>
      </c>
      <c r="S230" s="46" t="e">
        <f ca="1">IF(OFFSET(マスタ非採用削除!F$4,統合マスタ!$A230,0)="","",OFFSET(マスタ非採用削除!F$4,統合マスタ!$A230,0))</f>
        <v>#VALUE!</v>
      </c>
      <c r="T230" s="46" t="e">
        <f ca="1">IF(OFFSET(マスタ非採用削除!G$4,統合マスタ!$A230,0)="","",OFFSET(マスタ非採用削除!G$4,統合マスタ!$A230,0))</f>
        <v>#VALUE!</v>
      </c>
      <c r="U230" s="46" t="e">
        <f ca="1">IF(OFFSET(マスタ非採用削除!H$4,統合マスタ!$A230,0)="","",OFFSET(マスタ非採用削除!H$4,統合マスタ!$A230,0))</f>
        <v>#VALUE!</v>
      </c>
      <c r="V230" s="46" t="e">
        <f ca="1">IF(OFFSET(マスタ非採用削除!I$4,統合マスタ!$A230,0)="","",OFFSET(マスタ非採用削除!I$4,統合マスタ!$A230,0))</f>
        <v>#VALUE!</v>
      </c>
      <c r="W230" s="46" t="e">
        <f ca="1">IF(OFFSET(マスタ非採用削除!J$4,統合マスタ!$A230,0)="","",OFFSET(マスタ非採用削除!J$4,統合マスタ!$A230,0))</f>
        <v>#VALUE!</v>
      </c>
      <c r="X230" s="46" t="e">
        <f ca="1">IF(OFFSET(マスタ非採用削除!K$4,統合マスタ!$A230,0)="","",OFFSET(マスタ非採用削除!K$4,統合マスタ!$A230,0))</f>
        <v>#VALUE!</v>
      </c>
      <c r="Y230" s="46" t="e">
        <f ca="1">IF(OFFSET(マスタ非採用削除!L$4,統合マスタ!$A230,0)="","",OFFSET(マスタ非採用削除!L$4,統合マスタ!$A230,0))</f>
        <v>#VALUE!</v>
      </c>
      <c r="Z230" s="46" t="e">
        <f ca="1">IF(OFFSET(マスタ非採用削除!M$4,統合マスタ!$A230,0)="","",OFFSET(マスタ非採用削除!M$4,統合マスタ!$A230,0))</f>
        <v>#VALUE!</v>
      </c>
      <c r="AA230" s="46" t="str">
        <f t="shared" si="15"/>
        <v/>
      </c>
      <c r="AB230" s="46" t="str">
        <f>IF(A230="非採用特別","非採用特別",IF(R230=2,"臨時",
IF(COUNTIF(分類!$H$8:$H$25, 統合マスタ!V230)&gt;0, 分類!$G$7,
IF(COUNTIF(分類!$K$8:$K$25, 統合マスタ!V230)&gt;0, 分類!$J$7,
IF(COUNTIF(分類!$N$8:$N$25, 統合マスタ!V230)&gt;0, 分類!$M$7,
IF(COUNTIF(分類!$Q$8:$Q$25, 統合マスタ!V230)&gt;0, 分類!$P$7,
IF(COUNTIF(分類!$T$8:$T$25, 統合マスタ!V230)&gt;0, 分類!$S$7,
"無し")))))))</f>
        <v>非採用特別</v>
      </c>
      <c r="AC230" s="46" t="e">
        <f t="shared" ca="1" si="16"/>
        <v>#VALUE!</v>
      </c>
      <c r="AD230" s="46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204</v>
      </c>
      <c r="AE230" s="46">
        <f t="shared" ca="1" si="17"/>
        <v>6426</v>
      </c>
      <c r="AF230" s="46">
        <f t="shared" ca="1" si="18"/>
        <v>5840.5199999999995</v>
      </c>
    </row>
    <row r="231" spans="1:32">
      <c r="A231" s="40">
        <f>元データ!P228</f>
        <v>168</v>
      </c>
      <c r="B231" s="27">
        <f t="shared" si="19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91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15"/>
        <v/>
      </c>
      <c r="AB231" s="27" t="str">
        <f ca="1">IF(A231="非採用特別","非採用特別",IF(R231=2,"臨時",
IF(COUNTIF(分類!$H$8:$H$25, 統合マスタ!V231)&gt;0, 分類!$G$7,
IF(COUNTIF(分類!$K$8:$K$25, 統合マスタ!V231)&gt;0, 分類!$J$7,
IF(COUNTIF(分類!$N$8:$N$25, 統合マスタ!V231)&gt;0, 分類!$M$7,
IF(COUNTIF(分類!$Q$8:$Q$25, 統合マスタ!V231)&gt;0, 分類!$P$7,
IF(COUNTIF(分類!$T$8:$T$25, 統合マスタ!V231)&gt;0, 分類!$S$7,
"無し")))))))</f>
        <v>錠剤</v>
      </c>
      <c r="AC231" s="27">
        <f t="shared" ca="1" si="16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519</v>
      </c>
      <c r="AE231" s="91">
        <f t="shared" ca="1" si="17"/>
        <v>23822.1</v>
      </c>
      <c r="AF231" s="91">
        <f t="shared" ca="1" si="18"/>
        <v>21014.31</v>
      </c>
    </row>
    <row r="232" spans="1:32">
      <c r="A232" s="40">
        <f>元データ!P229</f>
        <v>169</v>
      </c>
      <c r="B232" s="27">
        <f t="shared" si="19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91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15"/>
        <v/>
      </c>
      <c r="AB232" s="27" t="str">
        <f ca="1">IF(A232="非採用特別","非採用特別",IF(R232=2,"臨時",
IF(COUNTIF(分類!$H$8:$H$25, 統合マスタ!V232)&gt;0, 分類!$G$7,
IF(COUNTIF(分類!$K$8:$K$25, 統合マスタ!V232)&gt;0, 分類!$J$7,
IF(COUNTIF(分類!$N$8:$N$25, 統合マスタ!V232)&gt;0, 分類!$M$7,
IF(COUNTIF(分類!$Q$8:$Q$25, 統合マスタ!V232)&gt;0, 分類!$P$7,
IF(COUNTIF(分類!$T$8:$T$25, 統合マスタ!V232)&gt;0, 分類!$S$7,
"無し")))))))</f>
        <v>外用</v>
      </c>
      <c r="AC232" s="27">
        <f t="shared" ca="1" si="16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580</v>
      </c>
      <c r="AE232" s="91">
        <f t="shared" ca="1" si="17"/>
        <v>5046</v>
      </c>
      <c r="AF232" s="91">
        <f t="shared" ca="1" si="18"/>
        <v>4494.9999999999991</v>
      </c>
    </row>
    <row r="233" spans="1:32">
      <c r="A233" s="40" t="str">
        <f>元データ!P230</f>
        <v>非採用</v>
      </c>
      <c r="B233" s="27">
        <f t="shared" si="19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91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15"/>
        <v>非採用</v>
      </c>
      <c r="AB233" s="27" t="str">
        <f ca="1">IF(A233="非採用特別","非採用特別",IF(R233=2,"臨時",
IF(COUNTIF(分類!$H$8:$H$25, 統合マスタ!V233)&gt;0, 分類!$G$7,
IF(COUNTIF(分類!$K$8:$K$25, 統合マスタ!V233)&gt;0, 分類!$J$7,
IF(COUNTIF(分類!$N$8:$N$25, 統合マスタ!V233)&gt;0, 分類!$M$7,
IF(COUNTIF(分類!$Q$8:$Q$25, 統合マスタ!V233)&gt;0, 分類!$P$7,
IF(COUNTIF(分類!$T$8:$T$25, 統合マスタ!V233)&gt;0, 分類!$S$7,
"無し")))))))</f>
        <v>無し</v>
      </c>
      <c r="AC233" s="27" t="e">
        <f t="shared" ca="1" si="16"/>
        <v>#VALUE!</v>
      </c>
      <c r="AD233" s="27">
        <v>82</v>
      </c>
      <c r="AE233" s="91">
        <f t="shared" si="17"/>
        <v>606.80000000000007</v>
      </c>
      <c r="AF233" s="91">
        <f t="shared" si="18"/>
        <v>540.38</v>
      </c>
    </row>
    <row r="234" spans="1:32">
      <c r="A234" s="40">
        <f>元データ!P231</f>
        <v>173</v>
      </c>
      <c r="B234" s="27">
        <f t="shared" si="19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91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15"/>
        <v/>
      </c>
      <c r="AB234" s="27" t="str">
        <f ca="1">IF(A234="非採用特別","非採用特別",IF(R234=2,"臨時",
IF(COUNTIF(分類!$H$8:$H$25, 統合マスタ!V234)&gt;0, 分類!$G$7,
IF(COUNTIF(分類!$K$8:$K$25, 統合マスタ!V234)&gt;0, 分類!$J$7,
IF(COUNTIF(分類!$N$8:$N$25, 統合マスタ!V234)&gt;0, 分類!$M$7,
IF(COUNTIF(分類!$Q$8:$Q$25, 統合マスタ!V234)&gt;0, 分類!$P$7,
IF(COUNTIF(分類!$T$8:$T$25, 統合マスタ!V234)&gt;0, 分類!$S$7,
"無し")))))))</f>
        <v>外用</v>
      </c>
      <c r="AC234" s="27">
        <f t="shared" ca="1" si="16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45</v>
      </c>
      <c r="AE234" s="91">
        <f t="shared" ca="1" si="17"/>
        <v>337.5</v>
      </c>
      <c r="AF234" s="91">
        <f t="shared" ca="1" si="18"/>
        <v>306.90000000000003</v>
      </c>
    </row>
    <row r="235" spans="1:32">
      <c r="A235" s="40">
        <f>元データ!P232</f>
        <v>172</v>
      </c>
      <c r="B235" s="27">
        <f t="shared" si="19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91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15"/>
        <v/>
      </c>
      <c r="AB235" s="27" t="str">
        <f ca="1">IF(A235="非採用特別","非採用特別",IF(R235=2,"臨時",
IF(COUNTIF(分類!$H$8:$H$25, 統合マスタ!V235)&gt;0, 分類!$G$7,
IF(COUNTIF(分類!$K$8:$K$25, 統合マスタ!V235)&gt;0, 分類!$J$7,
IF(COUNTIF(分類!$N$8:$N$25, 統合マスタ!V235)&gt;0, 分類!$M$7,
IF(COUNTIF(分類!$Q$8:$Q$25, 統合マスタ!V235)&gt;0, 分類!$P$7,
IF(COUNTIF(分類!$T$8:$T$25, 統合マスタ!V235)&gt;0, 分類!$S$7,
"無し")))))))</f>
        <v>臨時</v>
      </c>
      <c r="AC235" s="27">
        <f t="shared" ca="1" si="16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10</v>
      </c>
      <c r="AE235" s="91">
        <f t="shared" ca="1" si="17"/>
        <v>3260</v>
      </c>
      <c r="AF235" s="91">
        <f t="shared" ca="1" si="18"/>
        <v>2852.6</v>
      </c>
    </row>
    <row r="236" spans="1:32">
      <c r="A236" s="40" t="str">
        <f>元データ!P233</f>
        <v>非採用</v>
      </c>
      <c r="B236" s="27">
        <f t="shared" si="19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91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15"/>
        <v>非採用</v>
      </c>
      <c r="AB236" s="27" t="str">
        <f ca="1">IF(A236="非採用特別","非採用特別",IF(R236=2,"臨時",
IF(COUNTIF(分類!$H$8:$H$25, 統合マスタ!V236)&gt;0, 分類!$G$7,
IF(COUNTIF(分類!$K$8:$K$25, 統合マスタ!V236)&gt;0, 分類!$J$7,
IF(COUNTIF(分類!$N$8:$N$25, 統合マスタ!V236)&gt;0, 分類!$M$7,
IF(COUNTIF(分類!$Q$8:$Q$25, 統合マスタ!V236)&gt;0, 分類!$P$7,
IF(COUNTIF(分類!$T$8:$T$25, 統合マスタ!V236)&gt;0, 分類!$S$7,
"無し")))))))</f>
        <v>無し</v>
      </c>
      <c r="AC236" s="27" t="e">
        <f t="shared" ca="1" si="16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  <c r="AE236" s="91" t="e">
        <f t="shared" ca="1" si="17"/>
        <v>#VALUE!</v>
      </c>
      <c r="AF236" s="91" t="e">
        <f t="shared" ca="1" si="18"/>
        <v>#VALUE!</v>
      </c>
    </row>
    <row r="237" spans="1:32">
      <c r="A237" s="40" t="str">
        <f>元データ!P234</f>
        <v>非採用</v>
      </c>
      <c r="B237" s="27">
        <f t="shared" si="19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91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15"/>
        <v>非採用</v>
      </c>
      <c r="AB237" s="27" t="str">
        <f ca="1">IF(A237="非採用特別","非採用特別",IF(R237=2,"臨時",
IF(COUNTIF(分類!$H$8:$H$25, 統合マスタ!V237)&gt;0, 分類!$G$7,
IF(COUNTIF(分類!$K$8:$K$25, 統合マスタ!V237)&gt;0, 分類!$J$7,
IF(COUNTIF(分類!$N$8:$N$25, 統合マスタ!V237)&gt;0, 分類!$M$7,
IF(COUNTIF(分類!$Q$8:$Q$25, 統合マスタ!V237)&gt;0, 分類!$P$7,
IF(COUNTIF(分類!$T$8:$T$25, 統合マスタ!V237)&gt;0, 分類!$S$7,
"無し")))))))</f>
        <v>無し</v>
      </c>
      <c r="AC237" s="27" t="e">
        <f t="shared" ca="1" si="16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  <c r="AE237" s="91" t="e">
        <f t="shared" ca="1" si="17"/>
        <v>#VALUE!</v>
      </c>
      <c r="AF237" s="91" t="e">
        <f t="shared" ca="1" si="18"/>
        <v>#DIV/0!</v>
      </c>
    </row>
    <row r="238" spans="1:32">
      <c r="A238" s="40">
        <f>元データ!P235</f>
        <v>174</v>
      </c>
      <c r="B238" s="27">
        <f t="shared" si="19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91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15"/>
        <v/>
      </c>
      <c r="AB238" s="27" t="str">
        <f ca="1">IF(A238="非採用特別","非採用特別",IF(R238=2,"臨時",
IF(COUNTIF(分類!$H$8:$H$25, 統合マスタ!V238)&gt;0, 分類!$G$7,
IF(COUNTIF(分類!$K$8:$K$25, 統合マスタ!V238)&gt;0, 分類!$J$7,
IF(COUNTIF(分類!$N$8:$N$25, 統合マスタ!V238)&gt;0, 分類!$M$7,
IF(COUNTIF(分類!$Q$8:$Q$25, 統合マスタ!V238)&gt;0, 分類!$P$7,
IF(COUNTIF(分類!$T$8:$T$25, 統合マスタ!V238)&gt;0, 分類!$S$7,
"無し")))))))</f>
        <v>臨時</v>
      </c>
      <c r="AC238" s="27">
        <f t="shared" ca="1" si="16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131</v>
      </c>
      <c r="AE238" s="91">
        <f t="shared" ca="1" si="17"/>
        <v>30889.800000000003</v>
      </c>
      <c r="AF238" s="91">
        <f t="shared" ca="1" si="18"/>
        <v>26936.22</v>
      </c>
    </row>
    <row r="239" spans="1:32">
      <c r="A239" s="40">
        <f>元データ!P236</f>
        <v>177</v>
      </c>
      <c r="B239" s="27">
        <f t="shared" si="19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91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15"/>
        <v/>
      </c>
      <c r="AB239" s="27" t="str">
        <f ca="1">IF(A239="非採用特別","非採用特別",IF(R239=2,"臨時",
IF(COUNTIF(分類!$H$8:$H$25, 統合マスタ!V239)&gt;0, 分類!$G$7,
IF(COUNTIF(分類!$K$8:$K$25, 統合マスタ!V239)&gt;0, 分類!$J$7,
IF(COUNTIF(分類!$N$8:$N$25, 統合マスタ!V239)&gt;0, 分類!$M$7,
IF(COUNTIF(分類!$Q$8:$Q$25, 統合マスタ!V239)&gt;0, 分類!$P$7,
IF(COUNTIF(分類!$T$8:$T$25, 統合マスタ!V239)&gt;0, 分類!$S$7,
"無し")))))))</f>
        <v>錠剤</v>
      </c>
      <c r="AC239" s="27">
        <f t="shared" ca="1" si="16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704</v>
      </c>
      <c r="AE239" s="91">
        <f t="shared" ca="1" si="17"/>
        <v>6828.7999999999993</v>
      </c>
      <c r="AF239" s="91">
        <f t="shared" ca="1" si="18"/>
        <v>5744.6399999999985</v>
      </c>
    </row>
    <row r="240" spans="1:32">
      <c r="A240" s="40">
        <f>元データ!P237</f>
        <v>175</v>
      </c>
      <c r="B240" s="27">
        <f t="shared" si="19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91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15"/>
        <v/>
      </c>
      <c r="AB240" s="27" t="str">
        <f ca="1">IF(A240="非採用特別","非採用特別",IF(R240=2,"臨時",
IF(COUNTIF(分類!$H$8:$H$25, 統合マスタ!V240)&gt;0, 分類!$G$7,
IF(COUNTIF(分類!$K$8:$K$25, 統合マスタ!V240)&gt;0, 分類!$J$7,
IF(COUNTIF(分類!$N$8:$N$25, 統合マスタ!V240)&gt;0, 分類!$M$7,
IF(COUNTIF(分類!$Q$8:$Q$25, 統合マスタ!V240)&gt;0, 分類!$P$7,
IF(COUNTIF(分類!$T$8:$T$25, 統合マスタ!V240)&gt;0, 分類!$S$7,
"無し")))))))</f>
        <v>錠剤</v>
      </c>
      <c r="AC240" s="27">
        <f t="shared" ca="1" si="16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817</v>
      </c>
      <c r="AE240" s="91">
        <f t="shared" ca="1" si="17"/>
        <v>7924.9</v>
      </c>
      <c r="AF240" s="91">
        <f t="shared" ca="1" si="18"/>
        <v>6666.7199999999984</v>
      </c>
    </row>
    <row r="241" spans="1:32">
      <c r="A241" s="40">
        <f>元データ!P238</f>
        <v>175</v>
      </c>
      <c r="B241" s="27">
        <f t="shared" si="19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91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15"/>
        <v/>
      </c>
      <c r="AB241" s="27" t="str">
        <f ca="1">IF(A241="非採用特別","非採用特別",IF(R241=2,"臨時",
IF(COUNTIF(分類!$H$8:$H$25, 統合マスタ!V241)&gt;0, 分類!$G$7,
IF(COUNTIF(分類!$K$8:$K$25, 統合マスタ!V241)&gt;0, 分類!$J$7,
IF(COUNTIF(分類!$N$8:$N$25, 統合マスタ!V241)&gt;0, 分類!$M$7,
IF(COUNTIF(分類!$Q$8:$Q$25, 統合マスタ!V241)&gt;0, 分類!$P$7,
IF(COUNTIF(分類!$T$8:$T$25, 統合マスタ!V241)&gt;0, 分類!$S$7,
"無し")))))))</f>
        <v>錠剤</v>
      </c>
      <c r="AC241" s="27">
        <f t="shared" ca="1" si="16"/>
        <v>237</v>
      </c>
      <c r="AD241" s="27"/>
      <c r="AE241" s="91">
        <f t="shared" si="17"/>
        <v>0</v>
      </c>
      <c r="AF241" s="91">
        <f t="shared" si="18"/>
        <v>0</v>
      </c>
    </row>
    <row r="242" spans="1:32">
      <c r="A242" s="40">
        <f>元データ!P239</f>
        <v>175</v>
      </c>
      <c r="B242" s="27">
        <f t="shared" si="19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91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15"/>
        <v/>
      </c>
      <c r="AB242" s="27" t="str">
        <f ca="1">IF(A242="非採用特別","非採用特別",IF(R242=2,"臨時",
IF(COUNTIF(分類!$H$8:$H$25, 統合マスタ!V242)&gt;0, 分類!$G$7,
IF(COUNTIF(分類!$K$8:$K$25, 統合マスタ!V242)&gt;0, 分類!$J$7,
IF(COUNTIF(分類!$N$8:$N$25, 統合マスタ!V242)&gt;0, 分類!$M$7,
IF(COUNTIF(分類!$Q$8:$Q$25, 統合マスタ!V242)&gt;0, 分類!$P$7,
IF(COUNTIF(分類!$T$8:$T$25, 統合マスタ!V242)&gt;0, 分類!$S$7,
"無し")))))))</f>
        <v>錠剤</v>
      </c>
      <c r="AC242" s="27">
        <f t="shared" ca="1" si="16"/>
        <v>238</v>
      </c>
      <c r="AD242" s="27"/>
      <c r="AE242" s="91">
        <f t="shared" si="17"/>
        <v>0</v>
      </c>
      <c r="AF242" s="91">
        <f t="shared" si="18"/>
        <v>0</v>
      </c>
    </row>
    <row r="243" spans="1:32">
      <c r="A243" s="40">
        <f>元データ!P240</f>
        <v>176</v>
      </c>
      <c r="B243" s="27">
        <f t="shared" si="19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91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15"/>
        <v/>
      </c>
      <c r="AB243" s="27" t="str">
        <f ca="1">IF(A243="非採用特別","非採用特別",IF(R243=2,"臨時",
IF(COUNTIF(分類!$H$8:$H$25, 統合マスタ!V243)&gt;0, 分類!$G$7,
IF(COUNTIF(分類!$K$8:$K$25, 統合マスタ!V243)&gt;0, 分類!$J$7,
IF(COUNTIF(分類!$N$8:$N$25, 統合マスタ!V243)&gt;0, 分類!$M$7,
IF(COUNTIF(分類!$Q$8:$Q$25, 統合マスタ!V243)&gt;0, 分類!$P$7,
IF(COUNTIF(分類!$T$8:$T$25, 統合マスタ!V243)&gt;0, 分類!$S$7,
"無し")))))))</f>
        <v>錠剤</v>
      </c>
      <c r="AC243" s="27">
        <f t="shared" ca="1" si="16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238</v>
      </c>
      <c r="AE243" s="91">
        <f t="shared" ca="1" si="17"/>
        <v>2308.6</v>
      </c>
      <c r="AF243" s="91">
        <f t="shared" ca="1" si="18"/>
        <v>1942.0799999999997</v>
      </c>
    </row>
    <row r="244" spans="1:32">
      <c r="A244" s="40">
        <f>元データ!P241</f>
        <v>176</v>
      </c>
      <c r="B244" s="27">
        <f t="shared" si="19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91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15"/>
        <v/>
      </c>
      <c r="AB244" s="27" t="str">
        <f ca="1">IF(A244="非採用特別","非採用特別",IF(R244=2,"臨時",
IF(COUNTIF(分類!$H$8:$H$25, 統合マスタ!V244)&gt;0, 分類!$G$7,
IF(COUNTIF(分類!$K$8:$K$25, 統合マスタ!V244)&gt;0, 分類!$J$7,
IF(COUNTIF(分類!$N$8:$N$25, 統合マスタ!V244)&gt;0, 分類!$M$7,
IF(COUNTIF(分類!$Q$8:$Q$25, 統合マスタ!V244)&gt;0, 分類!$P$7,
IF(COUNTIF(分類!$T$8:$T$25, 統合マスタ!V244)&gt;0, 分類!$S$7,
"無し")))))))</f>
        <v>錠剤</v>
      </c>
      <c r="AC244" s="27">
        <f t="shared" ca="1" si="16"/>
        <v>200240</v>
      </c>
      <c r="AD244" s="27"/>
      <c r="AE244" s="91">
        <f t="shared" si="17"/>
        <v>0</v>
      </c>
      <c r="AF244" s="91">
        <f t="shared" si="18"/>
        <v>0</v>
      </c>
    </row>
    <row r="245" spans="1:32">
      <c r="A245" s="40" t="str">
        <f>元データ!P242</f>
        <v>非採用</v>
      </c>
      <c r="B245" s="27">
        <f t="shared" si="19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91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15"/>
        <v>非採用</v>
      </c>
      <c r="AB245" s="27" t="str">
        <f ca="1">IF(A245="非採用特別","非採用特別",IF(R245=2,"臨時",
IF(COUNTIF(分類!$H$8:$H$25, 統合マスタ!V245)&gt;0, 分類!$G$7,
IF(COUNTIF(分類!$K$8:$K$25, 統合マスタ!V245)&gt;0, 分類!$J$7,
IF(COUNTIF(分類!$N$8:$N$25, 統合マスタ!V245)&gt;0, 分類!$M$7,
IF(COUNTIF(分類!$Q$8:$Q$25, 統合マスタ!V245)&gt;0, 分類!$P$7,
IF(COUNTIF(分類!$T$8:$T$25, 統合マスタ!V245)&gt;0, 分類!$S$7,
"無し")))))))</f>
        <v>無し</v>
      </c>
      <c r="AC245" s="27" t="e">
        <f t="shared" ca="1" si="16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  <c r="AE245" s="91" t="e">
        <f t="shared" ca="1" si="17"/>
        <v>#VALUE!</v>
      </c>
      <c r="AF245" s="91" t="e">
        <f t="shared" ca="1" si="18"/>
        <v>#VALUE!</v>
      </c>
    </row>
    <row r="246" spans="1:32">
      <c r="A246" s="40">
        <f>元データ!P243</f>
        <v>179</v>
      </c>
      <c r="B246" s="27">
        <f t="shared" si="19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91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15"/>
        <v/>
      </c>
      <c r="AB246" s="27" t="str">
        <f ca="1">IF(A246="非採用特別","非採用特別",IF(R246=2,"臨時",
IF(COUNTIF(分類!$H$8:$H$25, 統合マスタ!V246)&gt;0, 分類!$G$7,
IF(COUNTIF(分類!$K$8:$K$25, 統合マスタ!V246)&gt;0, 分類!$J$7,
IF(COUNTIF(分類!$N$8:$N$25, 統合マスタ!V246)&gt;0, 分類!$M$7,
IF(COUNTIF(分類!$Q$8:$Q$25, 統合マスタ!V246)&gt;0, 分類!$P$7,
IF(COUNTIF(分類!$T$8:$T$25, 統合マスタ!V246)&gt;0, 分類!$S$7,
"無し")))))))</f>
        <v>錠剤</v>
      </c>
      <c r="AC246" s="27">
        <f t="shared" ca="1" si="16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147</v>
      </c>
      <c r="AE246" s="91">
        <f t="shared" ca="1" si="17"/>
        <v>2249.1</v>
      </c>
      <c r="AF246" s="91">
        <f t="shared" ca="1" si="18"/>
        <v>2003.6100000000001</v>
      </c>
    </row>
    <row r="247" spans="1:32">
      <c r="A247" s="40">
        <f>元データ!P244</f>
        <v>181</v>
      </c>
      <c r="B247" s="27">
        <f t="shared" si="19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91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15"/>
        <v/>
      </c>
      <c r="AB247" s="27" t="str">
        <f ca="1">IF(A247="非採用特別","非採用特別",IF(R247=2,"臨時",
IF(COUNTIF(分類!$H$8:$H$25, 統合マスタ!V247)&gt;0, 分類!$G$7,
IF(COUNTIF(分類!$K$8:$K$25, 統合マスタ!V247)&gt;0, 分類!$J$7,
IF(COUNTIF(分類!$N$8:$N$25, 統合マスタ!V247)&gt;0, 分類!$M$7,
IF(COUNTIF(分類!$Q$8:$Q$25, 統合マスタ!V247)&gt;0, 分類!$P$7,
IF(COUNTIF(分類!$T$8:$T$25, 統合マスタ!V247)&gt;0, 分類!$S$7,
"無し")))))))</f>
        <v>臨時</v>
      </c>
      <c r="AC247" s="27">
        <f t="shared" ca="1" si="16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  <c r="AE247" s="91">
        <f t="shared" ca="1" si="17"/>
        <v>0</v>
      </c>
      <c r="AF247" s="91">
        <f t="shared" ca="1" si="18"/>
        <v>0</v>
      </c>
    </row>
    <row r="248" spans="1:32">
      <c r="A248" s="40">
        <f>元データ!P245</f>
        <v>182</v>
      </c>
      <c r="B248" s="27">
        <f t="shared" si="19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91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15"/>
        <v/>
      </c>
      <c r="AB248" s="27" t="str">
        <f ca="1">IF(A248="非採用特別","非採用特別",IF(R248=2,"臨時",
IF(COUNTIF(分類!$H$8:$H$25, 統合マスタ!V248)&gt;0, 分類!$G$7,
IF(COUNTIF(分類!$K$8:$K$25, 統合マスタ!V248)&gt;0, 分類!$J$7,
IF(COUNTIF(分類!$N$8:$N$25, 統合マスタ!V248)&gt;0, 分類!$M$7,
IF(COUNTIF(分類!$Q$8:$Q$25, 統合マスタ!V248)&gt;0, 分類!$P$7,
IF(COUNTIF(分類!$T$8:$T$25, 統合マスタ!V248)&gt;0, 分類!$S$7,
"無し")))))))</f>
        <v>錠剤</v>
      </c>
      <c r="AC248" s="27">
        <f t="shared" ca="1" si="16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746</v>
      </c>
      <c r="AE248" s="91">
        <f t="shared" ca="1" si="17"/>
        <v>4401.4000000000005</v>
      </c>
      <c r="AF248" s="91">
        <f t="shared" ca="1" si="18"/>
        <v>3744.9199999999996</v>
      </c>
    </row>
    <row r="249" spans="1:32">
      <c r="A249" s="40">
        <f>元データ!P246</f>
        <v>183</v>
      </c>
      <c r="B249" s="27">
        <f t="shared" si="19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91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15"/>
        <v/>
      </c>
      <c r="AB249" s="27" t="str">
        <f ca="1">IF(A249="非採用特別","非採用特別",IF(R249=2,"臨時",
IF(COUNTIF(分類!$H$8:$H$25, 統合マスタ!V249)&gt;0, 分類!$G$7,
IF(COUNTIF(分類!$K$8:$K$25, 統合マスタ!V249)&gt;0, 分類!$J$7,
IF(COUNTIF(分類!$N$8:$N$25, 統合マスタ!V249)&gt;0, 分類!$M$7,
IF(COUNTIF(分類!$Q$8:$Q$25, 統合マスタ!V249)&gt;0, 分類!$P$7,
IF(COUNTIF(分類!$T$8:$T$25, 統合マスタ!V249)&gt;0, 分類!$S$7,
"無し")))))))</f>
        <v>錠剤</v>
      </c>
      <c r="AC249" s="27">
        <f t="shared" ca="1" si="16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815</v>
      </c>
      <c r="AE249" s="91">
        <f t="shared" ca="1" si="17"/>
        <v>4890</v>
      </c>
      <c r="AF249" s="91">
        <f t="shared" ca="1" si="18"/>
        <v>4197.25</v>
      </c>
    </row>
    <row r="250" spans="1:32">
      <c r="A250" s="40">
        <f>元データ!P247</f>
        <v>184</v>
      </c>
      <c r="B250" s="27">
        <f t="shared" si="19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91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15"/>
        <v/>
      </c>
      <c r="AB250" s="27" t="str">
        <f ca="1">IF(A250="非採用特別","非採用特別",IF(R250=2,"臨時",
IF(COUNTIF(分類!$H$8:$H$25, 統合マスタ!V250)&gt;0, 分類!$G$7,
IF(COUNTIF(分類!$K$8:$K$25, 統合マスタ!V250)&gt;0, 分類!$J$7,
IF(COUNTIF(分類!$N$8:$N$25, 統合マスタ!V250)&gt;0, 分類!$M$7,
IF(COUNTIF(分類!$Q$8:$Q$25, 統合マスタ!V250)&gt;0, 分類!$P$7,
IF(COUNTIF(分類!$T$8:$T$25, 統合マスタ!V250)&gt;0, 分類!$S$7,
"無し")))))))</f>
        <v>注射</v>
      </c>
      <c r="AC250" s="27">
        <f t="shared" ca="1" si="16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6</v>
      </c>
      <c r="AE250" s="91">
        <f t="shared" ca="1" si="17"/>
        <v>720</v>
      </c>
      <c r="AF250" s="91">
        <f t="shared" ca="1" si="18"/>
        <v>654</v>
      </c>
    </row>
    <row r="251" spans="1:32">
      <c r="A251" s="40">
        <f>元データ!P248</f>
        <v>185</v>
      </c>
      <c r="B251" s="27">
        <f t="shared" si="19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91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15"/>
        <v/>
      </c>
      <c r="AB251" s="27" t="str">
        <f ca="1">IF(A251="非採用特別","非採用特別",IF(R251=2,"臨時",
IF(COUNTIF(分類!$H$8:$H$25, 統合マスタ!V251)&gt;0, 分類!$G$7,
IF(COUNTIF(分類!$K$8:$K$25, 統合マスタ!V251)&gt;0, 分類!$J$7,
IF(COUNTIF(分類!$N$8:$N$25, 統合マスタ!V251)&gt;0, 分類!$M$7,
IF(COUNTIF(分類!$Q$8:$Q$25, 統合マスタ!V251)&gt;0, 分類!$P$7,
IF(COUNTIF(分類!$T$8:$T$25, 統合マスタ!V251)&gt;0, 分類!$S$7,
"無し")))))))</f>
        <v>その他</v>
      </c>
      <c r="AC251" s="27">
        <f t="shared" ca="1" si="16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200</v>
      </c>
      <c r="AE251" s="91">
        <f t="shared" ca="1" si="17"/>
        <v>1019.9999999999999</v>
      </c>
      <c r="AF251" s="91">
        <f t="shared" ca="1" si="18"/>
        <v>908</v>
      </c>
    </row>
    <row r="252" spans="1:32">
      <c r="A252" s="40">
        <f>元データ!P249</f>
        <v>186</v>
      </c>
      <c r="B252" s="27">
        <f t="shared" si="19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91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15"/>
        <v/>
      </c>
      <c r="AB252" s="27" t="str">
        <f ca="1">IF(A252="非採用特別","非採用特別",IF(R252=2,"臨時",
IF(COUNTIF(分類!$H$8:$H$25, 統合マスタ!V252)&gt;0, 分類!$G$7,
IF(COUNTIF(分類!$K$8:$K$25, 統合マスタ!V252)&gt;0, 分類!$J$7,
IF(COUNTIF(分類!$N$8:$N$25, 統合マスタ!V252)&gt;0, 分類!$M$7,
IF(COUNTIF(分類!$Q$8:$Q$25, 統合マスタ!V252)&gt;0, 分類!$P$7,
IF(COUNTIF(分類!$T$8:$T$25, 統合マスタ!V252)&gt;0, 分類!$S$7,
"無し")))))))</f>
        <v>外用</v>
      </c>
      <c r="AC252" s="27">
        <f t="shared" ca="1" si="16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12</v>
      </c>
      <c r="AE252" s="91">
        <f t="shared" ca="1" si="17"/>
        <v>1070.4000000000001</v>
      </c>
      <c r="AF252" s="91">
        <f t="shared" ca="1" si="18"/>
        <v>954</v>
      </c>
    </row>
    <row r="253" spans="1:32">
      <c r="A253" s="40">
        <f>元データ!P250</f>
        <v>195</v>
      </c>
      <c r="B253" s="27">
        <f t="shared" si="19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91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15"/>
        <v/>
      </c>
      <c r="AB253" s="27" t="str">
        <f ca="1">IF(A253="非採用特別","非採用特別",IF(R253=2,"臨時",
IF(COUNTIF(分類!$H$8:$H$25, 統合マスタ!V253)&gt;0, 分類!$G$7,
IF(COUNTIF(分類!$K$8:$K$25, 統合マスタ!V253)&gt;0, 分類!$J$7,
IF(COUNTIF(分類!$N$8:$N$25, 統合マスタ!V253)&gt;0, 分類!$M$7,
IF(COUNTIF(分類!$Q$8:$Q$25, 統合マスタ!V253)&gt;0, 分類!$P$7,
IF(COUNTIF(分類!$T$8:$T$25, 統合マスタ!V253)&gt;0, 分類!$S$7,
"無し")))))))</f>
        <v>散剤</v>
      </c>
      <c r="AC253" s="27">
        <f t="shared" ca="1" si="16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470</v>
      </c>
      <c r="AE253" s="91">
        <f t="shared" ca="1" si="17"/>
        <v>3055</v>
      </c>
      <c r="AF253" s="91">
        <f t="shared" ca="1" si="18"/>
        <v>2726</v>
      </c>
    </row>
    <row r="254" spans="1:32">
      <c r="A254" s="40">
        <f>元データ!P251</f>
        <v>187</v>
      </c>
      <c r="B254" s="27">
        <f t="shared" si="19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91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15"/>
        <v/>
      </c>
      <c r="AB254" s="27" t="str">
        <f ca="1">IF(A254="非採用特別","非採用特別",IF(R254=2,"臨時",
IF(COUNTIF(分類!$H$8:$H$25, 統合マスタ!V254)&gt;0, 分類!$G$7,
IF(COUNTIF(分類!$K$8:$K$25, 統合マスタ!V254)&gt;0, 分類!$J$7,
IF(COUNTIF(分類!$N$8:$N$25, 統合マスタ!V254)&gt;0, 分類!$M$7,
IF(COUNTIF(分類!$Q$8:$Q$25, 統合マスタ!V254)&gt;0, 分類!$P$7,
IF(COUNTIF(分類!$T$8:$T$25, 統合マスタ!V254)&gt;0, 分類!$S$7,
"無し")))))))</f>
        <v>錠剤</v>
      </c>
      <c r="AC254" s="27">
        <f t="shared" ca="1" si="16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154</v>
      </c>
      <c r="AE254" s="91">
        <f t="shared" ca="1" si="17"/>
        <v>21467.600000000002</v>
      </c>
      <c r="AF254" s="91">
        <f t="shared" ca="1" si="18"/>
        <v>19513.34</v>
      </c>
    </row>
    <row r="255" spans="1:32">
      <c r="A255" s="40">
        <f>元データ!P252</f>
        <v>188</v>
      </c>
      <c r="B255" s="27">
        <f t="shared" si="19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91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15"/>
        <v/>
      </c>
      <c r="AB255" s="27" t="str">
        <f ca="1">IF(A255="非採用特別","非採用特別",IF(R255=2,"臨時",
IF(COUNTIF(分類!$H$8:$H$25, 統合マスタ!V255)&gt;0, 分類!$G$7,
IF(COUNTIF(分類!$K$8:$K$25, 統合マスタ!V255)&gt;0, 分類!$J$7,
IF(COUNTIF(分類!$N$8:$N$25, 統合マスタ!V255)&gt;0, 分類!$M$7,
IF(COUNTIF(分類!$Q$8:$Q$25, 統合マスタ!V255)&gt;0, 分類!$P$7,
IF(COUNTIF(分類!$T$8:$T$25, 統合マスタ!V255)&gt;0, 分類!$S$7,
"無し")))))))</f>
        <v>注射</v>
      </c>
      <c r="AC255" s="27">
        <f t="shared" ca="1" si="16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1</v>
      </c>
      <c r="AE255" s="91">
        <f t="shared" ca="1" si="17"/>
        <v>139</v>
      </c>
      <c r="AF255" s="91">
        <f t="shared" ca="1" si="18"/>
        <v>123.8</v>
      </c>
    </row>
    <row r="256" spans="1:32">
      <c r="A256" s="40">
        <f>元データ!P253</f>
        <v>189</v>
      </c>
      <c r="B256" s="27">
        <f t="shared" si="19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91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15"/>
        <v/>
      </c>
      <c r="AB256" s="27" t="str">
        <f ca="1">IF(A256="非採用特別","非採用特別",IF(R256=2,"臨時",
IF(COUNTIF(分類!$H$8:$H$25, 統合マスタ!V256)&gt;0, 分類!$G$7,
IF(COUNTIF(分類!$K$8:$K$25, 統合マスタ!V256)&gt;0, 分類!$J$7,
IF(COUNTIF(分類!$N$8:$N$25, 統合マスタ!V256)&gt;0, 分類!$M$7,
IF(COUNTIF(分類!$Q$8:$Q$25, 統合マスタ!V256)&gt;0, 分類!$P$7,
IF(COUNTIF(分類!$T$8:$T$25, 統合マスタ!V256)&gt;0, 分類!$S$7,
"無し")))))))</f>
        <v>臨時</v>
      </c>
      <c r="AC256" s="27">
        <f t="shared" ca="1" si="16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7</v>
      </c>
      <c r="AE256" s="91">
        <f t="shared" ca="1" si="17"/>
        <v>2404.5</v>
      </c>
      <c r="AF256" s="91">
        <f t="shared" ca="1" si="18"/>
        <v>2135</v>
      </c>
    </row>
    <row r="257" spans="1:32">
      <c r="A257" s="40">
        <f>元データ!P254</f>
        <v>191</v>
      </c>
      <c r="B257" s="27">
        <f t="shared" si="19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91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15"/>
        <v/>
      </c>
      <c r="AB257" s="27" t="str">
        <f ca="1">IF(A257="非採用特別","非採用特別",IF(R257=2,"臨時",
IF(COUNTIF(分類!$H$8:$H$25, 統合マスタ!V257)&gt;0, 分類!$G$7,
IF(COUNTIF(分類!$K$8:$K$25, 統合マスタ!V257)&gt;0, 分類!$J$7,
IF(COUNTIF(分類!$N$8:$N$25, 統合マスタ!V257)&gt;0, 分類!$M$7,
IF(COUNTIF(分類!$Q$8:$Q$25, 統合マスタ!V257)&gt;0, 分類!$P$7,
IF(COUNTIF(分類!$T$8:$T$25, 統合マスタ!V257)&gt;0, 分類!$S$7,
"無し")))))))</f>
        <v>錠剤</v>
      </c>
      <c r="AC257" s="27">
        <f t="shared" ca="1" si="16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103</v>
      </c>
      <c r="AE257" s="91">
        <f t="shared" ca="1" si="17"/>
        <v>31621</v>
      </c>
      <c r="AF257" s="91">
        <f t="shared" ca="1" si="18"/>
        <v>27826.480000000003</v>
      </c>
    </row>
    <row r="258" spans="1:32">
      <c r="A258" s="40">
        <f>元データ!P255</f>
        <v>190</v>
      </c>
      <c r="B258" s="27">
        <f t="shared" si="19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91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15"/>
        <v/>
      </c>
      <c r="AB258" s="27" t="str">
        <f ca="1">IF(A258="非採用特別","非採用特別",IF(R258=2,"臨時",
IF(COUNTIF(分類!$H$8:$H$25, 統合マスタ!V258)&gt;0, 分類!$G$7,
IF(COUNTIF(分類!$K$8:$K$25, 統合マスタ!V258)&gt;0, 分類!$J$7,
IF(COUNTIF(分類!$N$8:$N$25, 統合マスタ!V258)&gt;0, 分類!$M$7,
IF(COUNTIF(分類!$Q$8:$Q$25, 統合マスタ!V258)&gt;0, 分類!$P$7,
IF(COUNTIF(分類!$T$8:$T$25, 統合マスタ!V258)&gt;0, 分類!$S$7,
"無し")))))))</f>
        <v>錠剤</v>
      </c>
      <c r="AC258" s="27">
        <f t="shared" ca="1" si="16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205</v>
      </c>
      <c r="AE258" s="91">
        <f t="shared" ca="1" si="17"/>
        <v>40918</v>
      </c>
      <c r="AF258" s="91">
        <f t="shared" ca="1" si="18"/>
        <v>36008.25</v>
      </c>
    </row>
    <row r="259" spans="1:32">
      <c r="A259" s="40">
        <f>元データ!P256</f>
        <v>193</v>
      </c>
      <c r="B259" s="27">
        <f t="shared" si="19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91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15"/>
        <v/>
      </c>
      <c r="AB259" s="27" t="str">
        <f ca="1">IF(A259="非採用特別","非採用特別",IF(R259=2,"臨時",
IF(COUNTIF(分類!$H$8:$H$25, 統合マスタ!V259)&gt;0, 分類!$G$7,
IF(COUNTIF(分類!$K$8:$K$25, 統合マスタ!V259)&gt;0, 分類!$J$7,
IF(COUNTIF(分類!$N$8:$N$25, 統合マスタ!V259)&gt;0, 分類!$M$7,
IF(COUNTIF(分類!$Q$8:$Q$25, 統合マスタ!V259)&gt;0, 分類!$P$7,
IF(COUNTIF(分類!$T$8:$T$25, 統合マスタ!V259)&gt;0, 分類!$S$7,
"無し")))))))</f>
        <v>臨時</v>
      </c>
      <c r="AC259" s="27">
        <f t="shared" ca="1" si="16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46</v>
      </c>
      <c r="AE259" s="91">
        <f t="shared" ca="1" si="17"/>
        <v>3496</v>
      </c>
      <c r="AF259" s="91">
        <f t="shared" ca="1" si="18"/>
        <v>3111.9</v>
      </c>
    </row>
    <row r="260" spans="1:32">
      <c r="A260" s="40">
        <f>元データ!P257</f>
        <v>192</v>
      </c>
      <c r="B260" s="27">
        <f t="shared" si="19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91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15"/>
        <v/>
      </c>
      <c r="AB260" s="27" t="str">
        <f ca="1">IF(A260="非採用特別","非採用特別",IF(R260=2,"臨時",
IF(COUNTIF(分類!$H$8:$H$25, 統合マスタ!V260)&gt;0, 分類!$G$7,
IF(COUNTIF(分類!$K$8:$K$25, 統合マスタ!V260)&gt;0, 分類!$J$7,
IF(COUNTIF(分類!$N$8:$N$25, 統合マスタ!V260)&gt;0, 分類!$M$7,
IF(COUNTIF(分類!$Q$8:$Q$25, 統合マスタ!V260)&gt;0, 分類!$P$7,
IF(COUNTIF(分類!$T$8:$T$25, 統合マスタ!V260)&gt;0, 分類!$S$7,
"無し")))))))</f>
        <v>その他</v>
      </c>
      <c r="AC260" s="27">
        <f t="shared" ca="1" si="16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61</v>
      </c>
      <c r="AE260" s="91">
        <f t="shared" ca="1" si="17"/>
        <v>1274.8999999999999</v>
      </c>
      <c r="AF260" s="91">
        <f t="shared" ca="1" si="18"/>
        <v>1159</v>
      </c>
    </row>
    <row r="261" spans="1:32">
      <c r="A261" s="40">
        <f>元データ!P258</f>
        <v>194</v>
      </c>
      <c r="B261" s="27">
        <f t="shared" si="19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91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15"/>
        <v/>
      </c>
      <c r="AB261" s="27" t="str">
        <f ca="1">IF(A261="非採用特別","非採用特別",IF(R261=2,"臨時",
IF(COUNTIF(分類!$H$8:$H$25, 統合マスタ!V261)&gt;0, 分類!$G$7,
IF(COUNTIF(分類!$K$8:$K$25, 統合マスタ!V261)&gt;0, 分類!$J$7,
IF(COUNTIF(分類!$N$8:$N$25, 統合マスタ!V261)&gt;0, 分類!$M$7,
IF(COUNTIF(分類!$Q$8:$Q$25, 統合マスタ!V261)&gt;0, 分類!$P$7,
IF(COUNTIF(分類!$T$8:$T$25, 統合マスタ!V261)&gt;0, 分類!$S$7,
"無し")))))))</f>
        <v>錠剤</v>
      </c>
      <c r="AC261" s="27">
        <f t="shared" ca="1" si="16"/>
        <v>100257</v>
      </c>
      <c r="AD261" s="27">
        <v>152</v>
      </c>
      <c r="AE261" s="91">
        <f t="shared" si="17"/>
        <v>1580.8</v>
      </c>
      <c r="AF261" s="91">
        <f t="shared" si="18"/>
        <v>1436.3999999999999</v>
      </c>
    </row>
    <row r="262" spans="1:32">
      <c r="A262" s="40" t="str">
        <f>元データ!P259</f>
        <v>非採用</v>
      </c>
      <c r="B262" s="27">
        <f t="shared" si="19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91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20">IF(A262="非採用","非採用",IF(A262="処置薬","処置薬",""))</f>
        <v>非採用</v>
      </c>
      <c r="AB262" s="27" t="str">
        <f ca="1">IF(A262="非採用特別","非採用特別",IF(R262=2,"臨時",
IF(COUNTIF(分類!$H$8:$H$25, 統合マスタ!V262)&gt;0, 分類!$G$7,
IF(COUNTIF(分類!$K$8:$K$25, 統合マスタ!V262)&gt;0, 分類!$J$7,
IF(COUNTIF(分類!$N$8:$N$25, 統合マスタ!V262)&gt;0, 分類!$M$7,
IF(COUNTIF(分類!$Q$8:$Q$25, 統合マスタ!V262)&gt;0, 分類!$P$7,
IF(COUNTIF(分類!$T$8:$T$25, 統合マスタ!V262)&gt;0, 分類!$S$7,
"無し")))))))</f>
        <v>無し</v>
      </c>
      <c r="AC262" s="27" t="e">
        <f t="shared" ref="AC262:AC325" ca="1" si="21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  <c r="AE262" s="91" t="e">
        <f t="shared" ref="AE262:AE325" ca="1" si="22">H262*AD262</f>
        <v>#VALUE!</v>
      </c>
      <c r="AF262" s="91" t="e">
        <f t="shared" ref="AF262:AF325" ca="1" si="23">M262*AD262</f>
        <v>#VALUE!</v>
      </c>
    </row>
    <row r="263" spans="1:32">
      <c r="A263" s="40">
        <f>元データ!P260</f>
        <v>196</v>
      </c>
      <c r="B263" s="27">
        <f t="shared" ref="B263:B326" si="2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91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20"/>
        <v/>
      </c>
      <c r="AB263" s="27" t="str">
        <f ca="1">IF(A263="非採用特別","非採用特別",IF(R263=2,"臨時",
IF(COUNTIF(分類!$H$8:$H$25, 統合マスタ!V263)&gt;0, 分類!$G$7,
IF(COUNTIF(分類!$K$8:$K$25, 統合マスタ!V263)&gt;0, 分類!$J$7,
IF(COUNTIF(分類!$N$8:$N$25, 統合マスタ!V263)&gt;0, 分類!$M$7,
IF(COUNTIF(分類!$Q$8:$Q$25, 統合マスタ!V263)&gt;0, 分類!$P$7,
IF(COUNTIF(分類!$T$8:$T$25, 統合マスタ!V263)&gt;0, 分類!$S$7,
"無し")))))))</f>
        <v>錠剤</v>
      </c>
      <c r="AC263" s="27">
        <f t="shared" ca="1" si="21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1190</v>
      </c>
      <c r="AE263" s="91">
        <f t="shared" ca="1" si="22"/>
        <v>7021</v>
      </c>
      <c r="AF263" s="91">
        <f t="shared" ca="1" si="23"/>
        <v>6033.3</v>
      </c>
    </row>
    <row r="264" spans="1:32">
      <c r="A264" s="40">
        <f>元データ!P261</f>
        <v>199</v>
      </c>
      <c r="B264" s="27">
        <f t="shared" si="2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91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20"/>
        <v/>
      </c>
      <c r="AB264" s="27" t="str">
        <f ca="1">IF(A264="非採用特別","非採用特別",IF(R264=2,"臨時",
IF(COUNTIF(分類!$H$8:$H$25, 統合マスタ!V264)&gt;0, 分類!$G$7,
IF(COUNTIF(分類!$K$8:$K$25, 統合マスタ!V264)&gt;0, 分類!$J$7,
IF(COUNTIF(分類!$N$8:$N$25, 統合マスタ!V264)&gt;0, 分類!$M$7,
IF(COUNTIF(分類!$Q$8:$Q$25, 統合マスタ!V264)&gt;0, 分類!$P$7,
IF(COUNTIF(分類!$T$8:$T$25, 統合マスタ!V264)&gt;0, 分類!$S$7,
"無し")))))))</f>
        <v>錠剤</v>
      </c>
      <c r="AC264" s="27">
        <f t="shared" ca="1" si="21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250</v>
      </c>
      <c r="AE264" s="91">
        <f t="shared" ca="1" si="22"/>
        <v>44625</v>
      </c>
      <c r="AF264" s="91">
        <f t="shared" ca="1" si="23"/>
        <v>36770.714285714283</v>
      </c>
    </row>
    <row r="265" spans="1:32">
      <c r="A265" s="40">
        <f>元データ!P262</f>
        <v>197</v>
      </c>
      <c r="B265" s="27">
        <f t="shared" si="2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91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20"/>
        <v/>
      </c>
      <c r="AB265" s="27" t="str">
        <f ca="1">IF(A265="非採用特別","非採用特別",IF(R265=2,"臨時",
IF(COUNTIF(分類!$H$8:$H$25, 統合マスタ!V265)&gt;0, 分類!$G$7,
IF(COUNTIF(分類!$K$8:$K$25, 統合マスタ!V265)&gt;0, 分類!$J$7,
IF(COUNTIF(分類!$N$8:$N$25, 統合マスタ!V265)&gt;0, 分類!$M$7,
IF(COUNTIF(分類!$Q$8:$Q$25, 統合マスタ!V265)&gt;0, 分類!$P$7,
IF(COUNTIF(分類!$T$8:$T$25, 統合マスタ!V265)&gt;0, 分類!$S$7,
"無し")))))))</f>
        <v>錠剤</v>
      </c>
      <c r="AC265" s="27">
        <f t="shared" ca="1" si="21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  <c r="AE265" s="91">
        <f t="shared" ca="1" si="22"/>
        <v>0</v>
      </c>
      <c r="AF265" s="91">
        <f t="shared" ca="1" si="23"/>
        <v>0</v>
      </c>
    </row>
    <row r="266" spans="1:32">
      <c r="A266" s="40">
        <f>元データ!P263</f>
        <v>198</v>
      </c>
      <c r="B266" s="27">
        <f t="shared" si="2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91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20"/>
        <v/>
      </c>
      <c r="AB266" s="27" t="str">
        <f ca="1">IF(A266="非採用特別","非採用特別",IF(R266=2,"臨時",
IF(COUNTIF(分類!$H$8:$H$25, 統合マスタ!V266)&gt;0, 分類!$G$7,
IF(COUNTIF(分類!$K$8:$K$25, 統合マスタ!V266)&gt;0, 分類!$J$7,
IF(COUNTIF(分類!$N$8:$N$25, 統合マスタ!V266)&gt;0, 分類!$M$7,
IF(COUNTIF(分類!$Q$8:$Q$25, 統合マスタ!V266)&gt;0, 分類!$P$7,
IF(COUNTIF(分類!$T$8:$T$25, 統合マスタ!V266)&gt;0, 分類!$S$7,
"無し")))))))</f>
        <v>錠剤</v>
      </c>
      <c r="AC266" s="27">
        <f t="shared" ca="1" si="21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59</v>
      </c>
      <c r="AE266" s="91">
        <f t="shared" ca="1" si="22"/>
        <v>5256.9</v>
      </c>
      <c r="AF266" s="91">
        <f t="shared" ca="1" si="23"/>
        <v>4331.4428571428571</v>
      </c>
    </row>
    <row r="267" spans="1:32">
      <c r="A267" s="40">
        <f>元データ!P264</f>
        <v>201</v>
      </c>
      <c r="B267" s="27">
        <f t="shared" si="2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91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20"/>
        <v/>
      </c>
      <c r="AB267" s="27" t="str">
        <f ca="1">IF(A267="非採用特別","非採用特別",IF(R267=2,"臨時",
IF(COUNTIF(分類!$H$8:$H$25, 統合マスタ!V267)&gt;0, 分類!$G$7,
IF(COUNTIF(分類!$K$8:$K$25, 統合マスタ!V267)&gt;0, 分類!$J$7,
IF(COUNTIF(分類!$N$8:$N$25, 統合マスタ!V267)&gt;0, 分類!$M$7,
IF(COUNTIF(分類!$Q$8:$Q$25, 統合マスタ!V267)&gt;0, 分類!$P$7,
IF(COUNTIF(分類!$T$8:$T$25, 統合マスタ!V267)&gt;0, 分類!$S$7,
"無し")))))))</f>
        <v>臨時</v>
      </c>
      <c r="AC267" s="27">
        <f t="shared" ca="1" si="21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56</v>
      </c>
      <c r="AE267" s="91">
        <f t="shared" ca="1" si="22"/>
        <v>890.4</v>
      </c>
      <c r="AF267" s="91">
        <f t="shared" ca="1" si="23"/>
        <v>774.48</v>
      </c>
    </row>
    <row r="268" spans="1:32">
      <c r="A268" s="40">
        <f>元データ!P265</f>
        <v>202</v>
      </c>
      <c r="B268" s="27">
        <f t="shared" si="2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91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20"/>
        <v/>
      </c>
      <c r="AB268" s="27" t="str">
        <f ca="1">IF(A268="非採用特別","非採用特別",IF(R268=2,"臨時",
IF(COUNTIF(分類!$H$8:$H$25, 統合マスタ!V268)&gt;0, 分類!$G$7,
IF(COUNTIF(分類!$K$8:$K$25, 統合マスタ!V268)&gt;0, 分類!$J$7,
IF(COUNTIF(分類!$N$8:$N$25, 統合マスタ!V268)&gt;0, 分類!$M$7,
IF(COUNTIF(分類!$Q$8:$Q$25, 統合マスタ!V268)&gt;0, 分類!$P$7,
IF(COUNTIF(分類!$T$8:$T$25, 統合マスタ!V268)&gt;0, 分類!$S$7,
"無し")))))))</f>
        <v>錠剤</v>
      </c>
      <c r="AC268" s="27">
        <f t="shared" ca="1" si="21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991</v>
      </c>
      <c r="AE268" s="91">
        <f t="shared" ca="1" si="22"/>
        <v>5846.9000000000005</v>
      </c>
      <c r="AF268" s="91">
        <f t="shared" ca="1" si="23"/>
        <v>5014.46</v>
      </c>
    </row>
    <row r="269" spans="1:32">
      <c r="A269" s="40">
        <f>元データ!P266</f>
        <v>202</v>
      </c>
      <c r="B269" s="27">
        <f t="shared" si="2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91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20"/>
        <v/>
      </c>
      <c r="AB269" s="27" t="str">
        <f ca="1">IF(A269="非採用特別","非採用特別",IF(R269=2,"臨時",
IF(COUNTIF(分類!$H$8:$H$25, 統合マスタ!V269)&gt;0, 分類!$G$7,
IF(COUNTIF(分類!$K$8:$K$25, 統合マスタ!V269)&gt;0, 分類!$J$7,
IF(COUNTIF(分類!$N$8:$N$25, 統合マスタ!V269)&gt;0, 分類!$M$7,
IF(COUNTIF(分類!$Q$8:$Q$25, 統合マスタ!V269)&gt;0, 分類!$P$7,
IF(COUNTIF(分類!$T$8:$T$25, 統合マスタ!V269)&gt;0, 分類!$S$7,
"無し")))))))</f>
        <v>錠剤</v>
      </c>
      <c r="AC269" s="27">
        <f t="shared" ca="1" si="21"/>
        <v>265</v>
      </c>
      <c r="AD269" s="27"/>
      <c r="AE269" s="91">
        <f t="shared" si="22"/>
        <v>0</v>
      </c>
      <c r="AF269" s="91">
        <f t="shared" si="23"/>
        <v>0</v>
      </c>
    </row>
    <row r="270" spans="1:32">
      <c r="A270" s="40">
        <f>元データ!P267</f>
        <v>205</v>
      </c>
      <c r="B270" s="27">
        <f t="shared" si="2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91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20"/>
        <v/>
      </c>
      <c r="AB270" s="27" t="str">
        <f ca="1">IF(A270="非採用特別","非採用特別",IF(R270=2,"臨時",
IF(COUNTIF(分類!$H$8:$H$25, 統合マスタ!V270)&gt;0, 分類!$G$7,
IF(COUNTIF(分類!$K$8:$K$25, 統合マスタ!V270)&gt;0, 分類!$J$7,
IF(COUNTIF(分類!$N$8:$N$25, 統合マスタ!V270)&gt;0, 分類!$M$7,
IF(COUNTIF(分類!$Q$8:$Q$25, 統合マスタ!V270)&gt;0, 分類!$P$7,
IF(COUNTIF(分類!$T$8:$T$25, 統合マスタ!V270)&gt;0, 分類!$S$7,
"無し")))))))</f>
        <v>錠剤</v>
      </c>
      <c r="AC270" s="27">
        <f t="shared" ca="1" si="21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237</v>
      </c>
      <c r="AE270" s="91">
        <f t="shared" ca="1" si="22"/>
        <v>5782.7999999999993</v>
      </c>
      <c r="AF270" s="91">
        <f t="shared" ca="1" si="23"/>
        <v>4266</v>
      </c>
    </row>
    <row r="271" spans="1:32">
      <c r="A271" s="40">
        <f>元データ!P268</f>
        <v>205</v>
      </c>
      <c r="B271" s="27">
        <f t="shared" si="2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91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20"/>
        <v/>
      </c>
      <c r="AB271" s="27" t="str">
        <f ca="1">IF(A271="非採用特別","非採用特別",IF(R271=2,"臨時",
IF(COUNTIF(分類!$H$8:$H$25, 統合マスタ!V271)&gt;0, 分類!$G$7,
IF(COUNTIF(分類!$K$8:$K$25, 統合マスタ!V271)&gt;0, 分類!$J$7,
IF(COUNTIF(分類!$N$8:$N$25, 統合マスタ!V271)&gt;0, 分類!$M$7,
IF(COUNTIF(分類!$Q$8:$Q$25, 統合マスタ!V271)&gt;0, 分類!$P$7,
IF(COUNTIF(分類!$T$8:$T$25, 統合マスタ!V271)&gt;0, 分類!$S$7,
"無し")))))))</f>
        <v>錠剤</v>
      </c>
      <c r="AC271" s="27">
        <f t="shared" ca="1" si="21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  <c r="AE271" s="91">
        <f t="shared" ca="1" si="22"/>
        <v>0</v>
      </c>
      <c r="AF271" s="91">
        <f t="shared" ca="1" si="23"/>
        <v>0</v>
      </c>
    </row>
    <row r="272" spans="1:32">
      <c r="A272" s="40">
        <f>元データ!P269</f>
        <v>206</v>
      </c>
      <c r="B272" s="27">
        <f t="shared" si="2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91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20"/>
        <v/>
      </c>
      <c r="AB272" s="27" t="str">
        <f ca="1">IF(A272="非採用特別","非採用特別",IF(R272=2,"臨時",
IF(COUNTIF(分類!$H$8:$H$25, 統合マスタ!V272)&gt;0, 分類!$G$7,
IF(COUNTIF(分類!$K$8:$K$25, 統合マスタ!V272)&gt;0, 分類!$J$7,
IF(COUNTIF(分類!$N$8:$N$25, 統合マスタ!V272)&gt;0, 分類!$M$7,
IF(COUNTIF(分類!$Q$8:$Q$25, 統合マスタ!V272)&gt;0, 分類!$P$7,
IF(COUNTIF(分類!$T$8:$T$25, 統合マスタ!V272)&gt;0, 分類!$S$7,
"無し")))))))</f>
        <v>錠剤</v>
      </c>
      <c r="AC272" s="27">
        <f t="shared" ca="1" si="21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399</v>
      </c>
      <c r="AE272" s="91">
        <f t="shared" ca="1" si="22"/>
        <v>5266.7999999999993</v>
      </c>
      <c r="AF272" s="91">
        <f t="shared" ca="1" si="23"/>
        <v>4780.0200000000004</v>
      </c>
    </row>
    <row r="273" spans="1:32">
      <c r="A273" s="40">
        <f>元データ!P270</f>
        <v>207</v>
      </c>
      <c r="B273" s="27">
        <f t="shared" si="2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91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20"/>
        <v/>
      </c>
      <c r="AB273" s="27" t="str">
        <f ca="1">IF(A273="非採用特別","非採用特別",IF(R273=2,"臨時",
IF(COUNTIF(分類!$H$8:$H$25, 統合マスタ!V273)&gt;0, 分類!$G$7,
IF(COUNTIF(分類!$K$8:$K$25, 統合マスタ!V273)&gt;0, 分類!$J$7,
IF(COUNTIF(分類!$N$8:$N$25, 統合マスタ!V273)&gt;0, 分類!$M$7,
IF(COUNTIF(分類!$Q$8:$Q$25, 統合マスタ!V273)&gt;0, 分類!$P$7,
IF(COUNTIF(分類!$T$8:$T$25, 統合マスタ!V273)&gt;0, 分類!$S$7,
"無し")))))))</f>
        <v>錠剤</v>
      </c>
      <c r="AC273" s="27">
        <f t="shared" ca="1" si="21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463</v>
      </c>
      <c r="AE273" s="91">
        <f t="shared" ca="1" si="22"/>
        <v>28196.7</v>
      </c>
      <c r="AF273" s="91">
        <f t="shared" ca="1" si="23"/>
        <v>24247.309999999998</v>
      </c>
    </row>
    <row r="274" spans="1:32">
      <c r="A274" s="40">
        <f>元データ!P271</f>
        <v>210</v>
      </c>
      <c r="B274" s="27">
        <f t="shared" si="2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91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20"/>
        <v/>
      </c>
      <c r="AB274" s="27" t="str">
        <f ca="1">IF(A274="非採用特別","非採用特別",IF(R274=2,"臨時",
IF(COUNTIF(分類!$H$8:$H$25, 統合マスタ!V274)&gt;0, 分類!$G$7,
IF(COUNTIF(分類!$K$8:$K$25, 統合マスタ!V274)&gt;0, 分類!$J$7,
IF(COUNTIF(分類!$N$8:$N$25, 統合マスタ!V274)&gt;0, 分類!$M$7,
IF(COUNTIF(分類!$Q$8:$Q$25, 統合マスタ!V274)&gt;0, 分類!$P$7,
IF(COUNTIF(分類!$T$8:$T$25, 統合マスタ!V274)&gt;0, 分類!$S$7,
"無し")))))))</f>
        <v>外用</v>
      </c>
      <c r="AC274" s="27">
        <f t="shared" ca="1" si="21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600</v>
      </c>
      <c r="AE274" s="91">
        <f t="shared" ca="1" si="22"/>
        <v>5820</v>
      </c>
      <c r="AF274" s="91">
        <f t="shared" ca="1" si="23"/>
        <v>5183.9999999999991</v>
      </c>
    </row>
    <row r="275" spans="1:32">
      <c r="A275" s="40">
        <f>元データ!P272</f>
        <v>211</v>
      </c>
      <c r="B275" s="27">
        <f t="shared" si="2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91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20"/>
        <v/>
      </c>
      <c r="AB275" s="27" t="str">
        <f ca="1">IF(A275="非採用特別","非採用特別",IF(R275=2,"臨時",
IF(COUNTIF(分類!$H$8:$H$25, 統合マスタ!V275)&gt;0, 分類!$G$7,
IF(COUNTIF(分類!$K$8:$K$25, 統合マスタ!V275)&gt;0, 分類!$J$7,
IF(COUNTIF(分類!$N$8:$N$25, 統合マスタ!V275)&gt;0, 分類!$M$7,
IF(COUNTIF(分類!$Q$8:$Q$25, 統合マスタ!V275)&gt;0, 分類!$P$7,
IF(COUNTIF(分類!$T$8:$T$25, 統合マスタ!V275)&gt;0, 分類!$S$7,
"無し")))))))</f>
        <v>外用</v>
      </c>
      <c r="AC275" s="27">
        <f t="shared" ca="1" si="21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90</v>
      </c>
      <c r="AE275" s="91">
        <f t="shared" ca="1" si="22"/>
        <v>999</v>
      </c>
      <c r="AF275" s="91">
        <f t="shared" ca="1" si="23"/>
        <v>882.00000000000011</v>
      </c>
    </row>
    <row r="276" spans="1:32">
      <c r="A276" s="40">
        <f>元データ!P273</f>
        <v>212</v>
      </c>
      <c r="B276" s="27">
        <f t="shared" si="2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91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20"/>
        <v/>
      </c>
      <c r="AB276" s="27" t="str">
        <f ca="1">IF(A276="非採用特別","非採用特別",IF(R276=2,"臨時",
IF(COUNTIF(分類!$H$8:$H$25, 統合マスタ!V276)&gt;0, 分類!$G$7,
IF(COUNTIF(分類!$K$8:$K$25, 統合マスタ!V276)&gt;0, 分類!$J$7,
IF(COUNTIF(分類!$N$8:$N$25, 統合マスタ!V276)&gt;0, 分類!$M$7,
IF(COUNTIF(分類!$Q$8:$Q$25, 統合マスタ!V276)&gt;0, 分類!$P$7,
IF(COUNTIF(分類!$T$8:$T$25, 統合マスタ!V276)&gt;0, 分類!$S$7,
"無し")))))))</f>
        <v>臨時</v>
      </c>
      <c r="AC276" s="27">
        <f t="shared" ca="1" si="21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83</v>
      </c>
      <c r="AE276" s="91">
        <f t="shared" ca="1" si="22"/>
        <v>47708.399999999994</v>
      </c>
      <c r="AF276" s="91">
        <f t="shared" ca="1" si="23"/>
        <v>41981.4</v>
      </c>
    </row>
    <row r="277" spans="1:32">
      <c r="A277" s="40">
        <f>元データ!P274</f>
        <v>213</v>
      </c>
      <c r="B277" s="27">
        <f t="shared" si="2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91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20"/>
        <v/>
      </c>
      <c r="AB277" s="27" t="str">
        <f ca="1">IF(A277="非採用特別","非採用特別",IF(R277=2,"臨時",
IF(COUNTIF(分類!$H$8:$H$25, 統合マスタ!V277)&gt;0, 分類!$G$7,
IF(COUNTIF(分類!$K$8:$K$25, 統合マスタ!V277)&gt;0, 分類!$J$7,
IF(COUNTIF(分類!$N$8:$N$25, 統合マスタ!V277)&gt;0, 分類!$M$7,
IF(COUNTIF(分類!$Q$8:$Q$25, 統合マスタ!V277)&gt;0, 分類!$P$7,
IF(COUNTIF(分類!$T$8:$T$25, 統合マスタ!V277)&gt;0, 分類!$S$7,
"無し")))))))</f>
        <v>外用</v>
      </c>
      <c r="AC277" s="27">
        <f t="shared" ca="1" si="21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7</v>
      </c>
      <c r="AE277" s="91">
        <f t="shared" ca="1" si="22"/>
        <v>494.19999999999993</v>
      </c>
      <c r="AF277" s="91">
        <f t="shared" ca="1" si="23"/>
        <v>452.66666666666663</v>
      </c>
    </row>
    <row r="278" spans="1:32">
      <c r="A278" s="40" t="str">
        <f>元データ!P275</f>
        <v>非採用</v>
      </c>
      <c r="B278" s="27">
        <f t="shared" si="2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91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20"/>
        <v>非採用</v>
      </c>
      <c r="AB278" s="27" t="str">
        <f ca="1">IF(A278="非採用特別","非採用特別",IF(R278=2,"臨時",
IF(COUNTIF(分類!$H$8:$H$25, 統合マスタ!V278)&gt;0, 分類!$G$7,
IF(COUNTIF(分類!$K$8:$K$25, 統合マスタ!V278)&gt;0, 分類!$J$7,
IF(COUNTIF(分類!$N$8:$N$25, 統合マスタ!V278)&gt;0, 分類!$M$7,
IF(COUNTIF(分類!$Q$8:$Q$25, 統合マスタ!V278)&gt;0, 分類!$P$7,
IF(COUNTIF(分類!$T$8:$T$25, 統合マスタ!V278)&gt;0, 分類!$S$7,
"無し")))))))</f>
        <v>無し</v>
      </c>
      <c r="AC278" s="27" t="e">
        <f t="shared" ca="1" si="21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  <c r="AE278" s="91" t="e">
        <f t="shared" ca="1" si="22"/>
        <v>#VALUE!</v>
      </c>
      <c r="AF278" s="91" t="e">
        <f t="shared" ca="1" si="23"/>
        <v>#VALUE!</v>
      </c>
    </row>
    <row r="279" spans="1:32">
      <c r="A279" s="40">
        <f>元データ!P276</f>
        <v>214</v>
      </c>
      <c r="B279" s="27">
        <f t="shared" si="2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91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20"/>
        <v/>
      </c>
      <c r="AB279" s="27" t="str">
        <f ca="1">IF(A279="非採用特別","非採用特別",IF(R279=2,"臨時",
IF(COUNTIF(分類!$H$8:$H$25, 統合マスタ!V279)&gt;0, 分類!$G$7,
IF(COUNTIF(分類!$K$8:$K$25, 統合マスタ!V279)&gt;0, 分類!$J$7,
IF(COUNTIF(分類!$N$8:$N$25, 統合マスタ!V279)&gt;0, 分類!$M$7,
IF(COUNTIF(分類!$Q$8:$Q$25, 統合マスタ!V279)&gt;0, 分類!$P$7,
IF(COUNTIF(分類!$T$8:$T$25, 統合マスタ!V279)&gt;0, 分類!$S$7,
"無し")))))))</f>
        <v>錠剤</v>
      </c>
      <c r="AC279" s="27">
        <f t="shared" ca="1" si="21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149</v>
      </c>
      <c r="AE279" s="91">
        <f t="shared" ca="1" si="22"/>
        <v>1087.7</v>
      </c>
      <c r="AF279" s="91">
        <f t="shared" ca="1" si="23"/>
        <v>959.56000000000006</v>
      </c>
    </row>
    <row r="280" spans="1:32">
      <c r="A280" s="40">
        <f>元データ!P277</f>
        <v>215</v>
      </c>
      <c r="B280" s="27">
        <f t="shared" si="2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91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20"/>
        <v/>
      </c>
      <c r="AB280" s="27" t="str">
        <f ca="1">IF(A280="非採用特別","非採用特別",IF(R280=2,"臨時",
IF(COUNTIF(分類!$H$8:$H$25, 統合マスタ!V280)&gt;0, 分類!$G$7,
IF(COUNTIF(分類!$K$8:$K$25, 統合マスタ!V280)&gt;0, 分類!$J$7,
IF(COUNTIF(分類!$N$8:$N$25, 統合マスタ!V280)&gt;0, 分類!$M$7,
IF(COUNTIF(分類!$Q$8:$Q$25, 統合マスタ!V280)&gt;0, 分類!$P$7,
IF(COUNTIF(分類!$T$8:$T$25, 統合マスタ!V280)&gt;0, 分類!$S$7,
"無し")))))))</f>
        <v>臨時</v>
      </c>
      <c r="AC280" s="27">
        <f t="shared" ca="1" si="21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240</v>
      </c>
      <c r="AE280" s="91">
        <f t="shared" ca="1" si="22"/>
        <v>16944</v>
      </c>
      <c r="AF280" s="91">
        <f t="shared" ca="1" si="23"/>
        <v>15399.999999999998</v>
      </c>
    </row>
    <row r="281" spans="1:32">
      <c r="A281" s="40">
        <f>元データ!P278</f>
        <v>216</v>
      </c>
      <c r="B281" s="27">
        <f t="shared" si="2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91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20"/>
        <v/>
      </c>
      <c r="AB281" s="27" t="str">
        <f ca="1">IF(A281="非採用特別","非採用特別",IF(R281=2,"臨時",
IF(COUNTIF(分類!$H$8:$H$25, 統合マスタ!V281)&gt;0, 分類!$G$7,
IF(COUNTIF(分類!$K$8:$K$25, 統合マスタ!V281)&gt;0, 分類!$J$7,
IF(COUNTIF(分類!$N$8:$N$25, 統合マスタ!V281)&gt;0, 分類!$M$7,
IF(COUNTIF(分類!$Q$8:$Q$25, 統合マスタ!V281)&gt;0, 分類!$P$7,
IF(COUNTIF(分類!$T$8:$T$25, 統合マスタ!V281)&gt;0, 分類!$S$7,
"無し")))))))</f>
        <v>注射</v>
      </c>
      <c r="AC281" s="27">
        <f t="shared" ca="1" si="21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44</v>
      </c>
      <c r="AE281" s="91">
        <f t="shared" ca="1" si="22"/>
        <v>26268</v>
      </c>
      <c r="AF281" s="91">
        <f t="shared" ca="1" si="23"/>
        <v>23685.199999999997</v>
      </c>
    </row>
    <row r="282" spans="1:32">
      <c r="A282" s="40">
        <f>元データ!P279</f>
        <v>217</v>
      </c>
      <c r="B282" s="27">
        <f t="shared" si="2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91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20"/>
        <v/>
      </c>
      <c r="AB282" s="27" t="str">
        <f ca="1">IF(A282="非採用特別","非採用特別",IF(R282=2,"臨時",
IF(COUNTIF(分類!$H$8:$H$25, 統合マスタ!V282)&gt;0, 分類!$G$7,
IF(COUNTIF(分類!$K$8:$K$25, 統合マスタ!V282)&gt;0, 分類!$J$7,
IF(COUNTIF(分類!$N$8:$N$25, 統合マスタ!V282)&gt;0, 分類!$M$7,
IF(COUNTIF(分類!$Q$8:$Q$25, 統合マスタ!V282)&gt;0, 分類!$P$7,
IF(COUNTIF(分類!$T$8:$T$25, 統合マスタ!V282)&gt;0, 分類!$S$7,
"無し")))))))</f>
        <v>錠剤</v>
      </c>
      <c r="AC282" s="27">
        <f t="shared" ca="1" si="21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392</v>
      </c>
      <c r="AE282" s="91">
        <f t="shared" ca="1" si="22"/>
        <v>2587.1999999999998</v>
      </c>
      <c r="AF282" s="91">
        <f t="shared" ca="1" si="23"/>
        <v>2199.1200000000003</v>
      </c>
    </row>
    <row r="283" spans="1:32">
      <c r="A283" s="40">
        <f>元データ!P280</f>
        <v>218</v>
      </c>
      <c r="B283" s="27">
        <f t="shared" si="2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91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20"/>
        <v/>
      </c>
      <c r="AB283" s="27" t="str">
        <f ca="1">IF(A283="非採用特別","非採用特別",IF(R283=2,"臨時",
IF(COUNTIF(分類!$H$8:$H$25, 統合マスタ!V283)&gt;0, 分類!$G$7,
IF(COUNTIF(分類!$K$8:$K$25, 統合マスタ!V283)&gt;0, 分類!$J$7,
IF(COUNTIF(分類!$N$8:$N$25, 統合マスタ!V283)&gt;0, 分類!$M$7,
IF(COUNTIF(分類!$Q$8:$Q$25, 統合マスタ!V283)&gt;0, 分類!$P$7,
IF(COUNTIF(分類!$T$8:$T$25, 統合マスタ!V283)&gt;0, 分類!$S$7,
"無し")))))))</f>
        <v>錠剤</v>
      </c>
      <c r="AC283" s="27">
        <f t="shared" ca="1" si="21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773</v>
      </c>
      <c r="AE283" s="91">
        <f t="shared" ca="1" si="22"/>
        <v>6415.9000000000005</v>
      </c>
      <c r="AF283" s="91">
        <f t="shared" ca="1" si="23"/>
        <v>5457.380000000001</v>
      </c>
    </row>
    <row r="284" spans="1:32">
      <c r="A284" s="40">
        <f>元データ!P281</f>
        <v>219</v>
      </c>
      <c r="B284" s="27">
        <f t="shared" si="2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91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20"/>
        <v/>
      </c>
      <c r="AB284" s="27" t="str">
        <f ca="1">IF(A284="非採用特別","非採用特別",IF(R284=2,"臨時",
IF(COUNTIF(分類!$H$8:$H$25, 統合マスタ!V284)&gt;0, 分類!$G$7,
IF(COUNTIF(分類!$K$8:$K$25, 統合マスタ!V284)&gt;0, 分類!$J$7,
IF(COUNTIF(分類!$N$8:$N$25, 統合マスタ!V284)&gt;0, 分類!$M$7,
IF(COUNTIF(分類!$Q$8:$Q$25, 統合マスタ!V284)&gt;0, 分類!$P$7,
IF(COUNTIF(分類!$T$8:$T$25, 統合マスタ!V284)&gt;0, 分類!$S$7,
"無し")))))))</f>
        <v>錠剤</v>
      </c>
      <c r="AC284" s="27">
        <f t="shared" ca="1" si="21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1200</v>
      </c>
      <c r="AE284" s="91">
        <f t="shared" ca="1" si="22"/>
        <v>7920</v>
      </c>
      <c r="AF284" s="91">
        <f t="shared" ca="1" si="23"/>
        <v>6732</v>
      </c>
    </row>
    <row r="285" spans="1:32">
      <c r="A285" s="40">
        <f>元データ!P282</f>
        <v>219</v>
      </c>
      <c r="B285" s="27">
        <f t="shared" si="2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91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20"/>
        <v/>
      </c>
      <c r="AB285" s="27" t="str">
        <f ca="1">IF(A285="非採用特別","非採用特別",IF(R285=2,"臨時",
IF(COUNTIF(分類!$H$8:$H$25, 統合マスタ!V285)&gt;0, 分類!$G$7,
IF(COUNTIF(分類!$K$8:$K$25, 統合マスタ!V285)&gt;0, 分類!$J$7,
IF(COUNTIF(分類!$N$8:$N$25, 統合マスタ!V285)&gt;0, 分類!$M$7,
IF(COUNTIF(分類!$Q$8:$Q$25, 統合マスタ!V285)&gt;0, 分類!$P$7,
IF(COUNTIF(分類!$T$8:$T$25, 統合マスタ!V285)&gt;0, 分類!$S$7,
"無し")))))))</f>
        <v>錠剤</v>
      </c>
      <c r="AC285" s="27">
        <f t="shared" ca="1" si="21"/>
        <v>281</v>
      </c>
      <c r="AD285" s="27"/>
      <c r="AE285" s="91">
        <f t="shared" si="22"/>
        <v>0</v>
      </c>
      <c r="AF285" s="91">
        <f t="shared" si="23"/>
        <v>0</v>
      </c>
    </row>
    <row r="286" spans="1:32" s="46" customFormat="1">
      <c r="A286" s="46" t="str">
        <f>元データ!P283</f>
        <v>処置薬</v>
      </c>
      <c r="B286" s="46">
        <f t="shared" si="24"/>
        <v>282</v>
      </c>
      <c r="C286" s="46" t="str">
        <f>DBCS(元データ!A283)</f>
        <v>スワブスティック　（ヘキシジン）</v>
      </c>
      <c r="D286" s="46" t="str">
        <f>元データ!B283</f>
        <v>スズケン</v>
      </c>
      <c r="E286" s="46" t="str">
        <f>DBCS(元データ!C283)</f>
        <v/>
      </c>
      <c r="F286" s="46" t="str">
        <f>DBCS(元データ!D283)</f>
        <v>Ｍサイズ　６０入</v>
      </c>
      <c r="G286" s="46" t="str">
        <f>元データ!E283</f>
        <v>ケンツメディコ</v>
      </c>
      <c r="H286" s="46">
        <f>元データ!F283</f>
        <v>0</v>
      </c>
      <c r="I286" s="46">
        <f>元データ!G283</f>
        <v>0</v>
      </c>
      <c r="J286" s="46" t="e">
        <f>元データ!H283</f>
        <v>#DIV/0!</v>
      </c>
      <c r="K286" s="46" t="str">
        <f>元データ!I283</f>
        <v/>
      </c>
      <c r="L286" s="46">
        <f>元データ!J283</f>
        <v>2930</v>
      </c>
      <c r="M286" s="46" t="e">
        <f>元データ!K283</f>
        <v>#DIV/0!</v>
      </c>
      <c r="N286" s="46" t="e">
        <f ca="1">IF(OFFSET(マスタ非採用削除!A$4,統合マスタ!$A286,0)="","",OFFSET(マスタ非採用削除!A$4,統合マスタ!$A286,0))</f>
        <v>#VALUE!</v>
      </c>
      <c r="O286" s="46" t="e">
        <f ca="1">IF(OFFSET(マスタ非採用削除!B$4,統合マスタ!$A286,0)="","",OFFSET(マスタ非採用削除!B$4,統合マスタ!$A286,0))</f>
        <v>#VALUE!</v>
      </c>
      <c r="P286" s="46" t="e">
        <f ca="1">IF(OFFSET(マスタ非採用削除!C$4,統合マスタ!$A286,0)="","",OFFSET(マスタ非採用削除!C$4,統合マスタ!$A286,0))</f>
        <v>#VALUE!</v>
      </c>
      <c r="Q286" s="46" t="e">
        <f ca="1">IF(OFFSET(マスタ非採用削除!D$4,統合マスタ!$A286,0)="","",OFFSET(マスタ非採用削除!D$4,統合マスタ!$A286,0))</f>
        <v>#VALUE!</v>
      </c>
      <c r="R286" s="46">
        <f ca="1">IF(OR(A286="非採用",A286="処置薬",A286="非採用特別"),0,IF(OFFSET(マスタ非採用削除!E$4,統合マスタ!$A286,0)="","",OFFSET(マスタ非採用削除!E$4,統合マスタ!$A286,0)))</f>
        <v>0</v>
      </c>
      <c r="S286" s="46" t="e">
        <f ca="1">IF(OFFSET(マスタ非採用削除!F$4,統合マスタ!$A286,0)="","",OFFSET(マスタ非採用削除!F$4,統合マスタ!$A286,0))</f>
        <v>#VALUE!</v>
      </c>
      <c r="T286" s="46" t="e">
        <f ca="1">IF(OFFSET(マスタ非採用削除!G$4,統合マスタ!$A286,0)="","",OFFSET(マスタ非採用削除!G$4,統合マスタ!$A286,0))</f>
        <v>#VALUE!</v>
      </c>
      <c r="U286" s="46" t="e">
        <f ca="1">IF(OFFSET(マスタ非採用削除!H$4,統合マスタ!$A286,0)="","",OFFSET(マスタ非採用削除!H$4,統合マスタ!$A286,0))</f>
        <v>#VALUE!</v>
      </c>
      <c r="V286" s="46" t="e">
        <f ca="1">IF(OFFSET(マスタ非採用削除!I$4,統合マスタ!$A286,0)="","",OFFSET(マスタ非採用削除!I$4,統合マスタ!$A286,0))</f>
        <v>#VALUE!</v>
      </c>
      <c r="W286" s="46" t="e">
        <f ca="1">IF(OFFSET(マスタ非採用削除!J$4,統合マスタ!$A286,0)="","",OFFSET(マスタ非採用削除!J$4,統合マスタ!$A286,0))</f>
        <v>#VALUE!</v>
      </c>
      <c r="X286" s="46" t="e">
        <f ca="1">IF(OFFSET(マスタ非採用削除!K$4,統合マスタ!$A286,0)="","",OFFSET(マスタ非採用削除!K$4,統合マスタ!$A286,0))</f>
        <v>#VALUE!</v>
      </c>
      <c r="Y286" s="46" t="e">
        <f ca="1">IF(OFFSET(マスタ非採用削除!L$4,統合マスタ!$A286,0)="","",OFFSET(マスタ非採用削除!L$4,統合マスタ!$A286,0))</f>
        <v>#VALUE!</v>
      </c>
      <c r="Z286" s="46" t="e">
        <f ca="1">IF(OFFSET(マスタ非採用削除!M$4,統合マスタ!$A286,0)="","",OFFSET(マスタ非採用削除!M$4,統合マスタ!$A286,0))</f>
        <v>#VALUE!</v>
      </c>
      <c r="AA286" s="46" t="str">
        <f t="shared" si="20"/>
        <v>処置薬</v>
      </c>
      <c r="AB286" s="46" t="str">
        <f ca="1">IF(A286="非採用特別","非採用特別",IF(R286=2,"臨時",
IF(COUNTIF(分類!$H$8:$H$25, 統合マスタ!V286)&gt;0, 分類!$G$7,
IF(COUNTIF(分類!$K$8:$K$25, 統合マスタ!V286)&gt;0, 分類!$J$7,
IF(COUNTIF(分類!$N$8:$N$25, 統合マスタ!V286)&gt;0, 分類!$M$7,
IF(COUNTIF(分類!$Q$8:$Q$25, 統合マスタ!V286)&gt;0, 分類!$P$7,
IF(COUNTIF(分類!$T$8:$T$25, 統合マスタ!V286)&gt;0, 分類!$S$7,
"無し")))))))</f>
        <v>無し</v>
      </c>
      <c r="AC286" s="46" t="e">
        <f t="shared" ca="1" si="21"/>
        <v>#VALUE!</v>
      </c>
      <c r="AD286" s="46">
        <v>4</v>
      </c>
      <c r="AE286" s="46">
        <f t="shared" si="22"/>
        <v>0</v>
      </c>
      <c r="AF286" s="46">
        <f>L286*AD286</f>
        <v>11720</v>
      </c>
    </row>
    <row r="287" spans="1:32" s="46" customFormat="1">
      <c r="A287" s="46" t="str">
        <f>元データ!P284</f>
        <v>処置薬</v>
      </c>
      <c r="B287" s="46">
        <f t="shared" si="24"/>
        <v>283</v>
      </c>
      <c r="C287" s="46" t="str">
        <f>DBCS(元データ!A284)</f>
        <v>スワブスティック（ポビドンヨード）　　　Ｍサイズ</v>
      </c>
      <c r="D287" s="46" t="str">
        <f>元データ!B284</f>
        <v>スズケン</v>
      </c>
      <c r="E287" s="46" t="str">
        <f>DBCS(元データ!C284)</f>
        <v/>
      </c>
      <c r="F287" s="46" t="str">
        <f>DBCS(元データ!D284)</f>
        <v>６０包</v>
      </c>
      <c r="G287" s="46" t="str">
        <f>元データ!E284</f>
        <v>スズケン</v>
      </c>
      <c r="H287" s="46">
        <f>元データ!F284</f>
        <v>0</v>
      </c>
      <c r="I287" s="46">
        <f>元データ!G284</f>
        <v>0</v>
      </c>
      <c r="J287" s="46" t="e">
        <f>元データ!H284</f>
        <v>#DIV/0!</v>
      </c>
      <c r="K287" s="46" t="str">
        <f>元データ!I284</f>
        <v>包</v>
      </c>
      <c r="L287" s="46">
        <f>元データ!J284</f>
        <v>2930</v>
      </c>
      <c r="M287" s="46" t="e">
        <f>元データ!K284</f>
        <v>#DIV/0!</v>
      </c>
      <c r="N287" s="46" t="e">
        <f ca="1">IF(OFFSET(マスタ非採用削除!A$4,統合マスタ!$A287,0)="","",OFFSET(マスタ非採用削除!A$4,統合マスタ!$A287,0))</f>
        <v>#VALUE!</v>
      </c>
      <c r="O287" s="46" t="e">
        <f ca="1">IF(OFFSET(マスタ非採用削除!B$4,統合マスタ!$A287,0)="","",OFFSET(マスタ非採用削除!B$4,統合マスタ!$A287,0))</f>
        <v>#VALUE!</v>
      </c>
      <c r="P287" s="46" t="e">
        <f ca="1">IF(OFFSET(マスタ非採用削除!C$4,統合マスタ!$A287,0)="","",OFFSET(マスタ非採用削除!C$4,統合マスタ!$A287,0))</f>
        <v>#VALUE!</v>
      </c>
      <c r="Q287" s="46" t="e">
        <f ca="1">IF(OFFSET(マスタ非採用削除!D$4,統合マスタ!$A287,0)="","",OFFSET(マスタ非採用削除!D$4,統合マスタ!$A287,0))</f>
        <v>#VALUE!</v>
      </c>
      <c r="R287" s="46">
        <f ca="1">IF(OR(A287="非採用",A287="処置薬",A287="非採用特別"),0,IF(OFFSET(マスタ非採用削除!E$4,統合マスタ!$A287,0)="","",OFFSET(マスタ非採用削除!E$4,統合マスタ!$A287,0)))</f>
        <v>0</v>
      </c>
      <c r="S287" s="46" t="e">
        <f ca="1">IF(OFFSET(マスタ非採用削除!F$4,統合マスタ!$A287,0)="","",OFFSET(マスタ非採用削除!F$4,統合マスタ!$A287,0))</f>
        <v>#VALUE!</v>
      </c>
      <c r="T287" s="46" t="e">
        <f ca="1">IF(OFFSET(マスタ非採用削除!G$4,統合マスタ!$A287,0)="","",OFFSET(マスタ非採用削除!G$4,統合マスタ!$A287,0))</f>
        <v>#VALUE!</v>
      </c>
      <c r="U287" s="46" t="e">
        <f ca="1">IF(OFFSET(マスタ非採用削除!H$4,統合マスタ!$A287,0)="","",OFFSET(マスタ非採用削除!H$4,統合マスタ!$A287,0))</f>
        <v>#VALUE!</v>
      </c>
      <c r="V287" s="46" t="e">
        <f ca="1">IF(OFFSET(マスタ非採用削除!I$4,統合マスタ!$A287,0)="","",OFFSET(マスタ非採用削除!I$4,統合マスタ!$A287,0))</f>
        <v>#VALUE!</v>
      </c>
      <c r="W287" s="46" t="e">
        <f ca="1">IF(OFFSET(マスタ非採用削除!J$4,統合マスタ!$A287,0)="","",OFFSET(マスタ非採用削除!J$4,統合マスタ!$A287,0))</f>
        <v>#VALUE!</v>
      </c>
      <c r="X287" s="46" t="e">
        <f ca="1">IF(OFFSET(マスタ非採用削除!K$4,統合マスタ!$A287,0)="","",OFFSET(マスタ非採用削除!K$4,統合マスタ!$A287,0))</f>
        <v>#VALUE!</v>
      </c>
      <c r="Y287" s="46" t="e">
        <f ca="1">IF(OFFSET(マスタ非採用削除!L$4,統合マスタ!$A287,0)="","",OFFSET(マスタ非採用削除!L$4,統合マスタ!$A287,0))</f>
        <v>#VALUE!</v>
      </c>
      <c r="Z287" s="46" t="e">
        <f ca="1">IF(OFFSET(マスタ非採用削除!M$4,統合マスタ!$A287,0)="","",OFFSET(マスタ非採用削除!M$4,統合マスタ!$A287,0))</f>
        <v>#VALUE!</v>
      </c>
      <c r="AA287" s="46" t="str">
        <f t="shared" si="20"/>
        <v>処置薬</v>
      </c>
      <c r="AB287" s="46" t="str">
        <f ca="1">IF(A287="非採用特別","非採用特別",IF(R287=2,"臨時",
IF(COUNTIF(分類!$H$8:$H$25, 統合マスタ!V287)&gt;0, 分類!$G$7,
IF(COUNTIF(分類!$K$8:$K$25, 統合マスタ!V287)&gt;0, 分類!$J$7,
IF(COUNTIF(分類!$N$8:$N$25, 統合マスタ!V287)&gt;0, 分類!$M$7,
IF(COUNTIF(分類!$Q$8:$Q$25, 統合マスタ!V287)&gt;0, 分類!$P$7,
IF(COUNTIF(分類!$T$8:$T$25, 統合マスタ!V287)&gt;0, 分類!$S$7,
"無し")))))))</f>
        <v>無し</v>
      </c>
      <c r="AC287" s="46" t="e">
        <f t="shared" ca="1" si="21"/>
        <v>#VALUE!</v>
      </c>
      <c r="AD287" s="46">
        <v>1</v>
      </c>
      <c r="AE287" s="46">
        <f t="shared" si="22"/>
        <v>0</v>
      </c>
      <c r="AF287" s="46">
        <f>L287*AD287</f>
        <v>2930</v>
      </c>
    </row>
    <row r="288" spans="1:32">
      <c r="A288" s="40">
        <f>元データ!P285</f>
        <v>226</v>
      </c>
      <c r="B288" s="27">
        <f t="shared" si="2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91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20"/>
        <v/>
      </c>
      <c r="AB288" s="27" t="str">
        <f ca="1">IF(A288="非採用特別","非採用特別",IF(R288=2,"臨時",
IF(COUNTIF(分類!$H$8:$H$25, 統合マスタ!V288)&gt;0, 分類!$G$7,
IF(COUNTIF(分類!$K$8:$K$25, 統合マスタ!V288)&gt;0, 分類!$J$7,
IF(COUNTIF(分類!$N$8:$N$25, 統合マスタ!V288)&gt;0, 分類!$M$7,
IF(COUNTIF(分類!$Q$8:$Q$25, 統合マスタ!V288)&gt;0, 分類!$P$7,
IF(COUNTIF(分類!$T$8:$T$25, 統合マスタ!V288)&gt;0, 分類!$S$7,
"無し")))))))</f>
        <v>錠剤</v>
      </c>
      <c r="AC288" s="27">
        <f t="shared" ca="1" si="21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243</v>
      </c>
      <c r="AE288" s="91">
        <f t="shared" ca="1" si="22"/>
        <v>3766.5</v>
      </c>
      <c r="AF288" s="91">
        <f t="shared" ca="1" si="23"/>
        <v>3268.35</v>
      </c>
    </row>
    <row r="289" spans="1:32">
      <c r="A289" s="40">
        <f>元データ!P286</f>
        <v>226</v>
      </c>
      <c r="B289" s="27">
        <f t="shared" si="2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91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20"/>
        <v/>
      </c>
      <c r="AB289" s="27" t="str">
        <f ca="1">IF(A289="非採用特別","非採用特別",IF(R289=2,"臨時",
IF(COUNTIF(分類!$H$8:$H$25, 統合マスタ!V289)&gt;0, 分類!$G$7,
IF(COUNTIF(分類!$K$8:$K$25, 統合マスタ!V289)&gt;0, 分類!$J$7,
IF(COUNTIF(分類!$N$8:$N$25, 統合マスタ!V289)&gt;0, 分類!$M$7,
IF(COUNTIF(分類!$Q$8:$Q$25, 統合マスタ!V289)&gt;0, 分類!$P$7,
IF(COUNTIF(分類!$T$8:$T$25, 統合マスタ!V289)&gt;0, 分類!$S$7,
"無し")))))))</f>
        <v>錠剤</v>
      </c>
      <c r="AC289" s="27">
        <f t="shared" ca="1" si="21"/>
        <v>200285</v>
      </c>
      <c r="AD289" s="27"/>
      <c r="AE289" s="91">
        <f t="shared" si="22"/>
        <v>0</v>
      </c>
      <c r="AF289" s="91">
        <f t="shared" si="23"/>
        <v>0</v>
      </c>
    </row>
    <row r="290" spans="1:32">
      <c r="A290" s="40">
        <f>元データ!P287</f>
        <v>227</v>
      </c>
      <c r="B290" s="27">
        <f t="shared" si="2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91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20"/>
        <v/>
      </c>
      <c r="AB290" s="27" t="str">
        <f ca="1">IF(A290="非採用特別","非採用特別",IF(R290=2,"臨時",
IF(COUNTIF(分類!$H$8:$H$25, 統合マスタ!V290)&gt;0, 分類!$G$7,
IF(COUNTIF(分類!$K$8:$K$25, 統合マスタ!V290)&gt;0, 分類!$J$7,
IF(COUNTIF(分類!$N$8:$N$25, 統合マスタ!V290)&gt;0, 分類!$M$7,
IF(COUNTIF(分類!$Q$8:$Q$25, 統合マスタ!V290)&gt;0, 分類!$P$7,
IF(COUNTIF(分類!$T$8:$T$25, 統合マスタ!V290)&gt;0, 分類!$S$7,
"無し")))))))</f>
        <v>錠剤</v>
      </c>
      <c r="AC290" s="27">
        <f t="shared" ca="1" si="21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873</v>
      </c>
      <c r="AE290" s="91">
        <f t="shared" ca="1" si="22"/>
        <v>5150.7000000000007</v>
      </c>
      <c r="AF290" s="91">
        <f t="shared" ca="1" si="23"/>
        <v>4679.2800000000007</v>
      </c>
    </row>
    <row r="291" spans="1:32">
      <c r="A291" s="40">
        <f>元データ!P288</f>
        <v>227</v>
      </c>
      <c r="B291" s="27">
        <f t="shared" si="2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91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20"/>
        <v/>
      </c>
      <c r="AB291" s="27" t="str">
        <f ca="1">IF(A291="非採用特別","非採用特別",IF(R291=2,"臨時",
IF(COUNTIF(分類!$H$8:$H$25, 統合マスタ!V291)&gt;0, 分類!$G$7,
IF(COUNTIF(分類!$K$8:$K$25, 統合マスタ!V291)&gt;0, 分類!$J$7,
IF(COUNTIF(分類!$N$8:$N$25, 統合マスタ!V291)&gt;0, 分類!$M$7,
IF(COUNTIF(分類!$Q$8:$Q$25, 統合マスタ!V291)&gt;0, 分類!$P$7,
IF(COUNTIF(分類!$T$8:$T$25, 統合マスタ!V291)&gt;0, 分類!$S$7,
"無し")))))))</f>
        <v>錠剤</v>
      </c>
      <c r="AC291" s="27">
        <f t="shared" ca="1" si="21"/>
        <v>287</v>
      </c>
      <c r="AD291" s="27"/>
      <c r="AE291" s="91">
        <f t="shared" si="22"/>
        <v>0</v>
      </c>
      <c r="AF291" s="91">
        <f t="shared" si="23"/>
        <v>0</v>
      </c>
    </row>
    <row r="292" spans="1:32">
      <c r="A292" s="40">
        <f>元データ!P289</f>
        <v>228</v>
      </c>
      <c r="B292" s="27">
        <f t="shared" si="2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91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20"/>
        <v/>
      </c>
      <c r="AB292" s="27" t="str">
        <f ca="1">IF(A292="非採用特別","非採用特別",IF(R292=2,"臨時",
IF(COUNTIF(分類!$H$8:$H$25, 統合マスタ!V292)&gt;0, 分類!$G$7,
IF(COUNTIF(分類!$K$8:$K$25, 統合マスタ!V292)&gt;0, 分類!$J$7,
IF(COUNTIF(分類!$N$8:$N$25, 統合マスタ!V292)&gt;0, 分類!$M$7,
IF(COUNTIF(分類!$Q$8:$Q$25, 統合マスタ!V292)&gt;0, 分類!$P$7,
IF(COUNTIF(分類!$T$8:$T$25, 統合マスタ!V292)&gt;0, 分類!$S$7,
"無し")))))))</f>
        <v>錠剤</v>
      </c>
      <c r="AC292" s="27">
        <f t="shared" ca="1" si="21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1166</v>
      </c>
      <c r="AE292" s="91">
        <f t="shared" ca="1" si="22"/>
        <v>6996</v>
      </c>
      <c r="AF292" s="91">
        <f t="shared" ca="1" si="23"/>
        <v>6354.7</v>
      </c>
    </row>
    <row r="293" spans="1:32">
      <c r="A293" s="40">
        <f>元データ!P290</f>
        <v>229</v>
      </c>
      <c r="B293" s="27">
        <f t="shared" si="2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91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20"/>
        <v/>
      </c>
      <c r="AB293" s="27" t="str">
        <f ca="1">IF(A293="非採用特別","非採用特別",IF(R293=2,"臨時",
IF(COUNTIF(分類!$H$8:$H$25, 統合マスタ!V293)&gt;0, 分類!$G$7,
IF(COUNTIF(分類!$K$8:$K$25, 統合マスタ!V293)&gt;0, 分類!$J$7,
IF(COUNTIF(分類!$N$8:$N$25, 統合マスタ!V293)&gt;0, 分類!$M$7,
IF(COUNTIF(分類!$Q$8:$Q$25, 統合マスタ!V293)&gt;0, 分類!$P$7,
IF(COUNTIF(分類!$T$8:$T$25, 統合マスタ!V293)&gt;0, 分類!$S$7,
"無し")))))))</f>
        <v>臨時</v>
      </c>
      <c r="AC293" s="27">
        <f t="shared" ca="1" si="21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109</v>
      </c>
      <c r="AE293" s="91">
        <f t="shared" ca="1" si="22"/>
        <v>1460.6000000000001</v>
      </c>
      <c r="AF293" s="91">
        <f t="shared" ca="1" si="23"/>
        <v>1327.62</v>
      </c>
    </row>
    <row r="294" spans="1:32">
      <c r="A294" s="40">
        <f>元データ!P291</f>
        <v>230</v>
      </c>
      <c r="B294" s="27">
        <f t="shared" si="2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91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20"/>
        <v/>
      </c>
      <c r="AB294" s="27" t="str">
        <f ca="1">IF(A294="非採用特別","非採用特別",IF(R294=2,"臨時",
IF(COUNTIF(分類!$H$8:$H$25, 統合マスタ!V294)&gt;0, 分類!$G$7,
IF(COUNTIF(分類!$K$8:$K$25, 統合マスタ!V294)&gt;0, 分類!$J$7,
IF(COUNTIF(分類!$N$8:$N$25, 統合マスタ!V294)&gt;0, 分類!$M$7,
IF(COUNTIF(分類!$Q$8:$Q$25, 統合マスタ!V294)&gt;0, 分類!$P$7,
IF(COUNTIF(分類!$T$8:$T$25, 統合マスタ!V294)&gt;0, 分類!$S$7,
"無し")))))))</f>
        <v>注射</v>
      </c>
      <c r="AC294" s="27">
        <f t="shared" ca="1" si="21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26</v>
      </c>
      <c r="AE294" s="91">
        <f t="shared" ca="1" si="22"/>
        <v>13572</v>
      </c>
      <c r="AF294" s="91">
        <f t="shared" ca="1" si="23"/>
        <v>12214.800000000001</v>
      </c>
    </row>
    <row r="295" spans="1:32">
      <c r="A295" s="40">
        <f>元データ!P292</f>
        <v>231</v>
      </c>
      <c r="B295" s="27">
        <f t="shared" si="2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91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20"/>
        <v/>
      </c>
      <c r="AB295" s="27" t="str">
        <f ca="1">IF(A295="非採用特別","非採用特別",IF(R295=2,"臨時",
IF(COUNTIF(分類!$H$8:$H$25, 統合マスタ!V295)&gt;0, 分類!$G$7,
IF(COUNTIF(分類!$K$8:$K$25, 統合マスタ!V295)&gt;0, 分類!$J$7,
IF(COUNTIF(分類!$N$8:$N$25, 統合マスタ!V295)&gt;0, 分類!$M$7,
IF(COUNTIF(分類!$Q$8:$Q$25, 統合マスタ!V295)&gt;0, 分類!$P$7,
IF(COUNTIF(分類!$T$8:$T$25, 統合マスタ!V295)&gt;0, 分類!$S$7,
"無し")))))))</f>
        <v>注射</v>
      </c>
      <c r="AC295" s="27">
        <f t="shared" ca="1" si="21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36</v>
      </c>
      <c r="AE295" s="91">
        <f t="shared" ca="1" si="22"/>
        <v>24696</v>
      </c>
      <c r="AF295" s="91">
        <f t="shared" ca="1" si="23"/>
        <v>21999.600000000002</v>
      </c>
    </row>
    <row r="296" spans="1:32">
      <c r="A296" s="40">
        <f>元データ!P293</f>
        <v>232</v>
      </c>
      <c r="B296" s="27">
        <f t="shared" si="2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91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20"/>
        <v/>
      </c>
      <c r="AB296" s="27" t="str">
        <f ca="1">IF(A296="非採用特別","非採用特別",IF(R296=2,"臨時",
IF(COUNTIF(分類!$H$8:$H$25, 統合マスタ!V296)&gt;0, 分類!$G$7,
IF(COUNTIF(分類!$K$8:$K$25, 統合マスタ!V296)&gt;0, 分類!$J$7,
IF(COUNTIF(分類!$N$8:$N$25, 統合マスタ!V296)&gt;0, 分類!$M$7,
IF(COUNTIF(分類!$Q$8:$Q$25, 統合マスタ!V296)&gt;0, 分類!$P$7,
IF(COUNTIF(分類!$T$8:$T$25, 統合マスタ!V296)&gt;0, 分類!$S$7,
"無し")))))))</f>
        <v>注射</v>
      </c>
      <c r="AC296" s="27">
        <f t="shared" ca="1" si="21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61</v>
      </c>
      <c r="AE296" s="91">
        <f t="shared" ca="1" si="22"/>
        <v>25742</v>
      </c>
      <c r="AF296" s="91">
        <f t="shared" ca="1" si="23"/>
        <v>23393.5</v>
      </c>
    </row>
    <row r="297" spans="1:32">
      <c r="A297" s="40">
        <f>元データ!P294</f>
        <v>236</v>
      </c>
      <c r="B297" s="27">
        <f t="shared" si="2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91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20"/>
        <v/>
      </c>
      <c r="AB297" s="27" t="str">
        <f ca="1">IF(A297="非採用特別","非採用特別",IF(R297=2,"臨時",
IF(COUNTIF(分類!$H$8:$H$25, 統合マスタ!V297)&gt;0, 分類!$G$7,
IF(COUNTIF(分類!$K$8:$K$25, 統合マスタ!V297)&gt;0, 分類!$J$7,
IF(COUNTIF(分類!$N$8:$N$25, 統合マスタ!V297)&gt;0, 分類!$M$7,
IF(COUNTIF(分類!$Q$8:$Q$25, 統合マスタ!V297)&gt;0, 分類!$P$7,
IF(COUNTIF(分類!$T$8:$T$25, 統合マスタ!V297)&gt;0, 分類!$S$7,
"無し")))))))</f>
        <v>注射</v>
      </c>
      <c r="AC297" s="27">
        <f t="shared" ca="1" si="21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  <c r="AE297" s="91">
        <f t="shared" ca="1" si="22"/>
        <v>0</v>
      </c>
      <c r="AF297" s="91">
        <f t="shared" ca="1" si="23"/>
        <v>0</v>
      </c>
    </row>
    <row r="298" spans="1:32">
      <c r="A298" s="40">
        <f>元データ!P295</f>
        <v>237</v>
      </c>
      <c r="B298" s="27">
        <f t="shared" si="2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91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20"/>
        <v/>
      </c>
      <c r="AB298" s="27" t="str">
        <f ca="1">IF(A298="非採用特別","非採用特別",IF(R298=2,"臨時",
IF(COUNTIF(分類!$H$8:$H$25, 統合マスタ!V298)&gt;0, 分類!$G$7,
IF(COUNTIF(分類!$K$8:$K$25, 統合マスタ!V298)&gt;0, 分類!$J$7,
IF(COUNTIF(分類!$N$8:$N$25, 統合マスタ!V298)&gt;0, 分類!$M$7,
IF(COUNTIF(分類!$Q$8:$Q$25, 統合マスタ!V298)&gt;0, 分類!$P$7,
IF(COUNTIF(分類!$T$8:$T$25, 統合マスタ!V298)&gt;0, 分類!$S$7,
"無し")))))))</f>
        <v>注射</v>
      </c>
      <c r="AC298" s="27">
        <f t="shared" ca="1" si="21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  <c r="AE298" s="91">
        <f t="shared" ca="1" si="22"/>
        <v>0</v>
      </c>
      <c r="AF298" s="91">
        <f t="shared" ca="1" si="23"/>
        <v>0</v>
      </c>
    </row>
    <row r="299" spans="1:32">
      <c r="A299" s="40">
        <f>元データ!P296</f>
        <v>234</v>
      </c>
      <c r="B299" s="27">
        <f t="shared" si="2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91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20"/>
        <v/>
      </c>
      <c r="AB299" s="27" t="str">
        <f ca="1">IF(A299="非採用特別","非採用特別",IF(R299=2,"臨時",
IF(COUNTIF(分類!$H$8:$H$25, 統合マスタ!V299)&gt;0, 分類!$G$7,
IF(COUNTIF(分類!$K$8:$K$25, 統合マスタ!V299)&gt;0, 分類!$J$7,
IF(COUNTIF(分類!$N$8:$N$25, 統合マスタ!V299)&gt;0, 分類!$M$7,
IF(COUNTIF(分類!$Q$8:$Q$25, 統合マスタ!V299)&gt;0, 分類!$P$7,
IF(COUNTIF(分類!$T$8:$T$25, 統合マスタ!V299)&gt;0, 分類!$S$7,
"無し")))))))</f>
        <v>注射</v>
      </c>
      <c r="AC299" s="27">
        <f t="shared" ca="1" si="21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1</v>
      </c>
      <c r="AE299" s="91">
        <f t="shared" ca="1" si="22"/>
        <v>27994</v>
      </c>
      <c r="AF299" s="91">
        <f t="shared" ca="1" si="23"/>
        <v>24411</v>
      </c>
    </row>
    <row r="300" spans="1:32">
      <c r="A300" s="40">
        <f>元データ!P297</f>
        <v>235</v>
      </c>
      <c r="B300" s="27">
        <f t="shared" si="2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91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20"/>
        <v/>
      </c>
      <c r="AB300" s="27" t="str">
        <f ca="1">IF(A300="非採用特別","非採用特別",IF(R300=2,"臨時",
IF(COUNTIF(分類!$H$8:$H$25, 統合マスタ!V300)&gt;0, 分類!$G$7,
IF(COUNTIF(分類!$K$8:$K$25, 統合マスタ!V300)&gt;0, 分類!$J$7,
IF(COUNTIF(分類!$N$8:$N$25, 統合マスタ!V300)&gt;0, 分類!$M$7,
IF(COUNTIF(分類!$Q$8:$Q$25, 統合マスタ!V300)&gt;0, 分類!$P$7,
IF(COUNTIF(分類!$T$8:$T$25, 統合マスタ!V300)&gt;0, 分類!$S$7,
"無し")))))))</f>
        <v>注射</v>
      </c>
      <c r="AC300" s="27">
        <f t="shared" ca="1" si="21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1</v>
      </c>
      <c r="AE300" s="91">
        <f t="shared" ca="1" si="22"/>
        <v>36826</v>
      </c>
      <c r="AF300" s="91">
        <f t="shared" ca="1" si="23"/>
        <v>32112</v>
      </c>
    </row>
    <row r="301" spans="1:32">
      <c r="A301" s="40">
        <f>元データ!P298</f>
        <v>238</v>
      </c>
      <c r="B301" s="27">
        <f t="shared" si="2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91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20"/>
        <v/>
      </c>
      <c r="AB301" s="27" t="str">
        <f ca="1">IF(A301="非採用特別","非採用特別",IF(R301=2,"臨時",
IF(COUNTIF(分類!$H$8:$H$25, 統合マスタ!V301)&gt;0, 分類!$G$7,
IF(COUNTIF(分類!$K$8:$K$25, 統合マスタ!V301)&gt;0, 分類!$J$7,
IF(COUNTIF(分類!$N$8:$N$25, 統合マスタ!V301)&gt;0, 分類!$M$7,
IF(COUNTIF(分類!$Q$8:$Q$25, 統合マスタ!V301)&gt;0, 分類!$P$7,
IF(COUNTIF(分類!$T$8:$T$25, 統合マスタ!V301)&gt;0, 分類!$S$7,
"無し")))))))</f>
        <v>臨時</v>
      </c>
      <c r="AC301" s="27">
        <f t="shared" ca="1" si="21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86</v>
      </c>
      <c r="AE301" s="91">
        <f t="shared" ca="1" si="22"/>
        <v>3457.2000000000003</v>
      </c>
      <c r="AF301" s="91">
        <f t="shared" ca="1" si="23"/>
        <v>3079.6600000000003</v>
      </c>
    </row>
    <row r="302" spans="1:32">
      <c r="A302" s="40">
        <f>元データ!P299</f>
        <v>239</v>
      </c>
      <c r="B302" s="27">
        <f t="shared" si="2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91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20"/>
        <v/>
      </c>
      <c r="AB302" s="27" t="str">
        <f ca="1">IF(A302="非採用特別","非採用特別",IF(R302=2,"臨時",
IF(COUNTIF(分類!$H$8:$H$25, 統合マスタ!V302)&gt;0, 分類!$G$7,
IF(COUNTIF(分類!$K$8:$K$25, 統合マスタ!V302)&gt;0, 分類!$J$7,
IF(COUNTIF(分類!$N$8:$N$25, 統合マスタ!V302)&gt;0, 分類!$M$7,
IF(COUNTIF(分類!$Q$8:$Q$25, 統合マスタ!V302)&gt;0, 分類!$P$7,
IF(COUNTIF(分類!$T$8:$T$25, 統合マスタ!V302)&gt;0, 分類!$S$7,
"無し")))))))</f>
        <v>錠剤</v>
      </c>
      <c r="AC302" s="27">
        <f t="shared" ca="1" si="21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265</v>
      </c>
      <c r="AE302" s="91">
        <f t="shared" ca="1" si="22"/>
        <v>3816</v>
      </c>
      <c r="AF302" s="91">
        <f t="shared" ca="1" si="23"/>
        <v>3312.5</v>
      </c>
    </row>
    <row r="303" spans="1:32">
      <c r="A303" s="40">
        <f>元データ!P300</f>
        <v>239</v>
      </c>
      <c r="B303" s="27">
        <f t="shared" si="2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91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20"/>
        <v/>
      </c>
      <c r="AB303" s="27" t="str">
        <f ca="1">IF(A303="非採用特別","非採用特別",IF(R303=2,"臨時",
IF(COUNTIF(分類!$H$8:$H$25, 統合マスタ!V303)&gt;0, 分類!$G$7,
IF(COUNTIF(分類!$K$8:$K$25, 統合マスタ!V303)&gt;0, 分類!$J$7,
IF(COUNTIF(分類!$N$8:$N$25, 統合マスタ!V303)&gt;0, 分類!$M$7,
IF(COUNTIF(分類!$Q$8:$Q$25, 統合マスタ!V303)&gt;0, 分類!$P$7,
IF(COUNTIF(分類!$T$8:$T$25, 統合マスタ!V303)&gt;0, 分類!$S$7,
"無し")))))))</f>
        <v>錠剤</v>
      </c>
      <c r="AC303" s="27">
        <f t="shared" ca="1" si="21"/>
        <v>200299</v>
      </c>
      <c r="AD303" s="27"/>
      <c r="AE303" s="91">
        <f t="shared" si="22"/>
        <v>0</v>
      </c>
      <c r="AF303" s="91">
        <f t="shared" si="23"/>
        <v>0</v>
      </c>
    </row>
    <row r="304" spans="1:32">
      <c r="A304" s="40">
        <f>元データ!P301</f>
        <v>240</v>
      </c>
      <c r="B304" s="27">
        <f t="shared" si="2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91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20"/>
        <v/>
      </c>
      <c r="AB304" s="27" t="str">
        <f ca="1">IF(A304="非採用特別","非採用特別",IF(R304=2,"臨時",
IF(COUNTIF(分類!$H$8:$H$25, 統合マスタ!V304)&gt;0, 分類!$G$7,
IF(COUNTIF(分類!$K$8:$K$25, 統合マスタ!V304)&gt;0, 分類!$J$7,
IF(COUNTIF(分類!$N$8:$N$25, 統合マスタ!V304)&gt;0, 分類!$M$7,
IF(COUNTIF(分類!$Q$8:$Q$25, 統合マスタ!V304)&gt;0, 分類!$P$7,
IF(COUNTIF(分類!$T$8:$T$25, 統合マスタ!V304)&gt;0, 分類!$S$7,
"無し")))))))</f>
        <v>錠剤</v>
      </c>
      <c r="AC304" s="27">
        <f t="shared" ca="1" si="21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559</v>
      </c>
      <c r="AE304" s="91">
        <f t="shared" ca="1" si="22"/>
        <v>3409.8999999999996</v>
      </c>
      <c r="AF304" s="91">
        <f t="shared" ca="1" si="23"/>
        <v>3035.37</v>
      </c>
    </row>
    <row r="305" spans="1:32">
      <c r="A305" s="40">
        <f>元データ!P302</f>
        <v>240</v>
      </c>
      <c r="B305" s="27">
        <f t="shared" si="2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91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20"/>
        <v/>
      </c>
      <c r="AB305" s="27" t="str">
        <f ca="1">IF(A305="非採用特別","非採用特別",IF(R305=2,"臨時",
IF(COUNTIF(分類!$H$8:$H$25, 統合マスタ!V305)&gt;0, 分類!$G$7,
IF(COUNTIF(分類!$K$8:$K$25, 統合マスタ!V305)&gt;0, 分類!$J$7,
IF(COUNTIF(分類!$N$8:$N$25, 統合マスタ!V305)&gt;0, 分類!$M$7,
IF(COUNTIF(分類!$Q$8:$Q$25, 統合マスタ!V305)&gt;0, 分類!$P$7,
IF(COUNTIF(分類!$T$8:$T$25, 統合マスタ!V305)&gt;0, 分類!$S$7,
"無し")))))))</f>
        <v>錠剤</v>
      </c>
      <c r="AC305" s="27">
        <f t="shared" ca="1" si="21"/>
        <v>200301</v>
      </c>
      <c r="AD305" s="27"/>
      <c r="AE305" s="91">
        <f t="shared" si="22"/>
        <v>0</v>
      </c>
      <c r="AF305" s="91">
        <f t="shared" si="23"/>
        <v>0</v>
      </c>
    </row>
    <row r="306" spans="1:32">
      <c r="A306" s="40">
        <f>元データ!P303</f>
        <v>241</v>
      </c>
      <c r="B306" s="27">
        <f t="shared" si="2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91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20"/>
        <v/>
      </c>
      <c r="AB306" s="27" t="str">
        <f ca="1">IF(A306="非採用特別","非採用特別",IF(R306=2,"臨時",
IF(COUNTIF(分類!$H$8:$H$25, 統合マスタ!V306)&gt;0, 分類!$G$7,
IF(COUNTIF(分類!$K$8:$K$25, 統合マスタ!V306)&gt;0, 分類!$J$7,
IF(COUNTIF(分類!$N$8:$N$25, 統合マスタ!V306)&gt;0, 分類!$M$7,
IF(COUNTIF(分類!$Q$8:$Q$25, 統合マスタ!V306)&gt;0, 分類!$P$7,
IF(COUNTIF(分類!$T$8:$T$25, 統合マスタ!V306)&gt;0, 分類!$S$7,
"無し")))))))</f>
        <v>錠剤</v>
      </c>
      <c r="AC306" s="27">
        <f t="shared" ca="1" si="21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  <c r="AE306" s="91">
        <f t="shared" ca="1" si="22"/>
        <v>0</v>
      </c>
      <c r="AF306" s="91">
        <f t="shared" ca="1" si="23"/>
        <v>0</v>
      </c>
    </row>
    <row r="307" spans="1:32">
      <c r="A307" s="40">
        <f>元データ!P304</f>
        <v>242</v>
      </c>
      <c r="B307" s="27">
        <f t="shared" si="2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91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20"/>
        <v/>
      </c>
      <c r="AB307" s="27" t="str">
        <f ca="1">IF(A307="非採用特別","非採用特別",IF(R307=2,"臨時",
IF(COUNTIF(分類!$H$8:$H$25, 統合マスタ!V307)&gt;0, 分類!$G$7,
IF(COUNTIF(分類!$K$8:$K$25, 統合マスタ!V307)&gt;0, 分類!$J$7,
IF(COUNTIF(分類!$N$8:$N$25, 統合マスタ!V307)&gt;0, 分類!$M$7,
IF(COUNTIF(分類!$Q$8:$Q$25, 統合マスタ!V307)&gt;0, 分類!$P$7,
IF(COUNTIF(分類!$T$8:$T$25, 統合マスタ!V307)&gt;0, 分類!$S$7,
"無し")))))))</f>
        <v>散剤</v>
      </c>
      <c r="AC307" s="27">
        <f t="shared" ca="1" si="21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826</v>
      </c>
      <c r="AE307" s="91">
        <f t="shared" ca="1" si="22"/>
        <v>30314.2</v>
      </c>
      <c r="AF307" s="91">
        <f t="shared" ca="1" si="23"/>
        <v>27006.896000000004</v>
      </c>
    </row>
    <row r="308" spans="1:32">
      <c r="A308" s="40">
        <f>元データ!P305</f>
        <v>243</v>
      </c>
      <c r="B308" s="27">
        <f t="shared" si="2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91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20"/>
        <v/>
      </c>
      <c r="AB308" s="27" t="str">
        <f ca="1">IF(A308="非採用特別","非採用特別",IF(R308=2,"臨時",
IF(COUNTIF(分類!$H$8:$H$25, 統合マスタ!V308)&gt;0, 分類!$G$7,
IF(COUNTIF(分類!$K$8:$K$25, 統合マスタ!V308)&gt;0, 分類!$J$7,
IF(COUNTIF(分類!$N$8:$N$25, 統合マスタ!V308)&gt;0, 分類!$M$7,
IF(COUNTIF(分類!$Q$8:$Q$25, 統合マスタ!V308)&gt;0, 分類!$P$7,
IF(COUNTIF(分類!$T$8:$T$25, 統合マスタ!V308)&gt;0, 分類!$S$7,
"無し")))))))</f>
        <v>注射</v>
      </c>
      <c r="AC308" s="27">
        <f t="shared" ca="1" si="21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114</v>
      </c>
      <c r="AE308" s="91">
        <f t="shared" ca="1" si="22"/>
        <v>11400</v>
      </c>
      <c r="AF308" s="91">
        <f t="shared" ca="1" si="23"/>
        <v>10155.119999999999</v>
      </c>
    </row>
    <row r="309" spans="1:32">
      <c r="A309" s="40">
        <f>元データ!P306</f>
        <v>244</v>
      </c>
      <c r="B309" s="27">
        <f t="shared" si="2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91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20"/>
        <v/>
      </c>
      <c r="AB309" s="27" t="str">
        <f ca="1">IF(A309="非採用特別","非採用特別",IF(R309=2,"臨時",
IF(COUNTIF(分類!$H$8:$H$25, 統合マスタ!V309)&gt;0, 分類!$G$7,
IF(COUNTIF(分類!$K$8:$K$25, 統合マスタ!V309)&gt;0, 分類!$J$7,
IF(COUNTIF(分類!$N$8:$N$25, 統合マスタ!V309)&gt;0, 分類!$M$7,
IF(COUNTIF(分類!$Q$8:$Q$25, 統合マスタ!V309)&gt;0, 分類!$P$7,
IF(COUNTIF(分類!$T$8:$T$25, 統合マスタ!V309)&gt;0, 分類!$S$7,
"無し")))))))</f>
        <v>その他</v>
      </c>
      <c r="AC309" s="27">
        <f t="shared" ca="1" si="21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500</v>
      </c>
      <c r="AE309" s="91">
        <f t="shared" ca="1" si="22"/>
        <v>7550</v>
      </c>
      <c r="AF309" s="91">
        <f t="shared" ca="1" si="23"/>
        <v>6569</v>
      </c>
    </row>
    <row r="310" spans="1:32">
      <c r="A310" s="40">
        <f>元データ!P307</f>
        <v>245</v>
      </c>
      <c r="B310" s="27">
        <f t="shared" si="2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91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20"/>
        <v/>
      </c>
      <c r="AB310" s="27" t="str">
        <f ca="1">IF(A310="非採用特別","非採用特別",IF(R310=2,"臨時",
IF(COUNTIF(分類!$H$8:$H$25, 統合マスタ!V310)&gt;0, 分類!$G$7,
IF(COUNTIF(分類!$K$8:$K$25, 統合マスタ!V310)&gt;0, 分類!$J$7,
IF(COUNTIF(分類!$N$8:$N$25, 統合マスタ!V310)&gt;0, 分類!$M$7,
IF(COUNTIF(分類!$Q$8:$Q$25, 統合マスタ!V310)&gt;0, 分類!$P$7,
IF(COUNTIF(分類!$T$8:$T$25, 統合マスタ!V310)&gt;0, 分類!$S$7,
"無し")))))))</f>
        <v>錠剤</v>
      </c>
      <c r="AC310" s="27">
        <f t="shared" ca="1" si="21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1001</v>
      </c>
      <c r="AE310" s="91">
        <f t="shared" ca="1" si="22"/>
        <v>5305.3</v>
      </c>
      <c r="AF310" s="91">
        <f t="shared" ca="1" si="23"/>
        <v>2496.4940000000001</v>
      </c>
    </row>
    <row r="311" spans="1:32">
      <c r="A311" s="40">
        <f>元データ!P308</f>
        <v>245</v>
      </c>
      <c r="B311" s="27">
        <f t="shared" si="2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91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20"/>
        <v/>
      </c>
      <c r="AB311" s="27" t="str">
        <f ca="1">IF(A311="非採用特別","非採用特別",IF(R311=2,"臨時",
IF(COUNTIF(分類!$H$8:$H$25, 統合マスタ!V311)&gt;0, 分類!$G$7,
IF(COUNTIF(分類!$K$8:$K$25, 統合マスタ!V311)&gt;0, 分類!$J$7,
IF(COUNTIF(分類!$N$8:$N$25, 統合マスタ!V311)&gt;0, 分類!$M$7,
IF(COUNTIF(分類!$Q$8:$Q$25, 統合マスタ!V311)&gt;0, 分類!$P$7,
IF(COUNTIF(分類!$T$8:$T$25, 統合マスタ!V311)&gt;0, 分類!$S$7,
"無し")))))))</f>
        <v>錠剤</v>
      </c>
      <c r="AC311" s="27">
        <f t="shared" ca="1" si="21"/>
        <v>307</v>
      </c>
      <c r="AD311" s="27"/>
      <c r="AE311" s="91">
        <f t="shared" si="22"/>
        <v>0</v>
      </c>
      <c r="AF311" s="91">
        <f t="shared" si="23"/>
        <v>0</v>
      </c>
    </row>
    <row r="312" spans="1:32">
      <c r="A312" s="40">
        <f>元データ!P309</f>
        <v>246</v>
      </c>
      <c r="B312" s="27">
        <f t="shared" si="2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91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20"/>
        <v/>
      </c>
      <c r="AB312" s="27" t="str">
        <f ca="1">IF(A312="非採用特別","非採用特別",IF(R312=2,"臨時",
IF(COUNTIF(分類!$H$8:$H$25, 統合マスタ!V312)&gt;0, 分類!$G$7,
IF(COUNTIF(分類!$K$8:$K$25, 統合マスタ!V312)&gt;0, 分類!$J$7,
IF(COUNTIF(分類!$N$8:$N$25, 統合マスタ!V312)&gt;0, 分類!$M$7,
IF(COUNTIF(分類!$Q$8:$Q$25, 統合マスタ!V312)&gt;0, 分類!$P$7,
IF(COUNTIF(分類!$T$8:$T$25, 統合マスタ!V312)&gt;0, 分類!$S$7,
"無し")))))))</f>
        <v>散剤</v>
      </c>
      <c r="AC312" s="27">
        <f t="shared" ca="1" si="21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589</v>
      </c>
      <c r="AE312" s="91">
        <f t="shared" ca="1" si="22"/>
        <v>4535.3</v>
      </c>
      <c r="AF312" s="91">
        <f t="shared" ca="1" si="23"/>
        <v>3968.6820000000002</v>
      </c>
    </row>
    <row r="313" spans="1:32">
      <c r="A313" s="40">
        <f>元データ!P310</f>
        <v>247</v>
      </c>
      <c r="B313" s="27">
        <f t="shared" si="2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91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20"/>
        <v/>
      </c>
      <c r="AB313" s="27" t="str">
        <f ca="1">IF(A313="非採用特別","非採用特別",IF(R313=2,"臨時",
IF(COUNTIF(分類!$H$8:$H$25, 統合マスタ!V313)&gt;0, 分類!$G$7,
IF(COUNTIF(分類!$K$8:$K$25, 統合マスタ!V313)&gt;0, 分類!$J$7,
IF(COUNTIF(分類!$N$8:$N$25, 統合マスタ!V313)&gt;0, 分類!$M$7,
IF(COUNTIF(分類!$Q$8:$Q$25, 統合マスタ!V313)&gt;0, 分類!$P$7,
IF(COUNTIF(分類!$T$8:$T$25, 統合マスタ!V313)&gt;0, 分類!$S$7,
"無し")))))))</f>
        <v>注射</v>
      </c>
      <c r="AC313" s="27">
        <f t="shared" ca="1" si="21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60</v>
      </c>
      <c r="AE313" s="91">
        <f t="shared" ca="1" si="22"/>
        <v>68640</v>
      </c>
      <c r="AF313" s="91">
        <f t="shared" ca="1" si="23"/>
        <v>61146</v>
      </c>
    </row>
    <row r="314" spans="1:32">
      <c r="A314" s="40">
        <f>元データ!P311</f>
        <v>248</v>
      </c>
      <c r="B314" s="27">
        <f t="shared" si="2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91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20"/>
        <v/>
      </c>
      <c r="AB314" s="27" t="str">
        <f ca="1">IF(A314="非採用特別","非採用特別",IF(R314=2,"臨時",
IF(COUNTIF(分類!$H$8:$H$25, 統合マスタ!V314)&gt;0, 分類!$G$7,
IF(COUNTIF(分類!$K$8:$K$25, 統合マスタ!V314)&gt;0, 分類!$J$7,
IF(COUNTIF(分類!$N$8:$N$25, 統合マスタ!V314)&gt;0, 分類!$M$7,
IF(COUNTIF(分類!$Q$8:$Q$25, 統合マスタ!V314)&gt;0, 分類!$P$7,
IF(COUNTIF(分類!$T$8:$T$25, 統合マスタ!V314)&gt;0, 分類!$S$7,
"無し")))))))</f>
        <v>臨時</v>
      </c>
      <c r="AC314" s="27">
        <f t="shared" ca="1" si="21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102</v>
      </c>
      <c r="AE314" s="91">
        <f t="shared" ca="1" si="22"/>
        <v>6150.5999999999995</v>
      </c>
      <c r="AF314" s="91">
        <f t="shared" ca="1" si="23"/>
        <v>5412.5571428571429</v>
      </c>
    </row>
    <row r="315" spans="1:32">
      <c r="A315" s="40">
        <f>元データ!P312</f>
        <v>250</v>
      </c>
      <c r="B315" s="27">
        <f t="shared" si="2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91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20"/>
        <v/>
      </c>
      <c r="AB315" s="27" t="str">
        <f ca="1">IF(A315="非採用特別","非採用特別",IF(R315=2,"臨時",
IF(COUNTIF(分類!$H$8:$H$25, 統合マスタ!V315)&gt;0, 分類!$G$7,
IF(COUNTIF(分類!$K$8:$K$25, 統合マスタ!V315)&gt;0, 分類!$J$7,
IF(COUNTIF(分類!$N$8:$N$25, 統合マスタ!V315)&gt;0, 分類!$M$7,
IF(COUNTIF(分類!$Q$8:$Q$25, 統合マスタ!V315)&gt;0, 分類!$P$7,
IF(COUNTIF(分類!$T$8:$T$25, 統合マスタ!V315)&gt;0, 分類!$S$7,
"無し")))))))</f>
        <v>錠剤</v>
      </c>
      <c r="AC315" s="27">
        <f t="shared" ca="1" si="21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106</v>
      </c>
      <c r="AE315" s="91">
        <f t="shared" ca="1" si="22"/>
        <v>29150</v>
      </c>
      <c r="AF315" s="91">
        <f t="shared" ca="1" si="23"/>
        <v>23333.78</v>
      </c>
    </row>
    <row r="316" spans="1:32">
      <c r="A316" s="40">
        <f>元データ!P313</f>
        <v>249</v>
      </c>
      <c r="B316" s="27">
        <f t="shared" si="2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91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20"/>
        <v/>
      </c>
      <c r="AB316" s="27" t="str">
        <f ca="1">IF(A316="非採用特別","非採用特別",IF(R316=2,"臨時",
IF(COUNTIF(分類!$H$8:$H$25, 統合マスタ!V316)&gt;0, 分類!$G$7,
IF(COUNTIF(分類!$K$8:$K$25, 統合マスタ!V316)&gt;0, 分類!$J$7,
IF(COUNTIF(分類!$N$8:$N$25, 統合マスタ!V316)&gt;0, 分類!$M$7,
IF(COUNTIF(分類!$Q$8:$Q$25, 統合マスタ!V316)&gt;0, 分類!$P$7,
IF(COUNTIF(分類!$T$8:$T$25, 統合マスタ!V316)&gt;0, 分類!$S$7,
"無し")))))))</f>
        <v>錠剤</v>
      </c>
      <c r="AC316" s="27">
        <f t="shared" ca="1" si="21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1967</v>
      </c>
      <c r="AE316" s="91">
        <f t="shared" ca="1" si="22"/>
        <v>23013.899999999998</v>
      </c>
      <c r="AF316" s="91">
        <f t="shared" ca="1" si="23"/>
        <v>20502.040999999997</v>
      </c>
    </row>
    <row r="317" spans="1:32">
      <c r="A317" s="40">
        <f>元データ!P314</f>
        <v>251</v>
      </c>
      <c r="B317" s="27">
        <f t="shared" si="2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91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20"/>
        <v/>
      </c>
      <c r="AB317" s="27" t="str">
        <f ca="1">IF(A317="非採用特別","非採用特別",IF(R317=2,"臨時",
IF(COUNTIF(分類!$H$8:$H$25, 統合マスタ!V317)&gt;0, 分類!$G$7,
IF(COUNTIF(分類!$K$8:$K$25, 統合マスタ!V317)&gt;0, 分類!$J$7,
IF(COUNTIF(分類!$N$8:$N$25, 統合マスタ!V317)&gt;0, 分類!$M$7,
IF(COUNTIF(分類!$Q$8:$Q$25, 統合マスタ!V317)&gt;0, 分類!$P$7,
IF(COUNTIF(分類!$T$8:$T$25, 統合マスタ!V317)&gt;0, 分類!$S$7,
"無し")))))))</f>
        <v>錠剤</v>
      </c>
      <c r="AC317" s="27">
        <f t="shared" ca="1" si="21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2351</v>
      </c>
      <c r="AE317" s="91">
        <f t="shared" ca="1" si="22"/>
        <v>15751.7</v>
      </c>
      <c r="AF317" s="91">
        <f t="shared" ca="1" si="23"/>
        <v>14035.47</v>
      </c>
    </row>
    <row r="318" spans="1:32">
      <c r="A318" s="40">
        <f>元データ!P315</f>
        <v>251</v>
      </c>
      <c r="B318" s="27">
        <f t="shared" si="2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91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20"/>
        <v/>
      </c>
      <c r="AB318" s="27" t="str">
        <f ca="1">IF(A318="非採用特別","非採用特別",IF(R318=2,"臨時",
IF(COUNTIF(分類!$H$8:$H$25, 統合マスタ!V318)&gt;0, 分類!$G$7,
IF(COUNTIF(分類!$K$8:$K$25, 統合マスタ!V318)&gt;0, 分類!$J$7,
IF(COUNTIF(分類!$N$8:$N$25, 統合マスタ!V318)&gt;0, 分類!$M$7,
IF(COUNTIF(分類!$Q$8:$Q$25, 統合マスタ!V318)&gt;0, 分類!$P$7,
IF(COUNTIF(分類!$T$8:$T$25, 統合マスタ!V318)&gt;0, 分類!$S$7,
"無し")))))))</f>
        <v>錠剤</v>
      </c>
      <c r="AC318" s="27">
        <f t="shared" ca="1" si="21"/>
        <v>314</v>
      </c>
      <c r="AD318" s="27"/>
      <c r="AE318" s="91">
        <f t="shared" si="22"/>
        <v>0</v>
      </c>
      <c r="AF318" s="91">
        <f t="shared" si="23"/>
        <v>0</v>
      </c>
    </row>
    <row r="319" spans="1:32">
      <c r="A319" s="40">
        <f>元データ!P316</f>
        <v>252</v>
      </c>
      <c r="B319" s="27">
        <f t="shared" si="2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91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20"/>
        <v/>
      </c>
      <c r="AB319" s="27" t="str">
        <f ca="1">IF(A319="非採用特別","非採用特別",IF(R319=2,"臨時",
IF(COUNTIF(分類!$H$8:$H$25, 統合マスタ!V319)&gt;0, 分類!$G$7,
IF(COUNTIF(分類!$K$8:$K$25, 統合マスタ!V319)&gt;0, 分類!$J$7,
IF(COUNTIF(分類!$N$8:$N$25, 統合マスタ!V319)&gt;0, 分類!$M$7,
IF(COUNTIF(分類!$Q$8:$Q$25, 統合マスタ!V319)&gt;0, 分類!$P$7,
IF(COUNTIF(分類!$T$8:$T$25, 統合マスタ!V319)&gt;0, 分類!$S$7,
"無し")))))))</f>
        <v>錠剤</v>
      </c>
      <c r="AC319" s="27">
        <f t="shared" ca="1" si="21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122</v>
      </c>
      <c r="AE319" s="91">
        <f t="shared" ca="1" si="22"/>
        <v>297533.60000000003</v>
      </c>
      <c r="AF319" s="91">
        <f t="shared" ca="1" si="23"/>
        <v>264849.8</v>
      </c>
    </row>
    <row r="320" spans="1:32">
      <c r="A320" s="40">
        <f>元データ!P317</f>
        <v>253</v>
      </c>
      <c r="B320" s="27">
        <f t="shared" si="2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91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20"/>
        <v/>
      </c>
      <c r="AB320" s="27" t="str">
        <f ca="1">IF(A320="非採用特別","非採用特別",IF(R320=2,"臨時",
IF(COUNTIF(分類!$H$8:$H$25, 統合マスタ!V320)&gt;0, 分類!$G$7,
IF(COUNTIF(分類!$K$8:$K$25, 統合マスタ!V320)&gt;0, 分類!$J$7,
IF(COUNTIF(分類!$N$8:$N$25, 統合マスタ!V320)&gt;0, 分類!$M$7,
IF(COUNTIF(分類!$Q$8:$Q$25, 統合マスタ!V320)&gt;0, 分類!$P$7,
IF(COUNTIF(分類!$T$8:$T$25, 統合マスタ!V320)&gt;0, 分類!$S$7,
"無し")))))))</f>
        <v>錠剤</v>
      </c>
      <c r="AC320" s="27">
        <f t="shared" ca="1" si="21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1188</v>
      </c>
      <c r="AE320" s="91">
        <f t="shared" ca="1" si="22"/>
        <v>7246.7999999999993</v>
      </c>
      <c r="AF320" s="91">
        <f t="shared" ca="1" si="23"/>
        <v>6449.6519999999991</v>
      </c>
    </row>
    <row r="321" spans="1:32">
      <c r="A321" s="40">
        <f>元データ!P318</f>
        <v>253</v>
      </c>
      <c r="B321" s="27">
        <f t="shared" si="2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91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20"/>
        <v/>
      </c>
      <c r="AB321" s="27" t="str">
        <f ca="1">IF(A321="非採用特別","非採用特別",IF(R321=2,"臨時",
IF(COUNTIF(分類!$H$8:$H$25, 統合マスタ!V321)&gt;0, 分類!$G$7,
IF(COUNTIF(分類!$K$8:$K$25, 統合マスタ!V321)&gt;0, 分類!$J$7,
IF(COUNTIF(分類!$N$8:$N$25, 統合マスタ!V321)&gt;0, 分類!$M$7,
IF(COUNTIF(分類!$Q$8:$Q$25, 統合マスタ!V321)&gt;0, 分類!$P$7,
IF(COUNTIF(分類!$T$8:$T$25, 統合マスタ!V321)&gt;0, 分類!$S$7,
"無し")))))))</f>
        <v>錠剤</v>
      </c>
      <c r="AC321" s="27">
        <f t="shared" ca="1" si="21"/>
        <v>317</v>
      </c>
      <c r="AD321" s="27"/>
      <c r="AE321" s="91">
        <f t="shared" si="22"/>
        <v>0</v>
      </c>
      <c r="AF321" s="91">
        <f t="shared" si="23"/>
        <v>0</v>
      </c>
    </row>
    <row r="322" spans="1:32">
      <c r="A322" s="40">
        <f>元データ!P319</f>
        <v>254</v>
      </c>
      <c r="B322" s="27">
        <f t="shared" si="2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91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20"/>
        <v/>
      </c>
      <c r="AB322" s="27" t="str">
        <f ca="1">IF(A322="非採用特別","非採用特別",IF(R322=2,"臨時",
IF(COUNTIF(分類!$H$8:$H$25, 統合マスタ!V322)&gt;0, 分類!$G$7,
IF(COUNTIF(分類!$K$8:$K$25, 統合マスタ!V322)&gt;0, 分類!$J$7,
IF(COUNTIF(分類!$N$8:$N$25, 統合マスタ!V322)&gt;0, 分類!$M$7,
IF(COUNTIF(分類!$Q$8:$Q$25, 統合マスタ!V322)&gt;0, 分類!$P$7,
IF(COUNTIF(分類!$T$8:$T$25, 統合マスタ!V322)&gt;0, 分類!$S$7,
"無し")))))))</f>
        <v>錠剤</v>
      </c>
      <c r="AC322" s="27">
        <f t="shared" ca="1" si="21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1540</v>
      </c>
      <c r="AE322" s="91">
        <f t="shared" ca="1" si="22"/>
        <v>11704</v>
      </c>
      <c r="AF322" s="91">
        <f t="shared" ca="1" si="23"/>
        <v>10425.799999999999</v>
      </c>
    </row>
    <row r="323" spans="1:32">
      <c r="A323" s="40">
        <f>元データ!P320</f>
        <v>254</v>
      </c>
      <c r="B323" s="27">
        <f t="shared" si="2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91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20"/>
        <v/>
      </c>
      <c r="AB323" s="27" t="str">
        <f ca="1">IF(A323="非採用特別","非採用特別",IF(R323=2,"臨時",
IF(COUNTIF(分類!$H$8:$H$25, 統合マスタ!V323)&gt;0, 分類!$G$7,
IF(COUNTIF(分類!$K$8:$K$25, 統合マスタ!V323)&gt;0, 分類!$J$7,
IF(COUNTIF(分類!$N$8:$N$25, 統合マスタ!V323)&gt;0, 分類!$M$7,
IF(COUNTIF(分類!$Q$8:$Q$25, 統合マスタ!V323)&gt;0, 分類!$P$7,
IF(COUNTIF(分類!$T$8:$T$25, 統合マスタ!V323)&gt;0, 分類!$S$7,
"無し")))))))</f>
        <v>錠剤</v>
      </c>
      <c r="AC323" s="27">
        <f t="shared" ca="1" si="21"/>
        <v>319</v>
      </c>
      <c r="AD323" s="27"/>
      <c r="AE323" s="91">
        <f t="shared" si="22"/>
        <v>0</v>
      </c>
      <c r="AF323" s="91">
        <f t="shared" si="23"/>
        <v>0</v>
      </c>
    </row>
    <row r="324" spans="1:32">
      <c r="A324" s="40">
        <f>元データ!P321</f>
        <v>255</v>
      </c>
      <c r="B324" s="27">
        <f t="shared" si="2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91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20"/>
        <v/>
      </c>
      <c r="AB324" s="27" t="str">
        <f ca="1">IF(A324="非採用特別","非採用特別",IF(R324=2,"臨時",
IF(COUNTIF(分類!$H$8:$H$25, 統合マスタ!V324)&gt;0, 分類!$G$7,
IF(COUNTIF(分類!$K$8:$K$25, 統合マスタ!V324)&gt;0, 分類!$J$7,
IF(COUNTIF(分類!$N$8:$N$25, 統合マスタ!V324)&gt;0, 分類!$M$7,
IF(COUNTIF(分類!$Q$8:$Q$25, 統合マスタ!V324)&gt;0, 分類!$P$7,
IF(COUNTIF(分類!$T$8:$T$25, 統合マスタ!V324)&gt;0, 分類!$S$7,
"無し")))))))</f>
        <v>錠剤</v>
      </c>
      <c r="AC324" s="27">
        <f t="shared" ca="1" si="21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230</v>
      </c>
      <c r="AE324" s="91">
        <f t="shared" ca="1" si="22"/>
        <v>7590</v>
      </c>
      <c r="AF324" s="91">
        <f t="shared" ca="1" si="23"/>
        <v>5842</v>
      </c>
    </row>
    <row r="325" spans="1:32">
      <c r="A325" s="40">
        <f>元データ!P322</f>
        <v>255</v>
      </c>
      <c r="B325" s="27">
        <f t="shared" si="2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91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20"/>
        <v/>
      </c>
      <c r="AB325" s="27" t="str">
        <f ca="1">IF(A325="非採用特別","非採用特別",IF(R325=2,"臨時",
IF(COUNTIF(分類!$H$8:$H$25, 統合マスタ!V325)&gt;0, 分類!$G$7,
IF(COUNTIF(分類!$K$8:$K$25, 統合マスタ!V325)&gt;0, 分類!$J$7,
IF(COUNTIF(分類!$N$8:$N$25, 統合マスタ!V325)&gt;0, 分類!$M$7,
IF(COUNTIF(分類!$Q$8:$Q$25, 統合マスタ!V325)&gt;0, 分類!$P$7,
IF(COUNTIF(分類!$T$8:$T$25, 統合マスタ!V325)&gt;0, 分類!$S$7,
"無し")))))))</f>
        <v>錠剤</v>
      </c>
      <c r="AC325" s="27">
        <f t="shared" ca="1" si="21"/>
        <v>321</v>
      </c>
      <c r="AD325" s="27"/>
      <c r="AE325" s="91">
        <f t="shared" si="22"/>
        <v>0</v>
      </c>
      <c r="AF325" s="91">
        <f t="shared" si="23"/>
        <v>0</v>
      </c>
    </row>
    <row r="326" spans="1:32">
      <c r="A326" s="40">
        <f>元データ!P323</f>
        <v>256</v>
      </c>
      <c r="B326" s="27">
        <f t="shared" si="2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91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25">IF(A326="非採用","非採用",IF(A326="処置薬","処置薬",""))</f>
        <v/>
      </c>
      <c r="AB326" s="27" t="str">
        <f ca="1">IF(A326="非採用特別","非採用特別",IF(R326=2,"臨時",
IF(COUNTIF(分類!$H$8:$H$25, 統合マスタ!V326)&gt;0, 分類!$G$7,
IF(COUNTIF(分類!$K$8:$K$25, 統合マスタ!V326)&gt;0, 分類!$J$7,
IF(COUNTIF(分類!$N$8:$N$25, 統合マスタ!V326)&gt;0, 分類!$M$7,
IF(COUNTIF(分類!$Q$8:$Q$25, 統合マスタ!V326)&gt;0, 分類!$P$7,
IF(COUNTIF(分類!$T$8:$T$25, 統合マスタ!V326)&gt;0, 分類!$S$7,
"無し")))))))</f>
        <v>臨時</v>
      </c>
      <c r="AC326" s="27">
        <f t="shared" ref="AC326:AC389" ca="1" si="2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9</v>
      </c>
      <c r="AE326" s="91">
        <f t="shared" ref="AE326:AE389" ca="1" si="27">H326*AD326</f>
        <v>1944</v>
      </c>
      <c r="AF326" s="91">
        <f t="shared" ref="AF326:AF389" ca="1" si="28">M326*AD326</f>
        <v>1688.3999999999999</v>
      </c>
    </row>
    <row r="327" spans="1:32">
      <c r="A327" s="40">
        <f>元データ!P324</f>
        <v>258</v>
      </c>
      <c r="B327" s="27">
        <f t="shared" ref="B327:B390" si="29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91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25"/>
        <v/>
      </c>
      <c r="AB327" s="27" t="str">
        <f ca="1">IF(A327="非採用特別","非採用特別",IF(R327=2,"臨時",
IF(COUNTIF(分類!$H$8:$H$25, 統合マスタ!V327)&gt;0, 分類!$G$7,
IF(COUNTIF(分類!$K$8:$K$25, 統合マスタ!V327)&gt;0, 分類!$J$7,
IF(COUNTIF(分類!$N$8:$N$25, 統合マスタ!V327)&gt;0, 分類!$M$7,
IF(COUNTIF(分類!$Q$8:$Q$25, 統合マスタ!V327)&gt;0, 分類!$P$7,
IF(COUNTIF(分類!$T$8:$T$25, 統合マスタ!V327)&gt;0, 分類!$S$7,
"無し")))))))</f>
        <v>注射</v>
      </c>
      <c r="AC327" s="27">
        <f t="shared" ca="1" si="2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118</v>
      </c>
      <c r="AE327" s="91">
        <f t="shared" ca="1" si="27"/>
        <v>17110</v>
      </c>
      <c r="AF327" s="91">
        <f t="shared" ca="1" si="28"/>
        <v>15245.599999999999</v>
      </c>
    </row>
    <row r="328" spans="1:32">
      <c r="A328" s="40">
        <f>元データ!P325</f>
        <v>257</v>
      </c>
      <c r="B328" s="27">
        <f t="shared" si="29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91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25"/>
        <v/>
      </c>
      <c r="AB328" s="27" t="str">
        <f ca="1">IF(A328="非採用特別","非採用特別",IF(R328=2,"臨時",
IF(COUNTIF(分類!$H$8:$H$25, 統合マスタ!V328)&gt;0, 分類!$G$7,
IF(COUNTIF(分類!$K$8:$K$25, 統合マスタ!V328)&gt;0, 分類!$J$7,
IF(COUNTIF(分類!$N$8:$N$25, 統合マスタ!V328)&gt;0, 分類!$M$7,
IF(COUNTIF(分類!$Q$8:$Q$25, 統合マスタ!V328)&gt;0, 分類!$P$7,
IF(COUNTIF(分類!$T$8:$T$25, 統合マスタ!V328)&gt;0, 分類!$S$7,
"無し")))))))</f>
        <v>注射</v>
      </c>
      <c r="AC328" s="27">
        <f t="shared" ca="1" si="2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69</v>
      </c>
      <c r="AE328" s="91">
        <f t="shared" ca="1" si="27"/>
        <v>12696</v>
      </c>
      <c r="AF328" s="91">
        <f t="shared" ca="1" si="28"/>
        <v>11316</v>
      </c>
    </row>
    <row r="329" spans="1:32">
      <c r="A329" s="40">
        <f>元データ!P326</f>
        <v>268</v>
      </c>
      <c r="B329" s="27">
        <f t="shared" si="29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91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25"/>
        <v/>
      </c>
      <c r="AB329" s="27" t="str">
        <f ca="1">IF(A329="非採用特別","非採用特別",IF(R329=2,"臨時",
IF(COUNTIF(分類!$H$8:$H$25, 統合マスタ!V329)&gt;0, 分類!$G$7,
IF(COUNTIF(分類!$K$8:$K$25, 統合マスタ!V329)&gt;0, 分類!$J$7,
IF(COUNTIF(分類!$N$8:$N$25, 統合マスタ!V329)&gt;0, 分類!$M$7,
IF(COUNTIF(分類!$Q$8:$Q$25, 統合マスタ!V329)&gt;0, 分類!$P$7,
IF(COUNTIF(分類!$T$8:$T$25, 統合マスタ!V329)&gt;0, 分類!$S$7,
"無し")))))))</f>
        <v>臨時</v>
      </c>
      <c r="AC329" s="27">
        <f t="shared" ca="1" si="2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61</v>
      </c>
      <c r="AE329" s="91">
        <f t="shared" ca="1" si="27"/>
        <v>9601.4</v>
      </c>
      <c r="AF329" s="91">
        <f t="shared" ca="1" si="28"/>
        <v>8306.369999999999</v>
      </c>
    </row>
    <row r="330" spans="1:32">
      <c r="A330" s="40">
        <f>元データ!P327</f>
        <v>259</v>
      </c>
      <c r="B330" s="27">
        <f t="shared" si="29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91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25"/>
        <v/>
      </c>
      <c r="AB330" s="27" t="str">
        <f ca="1">IF(A330="非採用特別","非採用特別",IF(R330=2,"臨時",
IF(COUNTIF(分類!$H$8:$H$25, 統合マスタ!V330)&gt;0, 分類!$G$7,
IF(COUNTIF(分類!$K$8:$K$25, 統合マスタ!V330)&gt;0, 分類!$J$7,
IF(COUNTIF(分類!$N$8:$N$25, 統合マスタ!V330)&gt;0, 分類!$M$7,
IF(COUNTIF(分類!$Q$8:$Q$25, 統合マスタ!V330)&gt;0, 分類!$P$7,
IF(COUNTIF(分類!$T$8:$T$25, 統合マスタ!V330)&gt;0, 分類!$S$7,
"無し")))))))</f>
        <v>その他</v>
      </c>
      <c r="AC330" s="27">
        <f t="shared" ca="1" si="2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67</v>
      </c>
      <c r="AE330" s="91">
        <f t="shared" ca="1" si="27"/>
        <v>3396.9</v>
      </c>
      <c r="AF330" s="91">
        <f t="shared" ca="1" si="28"/>
        <v>3087.3599999999997</v>
      </c>
    </row>
    <row r="331" spans="1:32">
      <c r="A331" s="40">
        <f>元データ!P328</f>
        <v>260</v>
      </c>
      <c r="B331" s="27">
        <f t="shared" si="29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91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25"/>
        <v/>
      </c>
      <c r="AB331" s="27" t="str">
        <f ca="1">IF(A331="非採用特別","非採用特別",IF(R331=2,"臨時",
IF(COUNTIF(分類!$H$8:$H$25, 統合マスタ!V331)&gt;0, 分類!$G$7,
IF(COUNTIF(分類!$K$8:$K$25, 統合マスタ!V331)&gt;0, 分類!$J$7,
IF(COUNTIF(分類!$N$8:$N$25, 統合マスタ!V331)&gt;0, 分類!$M$7,
IF(COUNTIF(分類!$Q$8:$Q$25, 統合マスタ!V331)&gt;0, 分類!$P$7,
IF(COUNTIF(分類!$T$8:$T$25, 統合マスタ!V331)&gt;0, 分類!$S$7,
"無し")))))))</f>
        <v>注射</v>
      </c>
      <c r="AC331" s="27">
        <f t="shared" ca="1" si="2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60</v>
      </c>
      <c r="AE331" s="91">
        <f t="shared" ca="1" si="27"/>
        <v>3660</v>
      </c>
      <c r="AF331" s="91">
        <f t="shared" ca="1" si="28"/>
        <v>3326.3999999999996</v>
      </c>
    </row>
    <row r="332" spans="1:32">
      <c r="A332" s="40">
        <f>元データ!P329</f>
        <v>261</v>
      </c>
      <c r="B332" s="27">
        <f t="shared" si="29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91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25"/>
        <v/>
      </c>
      <c r="AB332" s="27" t="str">
        <f ca="1">IF(A332="非採用特別","非採用特別",IF(R332=2,"臨時",
IF(COUNTIF(分類!$H$8:$H$25, 統合マスタ!V332)&gt;0, 分類!$G$7,
IF(COUNTIF(分類!$K$8:$K$25, 統合マスタ!V332)&gt;0, 分類!$J$7,
IF(COUNTIF(分類!$N$8:$N$25, 統合マスタ!V332)&gt;0, 分類!$M$7,
IF(COUNTIF(分類!$Q$8:$Q$25, 統合マスタ!V332)&gt;0, 分類!$P$7,
IF(COUNTIF(分類!$T$8:$T$25, 統合マスタ!V332)&gt;0, 分類!$S$7,
"無し")))))))</f>
        <v>臨時</v>
      </c>
      <c r="AC332" s="27">
        <f t="shared" ca="1" si="2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61</v>
      </c>
      <c r="AE332" s="91">
        <f t="shared" ca="1" si="27"/>
        <v>921.1</v>
      </c>
      <c r="AF332" s="91">
        <f t="shared" ca="1" si="28"/>
        <v>821.06000000000006</v>
      </c>
    </row>
    <row r="333" spans="1:32">
      <c r="A333" s="40">
        <f>元データ!P330</f>
        <v>262</v>
      </c>
      <c r="B333" s="27">
        <f t="shared" si="29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91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25"/>
        <v/>
      </c>
      <c r="AB333" s="27" t="str">
        <f ca="1">IF(A333="非採用特別","非採用特別",IF(R333=2,"臨時",
IF(COUNTIF(分類!$H$8:$H$25, 統合マスタ!V333)&gt;0, 分類!$G$7,
IF(COUNTIF(分類!$K$8:$K$25, 統合マスタ!V333)&gt;0, 分類!$J$7,
IF(COUNTIF(分類!$N$8:$N$25, 統合マスタ!V333)&gt;0, 分類!$M$7,
IF(COUNTIF(分類!$Q$8:$Q$25, 統合マスタ!V333)&gt;0, 分類!$P$7,
IF(COUNTIF(分類!$T$8:$T$25, 統合マスタ!V333)&gt;0, 分類!$S$7,
"無し")))))))</f>
        <v>臨時</v>
      </c>
      <c r="AC333" s="27">
        <f t="shared" ca="1" si="2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119</v>
      </c>
      <c r="AE333" s="91">
        <f t="shared" ca="1" si="27"/>
        <v>18266.5</v>
      </c>
      <c r="AF333" s="91">
        <f t="shared" ca="1" si="28"/>
        <v>16273.25</v>
      </c>
    </row>
    <row r="334" spans="1:32">
      <c r="A334" s="40">
        <f>元データ!P331</f>
        <v>263</v>
      </c>
      <c r="B334" s="27">
        <f t="shared" si="29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91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25"/>
        <v/>
      </c>
      <c r="AB334" s="27" t="str">
        <f ca="1">IF(A334="非採用特別","非採用特別",IF(R334=2,"臨時",
IF(COUNTIF(分類!$H$8:$H$25, 統合マスタ!V334)&gt;0, 分類!$G$7,
IF(COUNTIF(分類!$K$8:$K$25, 統合マスタ!V334)&gt;0, 分類!$J$7,
IF(COUNTIF(分類!$N$8:$N$25, 統合マスタ!V334)&gt;0, 分類!$M$7,
IF(COUNTIF(分類!$Q$8:$Q$25, 統合マスタ!V334)&gt;0, 分類!$P$7,
IF(COUNTIF(分類!$T$8:$T$25, 統合マスタ!V334)&gt;0, 分類!$S$7,
"無し")))))))</f>
        <v>錠剤</v>
      </c>
      <c r="AC334" s="27">
        <f t="shared" ca="1" si="2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449</v>
      </c>
      <c r="AE334" s="91">
        <f t="shared" ca="1" si="27"/>
        <v>42340.7</v>
      </c>
      <c r="AF334" s="91">
        <f t="shared" ca="1" si="28"/>
        <v>37513.949999999997</v>
      </c>
    </row>
    <row r="335" spans="1:32">
      <c r="A335" s="40">
        <f>元データ!P332</f>
        <v>263</v>
      </c>
      <c r="B335" s="27">
        <f t="shared" si="29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91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25"/>
        <v/>
      </c>
      <c r="AB335" s="27" t="str">
        <f ca="1">IF(A335="非採用特別","非採用特別",IF(R335=2,"臨時",
IF(COUNTIF(分類!$H$8:$H$25, 統合マスタ!V335)&gt;0, 分類!$G$7,
IF(COUNTIF(分類!$K$8:$K$25, 統合マスタ!V335)&gt;0, 分類!$J$7,
IF(COUNTIF(分類!$N$8:$N$25, 統合マスタ!V335)&gt;0, 分類!$M$7,
IF(COUNTIF(分類!$Q$8:$Q$25, 統合マスタ!V335)&gt;0, 分類!$P$7,
IF(COUNTIF(分類!$T$8:$T$25, 統合マスタ!V335)&gt;0, 分類!$S$7,
"無し")))))))</f>
        <v>錠剤</v>
      </c>
      <c r="AC335" s="27">
        <f t="shared" ca="1" si="26"/>
        <v>331</v>
      </c>
      <c r="AD335" s="27"/>
      <c r="AE335" s="91">
        <f t="shared" si="27"/>
        <v>0</v>
      </c>
      <c r="AF335" s="91">
        <f t="shared" si="28"/>
        <v>0</v>
      </c>
    </row>
    <row r="336" spans="1:32">
      <c r="A336" s="40">
        <f>元データ!P333</f>
        <v>264</v>
      </c>
      <c r="B336" s="27">
        <f t="shared" si="29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91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25"/>
        <v/>
      </c>
      <c r="AB336" s="27" t="str">
        <f ca="1">IF(A336="非採用特別","非採用特別",IF(R336=2,"臨時",
IF(COUNTIF(分類!$H$8:$H$25, 統合マスタ!V336)&gt;0, 分類!$G$7,
IF(COUNTIF(分類!$K$8:$K$25, 統合マスタ!V336)&gt;0, 分類!$J$7,
IF(COUNTIF(分類!$N$8:$N$25, 統合マスタ!V336)&gt;0, 分類!$M$7,
IF(COUNTIF(分類!$Q$8:$Q$25, 統合マスタ!V336)&gt;0, 分類!$P$7,
IF(COUNTIF(分類!$T$8:$T$25, 統合マスタ!V336)&gt;0, 分類!$S$7,
"無し")))))))</f>
        <v>錠剤</v>
      </c>
      <c r="AC336" s="27">
        <f t="shared" ca="1" si="2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306</v>
      </c>
      <c r="AE336" s="91">
        <f t="shared" ca="1" si="27"/>
        <v>43146</v>
      </c>
      <c r="AF336" s="91">
        <f t="shared" ca="1" si="28"/>
        <v>38219.4</v>
      </c>
    </row>
    <row r="337" spans="1:32">
      <c r="A337" s="40">
        <f>元データ!P334</f>
        <v>265</v>
      </c>
      <c r="B337" s="27">
        <f t="shared" si="29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91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25"/>
        <v/>
      </c>
      <c r="AB337" s="27" t="str">
        <f ca="1">IF(A337="非採用特別","非採用特別",IF(R337=2,"臨時",
IF(COUNTIF(分類!$H$8:$H$25, 統合マスタ!V337)&gt;0, 分類!$G$7,
IF(COUNTIF(分類!$K$8:$K$25, 統合マスタ!V337)&gt;0, 分類!$J$7,
IF(COUNTIF(分類!$N$8:$N$25, 統合マスタ!V337)&gt;0, 分類!$M$7,
IF(COUNTIF(分類!$Q$8:$Q$25, 統合マスタ!V337)&gt;0, 分類!$P$7,
IF(COUNTIF(分類!$T$8:$T$25, 統合マスタ!V337)&gt;0, 分類!$S$7,
"無し")))))))</f>
        <v>注射</v>
      </c>
      <c r="AC337" s="27">
        <f t="shared" ca="1" si="2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29</v>
      </c>
      <c r="AE337" s="91">
        <f t="shared" ca="1" si="27"/>
        <v>13108</v>
      </c>
      <c r="AF337" s="91">
        <f t="shared" ca="1" si="28"/>
        <v>11675.400000000001</v>
      </c>
    </row>
    <row r="338" spans="1:32">
      <c r="A338" s="40">
        <f>元データ!P335</f>
        <v>266</v>
      </c>
      <c r="B338" s="27">
        <f t="shared" si="29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91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25"/>
        <v/>
      </c>
      <c r="AB338" s="27" t="str">
        <f ca="1">IF(A338="非採用特別","非採用特別",IF(R338=2,"臨時",
IF(COUNTIF(分類!$H$8:$H$25, 統合マスタ!V338)&gt;0, 分類!$G$7,
IF(COUNTIF(分類!$K$8:$K$25, 統合マスタ!V338)&gt;0, 分類!$J$7,
IF(COUNTIF(分類!$N$8:$N$25, 統合マスタ!V338)&gt;0, 分類!$M$7,
IF(COUNTIF(分類!$Q$8:$Q$25, 統合マスタ!V338)&gt;0, 分類!$P$7,
IF(COUNTIF(分類!$T$8:$T$25, 統合マスタ!V338)&gt;0, 分類!$S$7,
"無し")))))))</f>
        <v>臨時</v>
      </c>
      <c r="AC338" s="27">
        <f t="shared" ca="1" si="2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181</v>
      </c>
      <c r="AE338" s="91">
        <f t="shared" ca="1" si="27"/>
        <v>1303.2</v>
      </c>
      <c r="AF338" s="91">
        <f t="shared" ca="1" si="28"/>
        <v>1184.0416666666667</v>
      </c>
    </row>
    <row r="339" spans="1:32">
      <c r="A339" s="40">
        <f>元データ!P336</f>
        <v>269</v>
      </c>
      <c r="B339" s="27">
        <f t="shared" si="29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91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25"/>
        <v/>
      </c>
      <c r="AB339" s="27" t="str">
        <f ca="1">IF(A339="非採用特別","非採用特別",IF(R339=2,"臨時",
IF(COUNTIF(分類!$H$8:$H$25, 統合マスタ!V339)&gt;0, 分類!$G$7,
IF(COUNTIF(分類!$K$8:$K$25, 統合マスタ!V339)&gt;0, 分類!$J$7,
IF(COUNTIF(分類!$N$8:$N$25, 統合マスタ!V339)&gt;0, 分類!$M$7,
IF(COUNTIF(分類!$Q$8:$Q$25, 統合マスタ!V339)&gt;0, 分類!$P$7,
IF(COUNTIF(分類!$T$8:$T$25, 統合マスタ!V339)&gt;0, 分類!$S$7,
"無し")))))))</f>
        <v>錠剤</v>
      </c>
      <c r="AC339" s="27">
        <f t="shared" ca="1" si="2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87</v>
      </c>
      <c r="AE339" s="91">
        <f t="shared" ca="1" si="27"/>
        <v>1609.5</v>
      </c>
      <c r="AF339" s="91">
        <f t="shared" ca="1" si="28"/>
        <v>1279.5214285714285</v>
      </c>
    </row>
    <row r="340" spans="1:32">
      <c r="A340" s="40">
        <f>元データ!P337</f>
        <v>269</v>
      </c>
      <c r="B340" s="27">
        <f t="shared" si="29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91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25"/>
        <v/>
      </c>
      <c r="AB340" s="27" t="str">
        <f ca="1">IF(A340="非採用特別","非採用特別",IF(R340=2,"臨時",
IF(COUNTIF(分類!$H$8:$H$25, 統合マスタ!V340)&gt;0, 分類!$G$7,
IF(COUNTIF(分類!$K$8:$K$25, 統合マスタ!V340)&gt;0, 分類!$J$7,
IF(COUNTIF(分類!$N$8:$N$25, 統合マスタ!V340)&gt;0, 分類!$M$7,
IF(COUNTIF(分類!$Q$8:$Q$25, 統合マスタ!V340)&gt;0, 分類!$P$7,
IF(COUNTIF(分類!$T$8:$T$25, 統合マスタ!V340)&gt;0, 分類!$S$7,
"無し")))))))</f>
        <v>錠剤</v>
      </c>
      <c r="AC340" s="27">
        <f t="shared" ca="1" si="26"/>
        <v>336</v>
      </c>
      <c r="AD340" s="27"/>
      <c r="AE340" s="91">
        <f t="shared" si="27"/>
        <v>0</v>
      </c>
      <c r="AF340" s="91">
        <f t="shared" si="28"/>
        <v>0</v>
      </c>
    </row>
    <row r="341" spans="1:32">
      <c r="A341" s="40">
        <f>元データ!P338</f>
        <v>270</v>
      </c>
      <c r="B341" s="27">
        <f t="shared" si="29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91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25"/>
        <v/>
      </c>
      <c r="AB341" s="27" t="str">
        <f ca="1">IF(A341="非採用特別","非採用特別",IF(R341=2,"臨時",
IF(COUNTIF(分類!$H$8:$H$25, 統合マスタ!V341)&gt;0, 分類!$G$7,
IF(COUNTIF(分類!$K$8:$K$25, 統合マスタ!V341)&gt;0, 分類!$J$7,
IF(COUNTIF(分類!$N$8:$N$25, 統合マスタ!V341)&gt;0, 分類!$M$7,
IF(COUNTIF(分類!$Q$8:$Q$25, 統合マスタ!V341)&gt;0, 分類!$P$7,
IF(COUNTIF(分類!$T$8:$T$25, 統合マスタ!V341)&gt;0, 分類!$S$7,
"無し")))))))</f>
        <v>臨時</v>
      </c>
      <c r="AC341" s="27">
        <f t="shared" ca="1" si="2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118</v>
      </c>
      <c r="AE341" s="91">
        <f t="shared" ca="1" si="27"/>
        <v>2808.4</v>
      </c>
      <c r="AF341" s="91">
        <f t="shared" ca="1" si="28"/>
        <v>2501.6</v>
      </c>
    </row>
    <row r="342" spans="1:32">
      <c r="A342" s="40">
        <f>元データ!P339</f>
        <v>271</v>
      </c>
      <c r="B342" s="27">
        <f t="shared" si="29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91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25"/>
        <v/>
      </c>
      <c r="AB342" s="27" t="str">
        <f ca="1">IF(A342="非採用特別","非採用特別",IF(R342=2,"臨時",
IF(COUNTIF(分類!$H$8:$H$25, 統合マスタ!V342)&gt;0, 分類!$G$7,
IF(COUNTIF(分類!$K$8:$K$25, 統合マスタ!V342)&gt;0, 分類!$J$7,
IF(COUNTIF(分類!$N$8:$N$25, 統合マスタ!V342)&gt;0, 分類!$M$7,
IF(COUNTIF(分類!$Q$8:$Q$25, 統合マスタ!V342)&gt;0, 分類!$P$7,
IF(COUNTIF(分類!$T$8:$T$25, 統合マスタ!V342)&gt;0, 分類!$S$7,
"無し")))))))</f>
        <v>臨時</v>
      </c>
      <c r="AC342" s="27">
        <f t="shared" ca="1" si="2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52</v>
      </c>
      <c r="AE342" s="91">
        <f t="shared" ca="1" si="27"/>
        <v>4810</v>
      </c>
      <c r="AF342" s="91">
        <f t="shared" ca="1" si="28"/>
        <v>4160</v>
      </c>
    </row>
    <row r="343" spans="1:32">
      <c r="A343" s="40">
        <f>元データ!P340</f>
        <v>272</v>
      </c>
      <c r="B343" s="27">
        <f t="shared" si="29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91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25"/>
        <v/>
      </c>
      <c r="AB343" s="27" t="str">
        <f ca="1">IF(A343="非採用特別","非採用特別",IF(R343=2,"臨時",
IF(COUNTIF(分類!$H$8:$H$25, 統合マスタ!V343)&gt;0, 分類!$G$7,
IF(COUNTIF(分類!$K$8:$K$25, 統合マスタ!V343)&gt;0, 分類!$J$7,
IF(COUNTIF(分類!$N$8:$N$25, 統合マスタ!V343)&gt;0, 分類!$M$7,
IF(COUNTIF(分類!$Q$8:$Q$25, 統合マスタ!V343)&gt;0, 分類!$P$7,
IF(COUNTIF(分類!$T$8:$T$25, 統合マスタ!V343)&gt;0, 分類!$S$7,
"無し")))))))</f>
        <v>外用</v>
      </c>
      <c r="AC343" s="27">
        <f t="shared" ca="1" si="2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59.5</v>
      </c>
      <c r="AE343" s="91">
        <f t="shared" ca="1" si="27"/>
        <v>6753.25</v>
      </c>
      <c r="AF343" s="91">
        <f t="shared" ca="1" si="28"/>
        <v>6019.7000000000007</v>
      </c>
    </row>
    <row r="344" spans="1:32">
      <c r="A344" s="40">
        <f>元データ!P341</f>
        <v>273</v>
      </c>
      <c r="B344" s="27">
        <f t="shared" si="29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91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25"/>
        <v/>
      </c>
      <c r="AB344" s="27" t="str">
        <f ca="1">IF(A344="非採用特別","非採用特別",IF(R344=2,"臨時",
IF(COUNTIF(分類!$H$8:$H$25, 統合マスタ!V344)&gt;0, 分類!$G$7,
IF(COUNTIF(分類!$K$8:$K$25, 統合マスタ!V344)&gt;0, 分類!$J$7,
IF(COUNTIF(分類!$N$8:$N$25, 統合マスタ!V344)&gt;0, 分類!$M$7,
IF(COUNTIF(分類!$Q$8:$Q$25, 統合マスタ!V344)&gt;0, 分類!$P$7,
IF(COUNTIF(分類!$T$8:$T$25, 統合マスタ!V344)&gt;0, 分類!$S$7,
"無し")))))))</f>
        <v>その他</v>
      </c>
      <c r="AC344" s="27">
        <f t="shared" ca="1" si="2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55</v>
      </c>
      <c r="AE344" s="91">
        <f t="shared" ca="1" si="27"/>
        <v>6116</v>
      </c>
      <c r="AF344" s="91">
        <f t="shared" ca="1" si="28"/>
        <v>5449.4</v>
      </c>
    </row>
    <row r="345" spans="1:32">
      <c r="A345" s="40">
        <f>元データ!P342</f>
        <v>274</v>
      </c>
      <c r="B345" s="27">
        <f t="shared" si="29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91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25"/>
        <v/>
      </c>
      <c r="AB345" s="27" t="str">
        <f ca="1">IF(A345="非採用特別","非採用特別",IF(R345=2,"臨時",
IF(COUNTIF(分類!$H$8:$H$25, 統合マスタ!V345)&gt;0, 分類!$G$7,
IF(COUNTIF(分類!$K$8:$K$25, 統合マスタ!V345)&gt;0, 分類!$J$7,
IF(COUNTIF(分類!$N$8:$N$25, 統合マスタ!V345)&gt;0, 分類!$M$7,
IF(COUNTIF(分類!$Q$8:$Q$25, 統合マスタ!V345)&gt;0, 分類!$P$7,
IF(COUNTIF(分類!$T$8:$T$25, 統合マスタ!V345)&gt;0, 分類!$S$7,
"無し")))))))</f>
        <v>臨時</v>
      </c>
      <c r="AC345" s="27">
        <f t="shared" ca="1" si="2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  <c r="AE345" s="91">
        <f t="shared" ca="1" si="27"/>
        <v>0</v>
      </c>
      <c r="AF345" s="91">
        <f t="shared" ca="1" si="28"/>
        <v>0</v>
      </c>
    </row>
    <row r="346" spans="1:32">
      <c r="A346" s="40">
        <f>元データ!P343</f>
        <v>275</v>
      </c>
      <c r="B346" s="27">
        <f t="shared" si="29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91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25"/>
        <v/>
      </c>
      <c r="AB346" s="27" t="str">
        <f ca="1">IF(A346="非採用特別","非採用特別",IF(R346=2,"臨時",
IF(COUNTIF(分類!$H$8:$H$25, 統合マスタ!V346)&gt;0, 分類!$G$7,
IF(COUNTIF(分類!$K$8:$K$25, 統合マスタ!V346)&gt;0, 分類!$J$7,
IF(COUNTIF(分類!$N$8:$N$25, 統合マスタ!V346)&gt;0, 分類!$M$7,
IF(COUNTIF(分類!$Q$8:$Q$25, 統合マスタ!V346)&gt;0, 分類!$P$7,
IF(COUNTIF(分類!$T$8:$T$25, 統合マスタ!V346)&gt;0, 分類!$S$7,
"無し")))))))</f>
        <v>臨時</v>
      </c>
      <c r="AC346" s="27">
        <f t="shared" ca="1" si="2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  <c r="AE346" s="91">
        <f t="shared" ca="1" si="27"/>
        <v>0</v>
      </c>
      <c r="AF346" s="91">
        <f t="shared" ca="1" si="28"/>
        <v>0</v>
      </c>
    </row>
    <row r="347" spans="1:32">
      <c r="A347" s="40">
        <f>元データ!P344</f>
        <v>276</v>
      </c>
      <c r="B347" s="27">
        <f t="shared" si="29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91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25"/>
        <v/>
      </c>
      <c r="AB347" s="27" t="str">
        <f ca="1">IF(A347="非採用特別","非採用特別",IF(R347=2,"臨時",
IF(COUNTIF(分類!$H$8:$H$25, 統合マスタ!V347)&gt;0, 分類!$G$7,
IF(COUNTIF(分類!$K$8:$K$25, 統合マスタ!V347)&gt;0, 分類!$J$7,
IF(COUNTIF(分類!$N$8:$N$25, 統合マスタ!V347)&gt;0, 分類!$M$7,
IF(COUNTIF(分類!$Q$8:$Q$25, 統合マスタ!V347)&gt;0, 分類!$P$7,
IF(COUNTIF(分類!$T$8:$T$25, 統合マスタ!V347)&gt;0, 分類!$S$7,
"無し")))))))</f>
        <v>臨時</v>
      </c>
      <c r="AC347" s="27">
        <f t="shared" ca="1" si="2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  <c r="AE347" s="91">
        <f t="shared" ca="1" si="27"/>
        <v>0</v>
      </c>
      <c r="AF347" s="91">
        <f t="shared" ca="1" si="28"/>
        <v>0</v>
      </c>
    </row>
    <row r="348" spans="1:32">
      <c r="A348" s="40">
        <f>元データ!P345</f>
        <v>281</v>
      </c>
      <c r="B348" s="27">
        <f t="shared" si="29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91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25"/>
        <v/>
      </c>
      <c r="AB348" s="27" t="str">
        <f ca="1">IF(A348="非採用特別","非採用特別",IF(R348=2,"臨時",
IF(COUNTIF(分類!$H$8:$H$25, 統合マスタ!V348)&gt;0, 分類!$G$7,
IF(COUNTIF(分類!$K$8:$K$25, 統合マスタ!V348)&gt;0, 分類!$J$7,
IF(COUNTIF(分類!$N$8:$N$25, 統合マスタ!V348)&gt;0, 分類!$M$7,
IF(COUNTIF(分類!$Q$8:$Q$25, 統合マスタ!V348)&gt;0, 分類!$P$7,
IF(COUNTIF(分類!$T$8:$T$25, 統合マスタ!V348)&gt;0, 分類!$S$7,
"無し")))))))</f>
        <v>錠剤</v>
      </c>
      <c r="AC348" s="27">
        <f t="shared" ca="1" si="2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46</v>
      </c>
      <c r="AE348" s="91">
        <f t="shared" ca="1" si="27"/>
        <v>809.6</v>
      </c>
      <c r="AF348" s="91">
        <f t="shared" ca="1" si="28"/>
        <v>721.28000000000009</v>
      </c>
    </row>
    <row r="349" spans="1:32">
      <c r="A349" s="40">
        <f>元データ!P346</f>
        <v>282</v>
      </c>
      <c r="B349" s="27">
        <f t="shared" si="29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91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25"/>
        <v/>
      </c>
      <c r="AB349" s="27" t="str">
        <f ca="1">IF(A349="非採用特別","非採用特別",IF(R349=2,"臨時",
IF(COUNTIF(分類!$H$8:$H$25, 統合マスタ!V349)&gt;0, 分類!$G$7,
IF(COUNTIF(分類!$K$8:$K$25, 統合マスタ!V349)&gt;0, 分類!$J$7,
IF(COUNTIF(分類!$N$8:$N$25, 統合マスタ!V349)&gt;0, 分類!$M$7,
IF(COUNTIF(分類!$Q$8:$Q$25, 統合マスタ!V349)&gt;0, 分類!$P$7,
IF(COUNTIF(分類!$T$8:$T$25, 統合マスタ!V349)&gt;0, 分類!$S$7,
"無し")))))))</f>
        <v>注射</v>
      </c>
      <c r="AC349" s="27">
        <f t="shared" ca="1" si="2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2</v>
      </c>
      <c r="AE349" s="91">
        <f t="shared" ca="1" si="27"/>
        <v>18078</v>
      </c>
      <c r="AF349" s="91">
        <f t="shared" ca="1" si="28"/>
        <v>15908.8</v>
      </c>
    </row>
    <row r="350" spans="1:32">
      <c r="A350" s="40">
        <f>元データ!P347</f>
        <v>283</v>
      </c>
      <c r="B350" s="27">
        <f t="shared" si="29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91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25"/>
        <v/>
      </c>
      <c r="AB350" s="27" t="str">
        <f ca="1">IF(A350="非採用特別","非採用特別",IF(R350=2,"臨時",
IF(COUNTIF(分類!$H$8:$H$25, 統合マスタ!V350)&gt;0, 分類!$G$7,
IF(COUNTIF(分類!$K$8:$K$25, 統合マスタ!V350)&gt;0, 分類!$J$7,
IF(COUNTIF(分類!$N$8:$N$25, 統合マスタ!V350)&gt;0, 分類!$M$7,
IF(COUNTIF(分類!$Q$8:$Q$25, 統合マスタ!V350)&gt;0, 分類!$P$7,
IF(COUNTIF(分類!$T$8:$T$25, 統合マスタ!V350)&gt;0, 分類!$S$7,
"無し")))))))</f>
        <v>散剤</v>
      </c>
      <c r="AC350" s="27">
        <f t="shared" ca="1" si="2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524.70000000000005</v>
      </c>
      <c r="AE350" s="91">
        <f t="shared" ca="1" si="27"/>
        <v>3777.8400000000006</v>
      </c>
      <c r="AF350" s="91">
        <f t="shared" ca="1" si="28"/>
        <v>3365.4258</v>
      </c>
    </row>
    <row r="351" spans="1:32">
      <c r="A351" s="40">
        <f>元データ!P348</f>
        <v>284</v>
      </c>
      <c r="B351" s="27">
        <f t="shared" si="29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91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25"/>
        <v/>
      </c>
      <c r="AB351" s="27" t="str">
        <f ca="1">IF(A351="非採用特別","非採用特別",IF(R351=2,"臨時",
IF(COUNTIF(分類!$H$8:$H$25, 統合マスタ!V351)&gt;0, 分類!$G$7,
IF(COUNTIF(分類!$K$8:$K$25, 統合マスタ!V351)&gt;0, 分類!$J$7,
IF(COUNTIF(分類!$N$8:$N$25, 統合マスタ!V351)&gt;0, 分類!$M$7,
IF(COUNTIF(分類!$Q$8:$Q$25, 統合マスタ!V351)&gt;0, 分類!$P$7,
IF(COUNTIF(分類!$T$8:$T$25, 統合マスタ!V351)&gt;0, 分類!$S$7,
"無し")))))))</f>
        <v>臨時</v>
      </c>
      <c r="AC351" s="27">
        <f t="shared" ca="1" si="2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129</v>
      </c>
      <c r="AE351" s="91">
        <f t="shared" ca="1" si="27"/>
        <v>5224.5</v>
      </c>
      <c r="AF351" s="91">
        <f t="shared" ca="1" si="28"/>
        <v>4579.5</v>
      </c>
    </row>
    <row r="352" spans="1:32">
      <c r="A352" s="40">
        <f>元データ!P349</f>
        <v>285</v>
      </c>
      <c r="B352" s="27">
        <f t="shared" si="29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91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25"/>
        <v/>
      </c>
      <c r="AB352" s="27" t="str">
        <f ca="1">IF(A352="非採用特別","非採用特別",IF(R352=2,"臨時",
IF(COUNTIF(分類!$H$8:$H$25, 統合マスタ!V352)&gt;0, 分類!$G$7,
IF(COUNTIF(分類!$K$8:$K$25, 統合マスタ!V352)&gt;0, 分類!$J$7,
IF(COUNTIF(分類!$N$8:$N$25, 統合マスタ!V352)&gt;0, 分類!$M$7,
IF(COUNTIF(分類!$Q$8:$Q$25, 統合マスタ!V352)&gt;0, 分類!$P$7,
IF(COUNTIF(分類!$T$8:$T$25, 統合マスタ!V352)&gt;0, 分類!$S$7,
"無し")))))))</f>
        <v>臨時</v>
      </c>
      <c r="AC352" s="27">
        <f t="shared" ca="1" si="2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40</v>
      </c>
      <c r="AE352" s="91">
        <f t="shared" ca="1" si="27"/>
        <v>38400</v>
      </c>
      <c r="AF352" s="91">
        <f t="shared" ca="1" si="28"/>
        <v>32640</v>
      </c>
    </row>
    <row r="353" spans="1:32">
      <c r="A353" s="40">
        <f>元データ!P350</f>
        <v>286</v>
      </c>
      <c r="B353" s="27">
        <f t="shared" si="29"/>
        <v>349</v>
      </c>
      <c r="C353" s="27" t="str">
        <f>DBCS(元データ!A350)</f>
        <v>チザニジン錠１ｍｇ「トーワ」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91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25"/>
        <v/>
      </c>
      <c r="AB353" s="27" t="str">
        <f ca="1">IF(A353="非採用特別","非採用特別",IF(R353=2,"臨時",
IF(COUNTIF(分類!$H$8:$H$25, 統合マスタ!V353)&gt;0, 分類!$G$7,
IF(COUNTIF(分類!$K$8:$K$25, 統合マスタ!V353)&gt;0, 分類!$J$7,
IF(COUNTIF(分類!$N$8:$N$25, 統合マスタ!V353)&gt;0, 分類!$M$7,
IF(COUNTIF(分類!$Q$8:$Q$25, 統合マスタ!V353)&gt;0, 分類!$P$7,
IF(COUNTIF(分類!$T$8:$T$25, 統合マスタ!V353)&gt;0, 分類!$S$7,
"無し")))))))</f>
        <v>錠剤</v>
      </c>
      <c r="AC353" s="27">
        <f t="shared" ca="1" si="2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15</v>
      </c>
      <c r="AE353" s="91">
        <f t="shared" ca="1" si="27"/>
        <v>91.5</v>
      </c>
      <c r="AF353" s="91">
        <f t="shared" ca="1" si="28"/>
        <v>81.600000000000009</v>
      </c>
    </row>
    <row r="354" spans="1:32">
      <c r="A354" s="40">
        <f>元データ!P351</f>
        <v>286</v>
      </c>
      <c r="B354" s="27">
        <f t="shared" si="29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91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25"/>
        <v/>
      </c>
      <c r="AB354" s="27" t="str">
        <f ca="1">IF(A354="非採用特別","非採用特別",IF(R354=2,"臨時",
IF(COUNTIF(分類!$H$8:$H$25, 統合マスタ!V354)&gt;0, 分類!$G$7,
IF(COUNTIF(分類!$K$8:$K$25, 統合マスタ!V354)&gt;0, 分類!$J$7,
IF(COUNTIF(分類!$N$8:$N$25, 統合マスタ!V354)&gt;0, 分類!$M$7,
IF(COUNTIF(分類!$Q$8:$Q$25, 統合マスタ!V354)&gt;0, 分類!$P$7,
IF(COUNTIF(分類!$T$8:$T$25, 統合マスタ!V354)&gt;0, 分類!$S$7,
"無し")))))))</f>
        <v>錠剤</v>
      </c>
      <c r="AC354" s="27">
        <f t="shared" ca="1" si="2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  <c r="AE354" s="91">
        <f t="shared" ca="1" si="27"/>
        <v>0</v>
      </c>
      <c r="AF354" s="91">
        <f t="shared" ca="1" si="28"/>
        <v>0</v>
      </c>
    </row>
    <row r="355" spans="1:32">
      <c r="A355" s="40">
        <f>元データ!P352</f>
        <v>287</v>
      </c>
      <c r="B355" s="27">
        <f t="shared" si="29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91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25"/>
        <v/>
      </c>
      <c r="AB355" s="27" t="str">
        <f ca="1">IF(A355="非採用特別","非採用特別",IF(R355=2,"臨時",
IF(COUNTIF(分類!$H$8:$H$25, 統合マスタ!V355)&gt;0, 分類!$G$7,
IF(COUNTIF(分類!$K$8:$K$25, 統合マスタ!V355)&gt;0, 分類!$J$7,
IF(COUNTIF(分類!$N$8:$N$25, 統合マスタ!V355)&gt;0, 分類!$M$7,
IF(COUNTIF(分類!$Q$8:$Q$25, 統合マスタ!V355)&gt;0, 分類!$P$7,
IF(COUNTIF(分類!$T$8:$T$25, 統合マスタ!V355)&gt;0, 分類!$S$7,
"無し")))))))</f>
        <v>臨時</v>
      </c>
      <c r="AC355" s="27">
        <f t="shared" ca="1" si="2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75</v>
      </c>
      <c r="AE355" s="91">
        <f t="shared" ca="1" si="27"/>
        <v>3922.5</v>
      </c>
      <c r="AF355" s="91">
        <f t="shared" ca="1" si="28"/>
        <v>3450</v>
      </c>
    </row>
    <row r="356" spans="1:32">
      <c r="A356" s="40">
        <f>元データ!P353</f>
        <v>291</v>
      </c>
      <c r="B356" s="27">
        <f t="shared" si="29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91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25"/>
        <v/>
      </c>
      <c r="AB356" s="27" t="str">
        <f ca="1">IF(A356="非採用特別","非採用特別",IF(R356=2,"臨時",
IF(COUNTIF(分類!$H$8:$H$25, 統合マスタ!V356)&gt;0, 分類!$G$7,
IF(COUNTIF(分類!$K$8:$K$25, 統合マスタ!V356)&gt;0, 分類!$J$7,
IF(COUNTIF(分類!$N$8:$N$25, 統合マスタ!V356)&gt;0, 分類!$M$7,
IF(COUNTIF(分類!$Q$8:$Q$25, 統合マスタ!V356)&gt;0, 分類!$P$7,
IF(COUNTIF(分類!$T$8:$T$25, 統合マスタ!V356)&gt;0, 分類!$S$7,
"無し")))))))</f>
        <v>錠剤</v>
      </c>
      <c r="AC356" s="27">
        <f t="shared" ca="1" si="2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572</v>
      </c>
      <c r="AE356" s="91">
        <f t="shared" ca="1" si="27"/>
        <v>5948.8</v>
      </c>
      <c r="AF356" s="91">
        <f t="shared" ca="1" si="28"/>
        <v>5299.0079999999998</v>
      </c>
    </row>
    <row r="357" spans="1:32">
      <c r="A357" s="40">
        <f>元データ!P354</f>
        <v>292</v>
      </c>
      <c r="B357" s="27">
        <f t="shared" si="29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91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25"/>
        <v/>
      </c>
      <c r="AB357" s="27" t="str">
        <f ca="1">IF(A357="非採用特別","非採用特別",IF(R357=2,"臨時",
IF(COUNTIF(分類!$H$8:$H$25, 統合マスタ!V357)&gt;0, 分類!$G$7,
IF(COUNTIF(分類!$K$8:$K$25, 統合マスタ!V357)&gt;0, 分類!$J$7,
IF(COUNTIF(分類!$N$8:$N$25, 統合マスタ!V357)&gt;0, 分類!$M$7,
IF(COUNTIF(分類!$Q$8:$Q$25, 統合マスタ!V357)&gt;0, 分類!$P$7,
IF(COUNTIF(分類!$T$8:$T$25, 統合マスタ!V357)&gt;0, 分類!$S$7,
"無し")))))))</f>
        <v>錠剤</v>
      </c>
      <c r="AC357" s="27">
        <f t="shared" ca="1" si="2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539</v>
      </c>
      <c r="AE357" s="91">
        <f t="shared" ca="1" si="27"/>
        <v>5605.6</v>
      </c>
      <c r="AF357" s="91">
        <f t="shared" ca="1" si="28"/>
        <v>4993.2959999999994</v>
      </c>
    </row>
    <row r="358" spans="1:32">
      <c r="A358" s="40">
        <f>元データ!P355</f>
        <v>293</v>
      </c>
      <c r="B358" s="27">
        <f t="shared" si="29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91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25"/>
        <v/>
      </c>
      <c r="AB358" s="27" t="str">
        <f ca="1">IF(A358="非採用特別","非採用特別",IF(R358=2,"臨時",
IF(COUNTIF(分類!$H$8:$H$25, 統合マスタ!V358)&gt;0, 分類!$G$7,
IF(COUNTIF(分類!$K$8:$K$25, 統合マスタ!V358)&gt;0, 分類!$J$7,
IF(COUNTIF(分類!$N$8:$N$25, 統合マスタ!V358)&gt;0, 分類!$M$7,
IF(COUNTIF(分類!$Q$8:$Q$25, 統合マスタ!V358)&gt;0, 分類!$P$7,
IF(COUNTIF(分類!$T$8:$T$25, 統合マスタ!V358)&gt;0, 分類!$S$7,
"無し")))))))</f>
        <v>臨時</v>
      </c>
      <c r="AC358" s="27">
        <f t="shared" ca="1" si="2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  <c r="AE358" s="91">
        <f t="shared" ca="1" si="27"/>
        <v>0</v>
      </c>
      <c r="AF358" s="91">
        <f t="shared" ca="1" si="28"/>
        <v>0</v>
      </c>
    </row>
    <row r="359" spans="1:32">
      <c r="A359" s="40">
        <f>元データ!P356</f>
        <v>294</v>
      </c>
      <c r="B359" s="27">
        <f t="shared" si="29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91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25"/>
        <v/>
      </c>
      <c r="AB359" s="27" t="str">
        <f ca="1">IF(A359="非採用特別","非採用特別",IF(R359=2,"臨時",
IF(COUNTIF(分類!$H$8:$H$25, 統合マスタ!V359)&gt;0, 分類!$G$7,
IF(COUNTIF(分類!$K$8:$K$25, 統合マスタ!V359)&gt;0, 分類!$J$7,
IF(COUNTIF(分類!$N$8:$N$25, 統合マスタ!V359)&gt;0, 分類!$M$7,
IF(COUNTIF(分類!$Q$8:$Q$25, 統合マスタ!V359)&gt;0, 分類!$P$7,
IF(COUNTIF(分類!$T$8:$T$25, 統合マスタ!V359)&gt;0, 分類!$S$7,
"無し")))))))</f>
        <v>臨時</v>
      </c>
      <c r="AC359" s="27">
        <f t="shared" ca="1" si="26"/>
        <v>355</v>
      </c>
      <c r="AD359" s="27">
        <v>114</v>
      </c>
      <c r="AE359" s="91">
        <f t="shared" si="27"/>
        <v>3887.4</v>
      </c>
      <c r="AF359" s="91">
        <f t="shared" si="28"/>
        <v>3427.98</v>
      </c>
    </row>
    <row r="360" spans="1:32">
      <c r="A360" s="40">
        <f>元データ!P357</f>
        <v>309</v>
      </c>
      <c r="B360" s="27">
        <f t="shared" si="29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91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25"/>
        <v/>
      </c>
      <c r="AB360" s="27" t="str">
        <f ca="1">IF(A360="非採用特別","非採用特別",IF(R360=2,"臨時",
IF(COUNTIF(分類!$H$8:$H$25, 統合マスタ!V360)&gt;0, 分類!$G$7,
IF(COUNTIF(分類!$K$8:$K$25, 統合マスタ!V360)&gt;0, 分類!$J$7,
IF(COUNTIF(分類!$N$8:$N$25, 統合マスタ!V360)&gt;0, 分類!$M$7,
IF(COUNTIF(分類!$Q$8:$Q$25, 統合マスタ!V360)&gt;0, 分類!$P$7,
IF(COUNTIF(分類!$T$8:$T$25, 統合マスタ!V360)&gt;0, 分類!$S$7,
"無し")))))))</f>
        <v>外用</v>
      </c>
      <c r="AC360" s="27">
        <f t="shared" ca="1" si="2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124</v>
      </c>
      <c r="AE360" s="91">
        <f t="shared" ca="1" si="27"/>
        <v>2827.2000000000003</v>
      </c>
      <c r="AF360" s="91">
        <f t="shared" ca="1" si="28"/>
        <v>2550.8571428571431</v>
      </c>
    </row>
    <row r="361" spans="1:32">
      <c r="A361" s="40">
        <f>元データ!P358</f>
        <v>311</v>
      </c>
      <c r="B361" s="27">
        <f t="shared" si="29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91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25"/>
        <v/>
      </c>
      <c r="AB361" s="27" t="str">
        <f ca="1">IF(A361="非採用特別","非採用特別",IF(R361=2,"臨時",
IF(COUNTIF(分類!$H$8:$H$25, 統合マスタ!V361)&gt;0, 分類!$G$7,
IF(COUNTIF(分類!$K$8:$K$25, 統合マスタ!V361)&gt;0, 分類!$J$7,
IF(COUNTIF(分類!$N$8:$N$25, 統合マスタ!V361)&gt;0, 分類!$M$7,
IF(COUNTIF(分類!$Q$8:$Q$25, 統合マスタ!V361)&gt;0, 分類!$P$7,
IF(COUNTIF(分類!$T$8:$T$25, 統合マスタ!V361)&gt;0, 分類!$S$7,
"無し")))))))</f>
        <v>錠剤</v>
      </c>
      <c r="AC361" s="27">
        <f t="shared" ca="1" si="2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536</v>
      </c>
      <c r="AE361" s="91">
        <f t="shared" ca="1" si="27"/>
        <v>24066.399999999998</v>
      </c>
      <c r="AF361" s="91">
        <f t="shared" ca="1" si="28"/>
        <v>20689.600000000002</v>
      </c>
    </row>
    <row r="362" spans="1:32">
      <c r="A362" s="40">
        <f>元データ!P359</f>
        <v>311</v>
      </c>
      <c r="B362" s="27">
        <f t="shared" si="29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91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25"/>
        <v/>
      </c>
      <c r="AB362" s="27" t="str">
        <f ca="1">IF(A362="非採用特別","非採用特別",IF(R362=2,"臨時",
IF(COUNTIF(分類!$H$8:$H$25, 統合マスタ!V362)&gt;0, 分類!$G$7,
IF(COUNTIF(分類!$K$8:$K$25, 統合マスタ!V362)&gt;0, 分類!$J$7,
IF(COUNTIF(分類!$N$8:$N$25, 統合マスタ!V362)&gt;0, 分類!$M$7,
IF(COUNTIF(分類!$Q$8:$Q$25, 統合マスタ!V362)&gt;0, 分類!$P$7,
IF(COUNTIF(分類!$T$8:$T$25, 統合マスタ!V362)&gt;0, 分類!$S$7,
"無し")))))))</f>
        <v>錠剤</v>
      </c>
      <c r="AC362" s="27">
        <f t="shared" ca="1" si="26"/>
        <v>358</v>
      </c>
      <c r="AD362" s="27"/>
      <c r="AE362" s="91">
        <f t="shared" si="27"/>
        <v>0</v>
      </c>
      <c r="AF362" s="91">
        <f t="shared" si="28"/>
        <v>0</v>
      </c>
    </row>
    <row r="363" spans="1:32">
      <c r="A363" s="40">
        <f>元データ!P360</f>
        <v>312</v>
      </c>
      <c r="B363" s="27">
        <f t="shared" si="29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91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25"/>
        <v/>
      </c>
      <c r="AB363" s="27" t="str">
        <f ca="1">IF(A363="非採用特別","非採用特別",IF(R363=2,"臨時",
IF(COUNTIF(分類!$H$8:$H$25, 統合マスタ!V363)&gt;0, 分類!$G$7,
IF(COUNTIF(分類!$K$8:$K$25, 統合マスタ!V363)&gt;0, 分類!$J$7,
IF(COUNTIF(分類!$N$8:$N$25, 統合マスタ!V363)&gt;0, 分類!$M$7,
IF(COUNTIF(分類!$Q$8:$Q$25, 統合マスタ!V363)&gt;0, 分類!$P$7,
IF(COUNTIF(分類!$T$8:$T$25, 統合マスタ!V363)&gt;0, 分類!$S$7,
"無し")))))))</f>
        <v>錠剤</v>
      </c>
      <c r="AC363" s="27">
        <f t="shared" ca="1" si="2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607</v>
      </c>
      <c r="AE363" s="91">
        <f t="shared" ca="1" si="27"/>
        <v>43279.1</v>
      </c>
      <c r="AF363" s="91">
        <f t="shared" ca="1" si="28"/>
        <v>37209.1</v>
      </c>
    </row>
    <row r="364" spans="1:32">
      <c r="A364" s="40">
        <f>元データ!P361</f>
        <v>312</v>
      </c>
      <c r="B364" s="27">
        <f t="shared" si="29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91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25"/>
        <v/>
      </c>
      <c r="AB364" s="27" t="str">
        <f ca="1">IF(A364="非採用特別","非採用特別",IF(R364=2,"臨時",
IF(COUNTIF(分類!$H$8:$H$25, 統合マスタ!V364)&gt;0, 分類!$G$7,
IF(COUNTIF(分類!$K$8:$K$25, 統合マスタ!V364)&gt;0, 分類!$J$7,
IF(COUNTIF(分類!$N$8:$N$25, 統合マスタ!V364)&gt;0, 分類!$M$7,
IF(COUNTIF(分類!$Q$8:$Q$25, 統合マスタ!V364)&gt;0, 分類!$P$7,
IF(COUNTIF(分類!$T$8:$T$25, 統合マスタ!V364)&gt;0, 分類!$S$7,
"無し")))))))</f>
        <v>錠剤</v>
      </c>
      <c r="AC364" s="27">
        <f t="shared" ca="1" si="26"/>
        <v>360</v>
      </c>
      <c r="AD364" s="27"/>
      <c r="AE364" s="91">
        <f t="shared" si="27"/>
        <v>0</v>
      </c>
      <c r="AF364" s="91">
        <f t="shared" si="28"/>
        <v>0</v>
      </c>
    </row>
    <row r="365" spans="1:32">
      <c r="A365" s="40">
        <f>元データ!P362</f>
        <v>313</v>
      </c>
      <c r="B365" s="27">
        <f t="shared" si="29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91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25"/>
        <v/>
      </c>
      <c r="AB365" s="27" t="str">
        <f ca="1">IF(A365="非採用特別","非採用特別",IF(R365=2,"臨時",
IF(COUNTIF(分類!$H$8:$H$25, 統合マスタ!V365)&gt;0, 分類!$G$7,
IF(COUNTIF(分類!$K$8:$K$25, 統合マスタ!V365)&gt;0, 分類!$J$7,
IF(COUNTIF(分類!$N$8:$N$25, 統合マスタ!V365)&gt;0, 分類!$M$7,
IF(COUNTIF(分類!$Q$8:$Q$25, 統合マスタ!V365)&gt;0, 分類!$P$7,
IF(COUNTIF(分類!$T$8:$T$25, 統合マスタ!V365)&gt;0, 分類!$S$7,
"無し")))))))</f>
        <v>錠剤</v>
      </c>
      <c r="AC365" s="27">
        <f t="shared" ca="1" si="2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169</v>
      </c>
      <c r="AE365" s="91">
        <f t="shared" ca="1" si="27"/>
        <v>1030.8999999999999</v>
      </c>
      <c r="AF365" s="91">
        <f t="shared" ca="1" si="28"/>
        <v>919.36</v>
      </c>
    </row>
    <row r="366" spans="1:32">
      <c r="A366" s="40" t="str">
        <f>元データ!P363</f>
        <v>非採用</v>
      </c>
      <c r="B366" s="27">
        <f t="shared" si="29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91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25"/>
        <v>非採用</v>
      </c>
      <c r="AB366" s="27" t="str">
        <f ca="1">IF(A366="非採用特別","非採用特別",IF(R366=2,"臨時",
IF(COUNTIF(分類!$H$8:$H$25, 統合マスタ!V366)&gt;0, 分類!$G$7,
IF(COUNTIF(分類!$K$8:$K$25, 統合マスタ!V366)&gt;0, 分類!$J$7,
IF(COUNTIF(分類!$N$8:$N$25, 統合マスタ!V366)&gt;0, 分類!$M$7,
IF(COUNTIF(分類!$Q$8:$Q$25, 統合マスタ!V366)&gt;0, 分類!$P$7,
IF(COUNTIF(分類!$T$8:$T$25, 統合マスタ!V366)&gt;0, 分類!$S$7,
"無し")))))))</f>
        <v>無し</v>
      </c>
      <c r="AC366" s="27" t="e">
        <f t="shared" ca="1" si="2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  <c r="AE366" s="91" t="e">
        <f t="shared" ca="1" si="27"/>
        <v>#VALUE!</v>
      </c>
      <c r="AF366" s="91" t="e">
        <f t="shared" ca="1" si="28"/>
        <v>#VALUE!</v>
      </c>
    </row>
    <row r="367" spans="1:32">
      <c r="A367" s="40">
        <f>元データ!P364</f>
        <v>314</v>
      </c>
      <c r="B367" s="27">
        <f t="shared" si="29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91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25"/>
        <v/>
      </c>
      <c r="AB367" s="27" t="str">
        <f ca="1">IF(A367="非採用特別","非採用特別",IF(R367=2,"臨時",
IF(COUNTIF(分類!$H$8:$H$25, 統合マスタ!V367)&gt;0, 分類!$G$7,
IF(COUNTIF(分類!$K$8:$K$25, 統合マスタ!V367)&gt;0, 分類!$J$7,
IF(COUNTIF(分類!$N$8:$N$25, 統合マスタ!V367)&gt;0, 分類!$M$7,
IF(COUNTIF(分類!$Q$8:$Q$25, 統合マスタ!V367)&gt;0, 分類!$P$7,
IF(COUNTIF(分類!$T$8:$T$25, 統合マスタ!V367)&gt;0, 分類!$S$7,
"無し")))))))</f>
        <v>注射</v>
      </c>
      <c r="AC367" s="27">
        <f t="shared" ca="1" si="2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10</v>
      </c>
      <c r="AE367" s="91">
        <f t="shared" ca="1" si="27"/>
        <v>1730</v>
      </c>
      <c r="AF367" s="91">
        <f t="shared" ca="1" si="28"/>
        <v>1572</v>
      </c>
    </row>
    <row r="368" spans="1:32" s="46" customFormat="1">
      <c r="A368" s="46" t="str">
        <f>元データ!P365</f>
        <v>非採用特別</v>
      </c>
      <c r="B368" s="46">
        <f t="shared" si="29"/>
        <v>364</v>
      </c>
      <c r="C368" s="46" t="str">
        <f>DBCS(元データ!A365)</f>
        <v>デカドロン注射液６．６ｍｇ</v>
      </c>
      <c r="D368" s="46" t="str">
        <f>元データ!B365</f>
        <v/>
      </c>
      <c r="E368" s="46" t="str">
        <f>DBCS(元データ!C365)</f>
        <v/>
      </c>
      <c r="F368" s="46" t="str">
        <f>DBCS(元データ!D365)</f>
        <v>２ｍｌｘ１０</v>
      </c>
      <c r="G368" s="46" t="str">
        <f>元データ!E365</f>
        <v>アスペンジャパン</v>
      </c>
      <c r="H368" s="46">
        <f>元データ!F365</f>
        <v>194</v>
      </c>
      <c r="I368" s="46">
        <f>元データ!G365</f>
        <v>1940</v>
      </c>
      <c r="J368" s="46">
        <f>元データ!H365</f>
        <v>10</v>
      </c>
      <c r="K368" s="46" t="str">
        <f>元データ!I365</f>
        <v>A</v>
      </c>
      <c r="L368" s="46">
        <f>元データ!J365</f>
        <v>1762.8</v>
      </c>
      <c r="M368" s="46">
        <f>元データ!K365</f>
        <v>176.28</v>
      </c>
      <c r="N368" s="46" t="e">
        <f ca="1">IF(OFFSET(マスタ非採用削除!A$4,統合マスタ!$A368,0)="","",OFFSET(マスタ非採用削除!A$4,統合マスタ!$A368,0))</f>
        <v>#VALUE!</v>
      </c>
      <c r="O368" s="46" t="e">
        <f ca="1">IF(OFFSET(マスタ非採用削除!B$4,統合マスタ!$A368,0)="","",OFFSET(マスタ非採用削除!B$4,統合マスタ!$A368,0))</f>
        <v>#VALUE!</v>
      </c>
      <c r="P368" s="46" t="e">
        <f ca="1">IF(OFFSET(マスタ非採用削除!C$4,統合マスタ!$A368,0)="","",OFFSET(マスタ非採用削除!C$4,統合マスタ!$A368,0))</f>
        <v>#VALUE!</v>
      </c>
      <c r="Q368" s="46" t="e">
        <f ca="1">IF(OFFSET(マスタ非採用削除!D$4,統合マスタ!$A368,0)="","",OFFSET(マスタ非採用削除!D$4,統合マスタ!$A368,0))</f>
        <v>#VALUE!</v>
      </c>
      <c r="R368" s="46">
        <f ca="1">IF(OR(A368="非採用",A368="処置薬",A368="非採用特別"),0,IF(OFFSET(マスタ非採用削除!E$4,統合マスタ!$A368,0)="","",OFFSET(マスタ非採用削除!E$4,統合マスタ!$A368,0)))</f>
        <v>0</v>
      </c>
      <c r="S368" s="46" t="e">
        <f ca="1">IF(OFFSET(マスタ非採用削除!F$4,統合マスタ!$A368,0)="","",OFFSET(マスタ非採用削除!F$4,統合マスタ!$A368,0))</f>
        <v>#VALUE!</v>
      </c>
      <c r="T368" s="46" t="e">
        <f ca="1">IF(OFFSET(マスタ非採用削除!G$4,統合マスタ!$A368,0)="","",OFFSET(マスタ非採用削除!G$4,統合マスタ!$A368,0))</f>
        <v>#VALUE!</v>
      </c>
      <c r="U368" s="46" t="e">
        <f ca="1">IF(OFFSET(マスタ非採用削除!H$4,統合マスタ!$A368,0)="","",OFFSET(マスタ非採用削除!H$4,統合マスタ!$A368,0))</f>
        <v>#VALUE!</v>
      </c>
      <c r="V368" s="46" t="e">
        <f ca="1">IF(OFFSET(マスタ非採用削除!I$4,統合マスタ!$A368,0)="","",OFFSET(マスタ非採用削除!I$4,統合マスタ!$A368,0))</f>
        <v>#VALUE!</v>
      </c>
      <c r="W368" s="46" t="e">
        <f ca="1">IF(OFFSET(マスタ非採用削除!J$4,統合マスタ!$A368,0)="","",OFFSET(マスタ非採用削除!J$4,統合マスタ!$A368,0))</f>
        <v>#VALUE!</v>
      </c>
      <c r="X368" s="46" t="e">
        <f ca="1">IF(OFFSET(マスタ非採用削除!K$4,統合マスタ!$A368,0)="","",OFFSET(マスタ非採用削除!K$4,統合マスタ!$A368,0))</f>
        <v>#VALUE!</v>
      </c>
      <c r="Y368" s="46" t="e">
        <f ca="1">IF(OFFSET(マスタ非採用削除!L$4,統合マスタ!$A368,0)="","",OFFSET(マスタ非採用削除!L$4,統合マスタ!$A368,0))</f>
        <v>#VALUE!</v>
      </c>
      <c r="Z368" s="46" t="e">
        <f ca="1">IF(OFFSET(マスタ非採用削除!M$4,統合マスタ!$A368,0)="","",OFFSET(マスタ非採用削除!M$4,統合マスタ!$A368,0))</f>
        <v>#VALUE!</v>
      </c>
      <c r="AA368" s="46" t="str">
        <f t="shared" si="25"/>
        <v/>
      </c>
      <c r="AB368" s="46" t="str">
        <f>IF(A368="非採用特別","非採用特別",IF(R368=2,"臨時",
IF(COUNTIF(分類!$H$8:$H$25, 統合マスタ!V368)&gt;0, 分類!$G$7,
IF(COUNTIF(分類!$K$8:$K$25, 統合マスタ!V368)&gt;0, 分類!$J$7,
IF(COUNTIF(分類!$N$8:$N$25, 統合マスタ!V368)&gt;0, 分類!$M$7,
IF(COUNTIF(分類!$Q$8:$Q$25, 統合マスタ!V368)&gt;0, 分類!$P$7,
IF(COUNTIF(分類!$T$8:$T$25, 統合マスタ!V368)&gt;0, 分類!$S$7,
"無し")))))))</f>
        <v>非採用特別</v>
      </c>
      <c r="AC368" s="46" t="e">
        <f t="shared" ca="1" si="26"/>
        <v>#VALUE!</v>
      </c>
      <c r="AD368" s="46">
        <v>0</v>
      </c>
      <c r="AE368" s="46">
        <f t="shared" si="27"/>
        <v>0</v>
      </c>
      <c r="AF368" s="46">
        <f t="shared" si="28"/>
        <v>0</v>
      </c>
    </row>
    <row r="369" spans="1:32">
      <c r="A369" s="40">
        <f>元データ!P366</f>
        <v>315</v>
      </c>
      <c r="B369" s="27">
        <f t="shared" si="29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91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25"/>
        <v/>
      </c>
      <c r="AB369" s="27" t="str">
        <f ca="1">IF(A369="非採用特別","非採用特別",IF(R369=2,"臨時",
IF(COUNTIF(分類!$H$8:$H$25, 統合マスタ!V369)&gt;0, 分類!$G$7,
IF(COUNTIF(分類!$K$8:$K$25, 統合マスタ!V369)&gt;0, 分類!$J$7,
IF(COUNTIF(分類!$N$8:$N$25, 統合マスタ!V369)&gt;0, 分類!$M$7,
IF(COUNTIF(分類!$Q$8:$Q$25, 統合マスタ!V369)&gt;0, 分類!$P$7,
IF(COUNTIF(分類!$T$8:$T$25, 統合マスタ!V369)&gt;0, 分類!$S$7,
"無し")))))))</f>
        <v>外用</v>
      </c>
      <c r="AC369" s="27">
        <f t="shared" ca="1" si="2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100</v>
      </c>
      <c r="AE369" s="91">
        <f t="shared" ca="1" si="27"/>
        <v>3900</v>
      </c>
      <c r="AF369" s="91">
        <f t="shared" ca="1" si="28"/>
        <v>3544</v>
      </c>
    </row>
    <row r="370" spans="1:32">
      <c r="A370" s="40">
        <f>元データ!P367</f>
        <v>316</v>
      </c>
      <c r="B370" s="27">
        <f t="shared" si="29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91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25"/>
        <v/>
      </c>
      <c r="AB370" s="27" t="str">
        <f ca="1">IF(A370="非採用特別","非採用特別",IF(R370=2,"臨時",
IF(COUNTIF(分類!$H$8:$H$25, 統合マスタ!V370)&gt;0, 分類!$G$7,
IF(COUNTIF(分類!$K$8:$K$25, 統合マスタ!V370)&gt;0, 分類!$J$7,
IF(COUNTIF(分類!$N$8:$N$25, 統合マスタ!V370)&gt;0, 分類!$M$7,
IF(COUNTIF(分類!$Q$8:$Q$25, 統合マスタ!V370)&gt;0, 分類!$P$7,
IF(COUNTIF(分類!$T$8:$T$25, 統合マスタ!V370)&gt;0, 分類!$S$7,
"無し")))))))</f>
        <v>臨時</v>
      </c>
      <c r="AC370" s="27">
        <f t="shared" ca="1" si="2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1800</v>
      </c>
      <c r="AE370" s="91">
        <f t="shared" ca="1" si="27"/>
        <v>10620</v>
      </c>
      <c r="AF370" s="91">
        <f t="shared" ca="1" si="28"/>
        <v>9468.0000000000018</v>
      </c>
    </row>
    <row r="371" spans="1:32">
      <c r="A371" s="40">
        <f>元データ!P368</f>
        <v>317</v>
      </c>
      <c r="B371" s="27">
        <f t="shared" si="29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91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25"/>
        <v/>
      </c>
      <c r="AB371" s="27" t="str">
        <f ca="1">IF(A371="非採用特別","非採用特別",IF(R371=2,"臨時",
IF(COUNTIF(分類!$H$8:$H$25, 統合マスタ!V371)&gt;0, 分類!$G$7,
IF(COUNTIF(分類!$K$8:$K$25, 統合マスタ!V371)&gt;0, 分類!$J$7,
IF(COUNTIF(分類!$N$8:$N$25, 統合マスタ!V371)&gt;0, 分類!$M$7,
IF(COUNTIF(分類!$Q$8:$Q$25, 統合マスタ!V371)&gt;0, 分類!$P$7,
IF(COUNTIF(分類!$T$8:$T$25, 統合マスタ!V371)&gt;0, 分類!$S$7,
"無し")))))))</f>
        <v>外用</v>
      </c>
      <c r="AC371" s="27">
        <f t="shared" ca="1" si="2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220</v>
      </c>
      <c r="AE371" s="91">
        <f t="shared" ca="1" si="27"/>
        <v>4224</v>
      </c>
      <c r="AF371" s="91">
        <f t="shared" ca="1" si="28"/>
        <v>3801.6000000000004</v>
      </c>
    </row>
    <row r="372" spans="1:32">
      <c r="A372" s="40">
        <f>元データ!P369</f>
        <v>320</v>
      </c>
      <c r="B372" s="27">
        <f t="shared" si="29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91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25"/>
        <v/>
      </c>
      <c r="AB372" s="27" t="str">
        <f ca="1">IF(A372="非採用特別","非採用特別",IF(R372=2,"臨時",
IF(COUNTIF(分類!$H$8:$H$25, 統合マスタ!V372)&gt;0, 分類!$G$7,
IF(COUNTIF(分類!$K$8:$K$25, 統合マスタ!V372)&gt;0, 分類!$J$7,
IF(COUNTIF(分類!$N$8:$N$25, 統合マスタ!V372)&gt;0, 分類!$M$7,
IF(COUNTIF(分類!$Q$8:$Q$25, 統合マスタ!V372)&gt;0, 分類!$P$7,
IF(COUNTIF(分類!$T$8:$T$25, 統合マスタ!V372)&gt;0, 分類!$S$7,
"無し")))))))</f>
        <v>錠剤</v>
      </c>
      <c r="AC372" s="27">
        <f t="shared" ca="1" si="2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483</v>
      </c>
      <c r="AE372" s="91">
        <f t="shared" ca="1" si="27"/>
        <v>4395.3</v>
      </c>
      <c r="AF372" s="91">
        <f t="shared" ca="1" si="28"/>
        <v>3845.6</v>
      </c>
    </row>
    <row r="373" spans="1:32">
      <c r="A373" s="40">
        <f>元データ!P370</f>
        <v>321</v>
      </c>
      <c r="B373" s="27">
        <f t="shared" si="29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91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25"/>
        <v/>
      </c>
      <c r="AB373" s="27" t="str">
        <f ca="1">IF(A373="非採用特別","非採用特別",IF(R373=2,"臨時",
IF(COUNTIF(分類!$H$8:$H$25, 統合マスタ!V373)&gt;0, 分類!$G$7,
IF(COUNTIF(分類!$K$8:$K$25, 統合マスタ!V373)&gt;0, 分類!$J$7,
IF(COUNTIF(分類!$N$8:$N$25, 統合マスタ!V373)&gt;0, 分類!$M$7,
IF(COUNTIF(分類!$Q$8:$Q$25, 統合マスタ!V373)&gt;0, 分類!$P$7,
IF(COUNTIF(分類!$T$8:$T$25, 統合マスタ!V373)&gt;0, 分類!$S$7,
"無し")))))))</f>
        <v>錠剤</v>
      </c>
      <c r="AC373" s="27">
        <f t="shared" ca="1" si="2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314</v>
      </c>
      <c r="AE373" s="91">
        <f t="shared" ca="1" si="27"/>
        <v>7850</v>
      </c>
      <c r="AF373" s="91">
        <f t="shared" ca="1" si="28"/>
        <v>6870.32</v>
      </c>
    </row>
    <row r="374" spans="1:32">
      <c r="A374" s="40">
        <f>元データ!P371</f>
        <v>684</v>
      </c>
      <c r="B374" s="27">
        <f t="shared" si="29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91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25"/>
        <v/>
      </c>
      <c r="AB374" s="27" t="str">
        <f ca="1">IF(A374="非採用特別","非採用特別",IF(R374=2,"臨時",
IF(COUNTIF(分類!$H$8:$H$25, 統合マスタ!V374)&gt;0, 分類!$G$7,
IF(COUNTIF(分類!$K$8:$K$25, 統合マスタ!V374)&gt;0, 分類!$J$7,
IF(COUNTIF(分類!$N$8:$N$25, 統合マスタ!V374)&gt;0, 分類!$M$7,
IF(COUNTIF(分類!$Q$8:$Q$25, 統合マスタ!V374)&gt;0, 分類!$P$7,
IF(COUNTIF(分類!$T$8:$T$25, 統合マスタ!V374)&gt;0, 分類!$S$7,
"無し")))))))</f>
        <v>臨時</v>
      </c>
      <c r="AC374" s="27">
        <f t="shared" ca="1" si="2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  <c r="AE374" s="91">
        <f t="shared" ca="1" si="27"/>
        <v>0</v>
      </c>
      <c r="AF374" s="91">
        <f t="shared" ca="1" si="28"/>
        <v>0</v>
      </c>
    </row>
    <row r="375" spans="1:32">
      <c r="A375" s="40">
        <f>元データ!P372</f>
        <v>322</v>
      </c>
      <c r="B375" s="27">
        <f t="shared" si="29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91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25"/>
        <v/>
      </c>
      <c r="AB375" s="27" t="str">
        <f ca="1">IF(A375="非採用特別","非採用特別",IF(R375=2,"臨時",
IF(COUNTIF(分類!$H$8:$H$25, 統合マスタ!V375)&gt;0, 分類!$G$7,
IF(COUNTIF(分類!$K$8:$K$25, 統合マスタ!V375)&gt;0, 分類!$J$7,
IF(COUNTIF(分類!$N$8:$N$25, 統合マスタ!V375)&gt;0, 分類!$M$7,
IF(COUNTIF(分類!$Q$8:$Q$25, 統合マスタ!V375)&gt;0, 分類!$P$7,
IF(COUNTIF(分類!$T$8:$T$25, 統合マスタ!V375)&gt;0, 分類!$S$7,
"無し")))))))</f>
        <v>錠剤</v>
      </c>
      <c r="AC375" s="27">
        <f t="shared" ca="1" si="2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202</v>
      </c>
      <c r="AE375" s="91">
        <f t="shared" ca="1" si="27"/>
        <v>2282.6000000000004</v>
      </c>
      <c r="AF375" s="91">
        <f t="shared" ca="1" si="28"/>
        <v>1941.2199999999998</v>
      </c>
    </row>
    <row r="376" spans="1:32">
      <c r="A376" s="40">
        <f>元データ!P373</f>
        <v>322</v>
      </c>
      <c r="B376" s="27">
        <f t="shared" si="29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91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25"/>
        <v/>
      </c>
      <c r="AB376" s="27" t="str">
        <f ca="1">IF(A376="非採用特別","非採用特別",IF(R376=2,"臨時",
IF(COUNTIF(分類!$H$8:$H$25, 統合マスタ!V376)&gt;0, 分類!$G$7,
IF(COUNTIF(分類!$K$8:$K$25, 統合マスタ!V376)&gt;0, 分類!$J$7,
IF(COUNTIF(分類!$N$8:$N$25, 統合マスタ!V376)&gt;0, 分類!$M$7,
IF(COUNTIF(分類!$Q$8:$Q$25, 統合マスタ!V376)&gt;0, 分類!$P$7,
IF(COUNTIF(分類!$T$8:$T$25, 統合マスタ!V376)&gt;0, 分類!$S$7,
"無し")))))))</f>
        <v>錠剤</v>
      </c>
      <c r="AC376" s="27">
        <f t="shared" ca="1" si="26"/>
        <v>372</v>
      </c>
      <c r="AD376" s="27"/>
      <c r="AE376" s="91">
        <f t="shared" si="27"/>
        <v>0</v>
      </c>
      <c r="AF376" s="91">
        <f t="shared" si="28"/>
        <v>0</v>
      </c>
    </row>
    <row r="377" spans="1:32">
      <c r="A377" s="40">
        <f>元データ!P374</f>
        <v>323</v>
      </c>
      <c r="B377" s="27">
        <f t="shared" si="29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91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25"/>
        <v/>
      </c>
      <c r="AB377" s="27" t="str">
        <f ca="1">IF(A377="非採用特別","非採用特別",IF(R377=2,"臨時",
IF(COUNTIF(分類!$H$8:$H$25, 統合マスタ!V377)&gt;0, 分類!$G$7,
IF(COUNTIF(分類!$K$8:$K$25, 統合マスタ!V377)&gt;0, 分類!$J$7,
IF(COUNTIF(分類!$N$8:$N$25, 統合マスタ!V377)&gt;0, 分類!$M$7,
IF(COUNTIF(分類!$Q$8:$Q$25, 統合マスタ!V377)&gt;0, 分類!$P$7,
IF(COUNTIF(分類!$T$8:$T$25, 統合マスタ!V377)&gt;0, 分類!$S$7,
"無し")))))))</f>
        <v>臨時</v>
      </c>
      <c r="AC377" s="27">
        <f t="shared" ca="1" si="2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114</v>
      </c>
      <c r="AE377" s="91">
        <f t="shared" ca="1" si="27"/>
        <v>3876</v>
      </c>
      <c r="AF377" s="91">
        <f t="shared" ca="1" si="28"/>
        <v>3410.88</v>
      </c>
    </row>
    <row r="378" spans="1:32">
      <c r="A378" s="40">
        <f>元データ!P375</f>
        <v>325</v>
      </c>
      <c r="B378" s="27">
        <f t="shared" si="29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91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25"/>
        <v/>
      </c>
      <c r="AB378" s="27" t="str">
        <f ca="1">IF(A378="非採用特別","非採用特別",IF(R378=2,"臨時",
IF(COUNTIF(分類!$H$8:$H$25, 統合マスタ!V378)&gt;0, 分類!$G$7,
IF(COUNTIF(分類!$K$8:$K$25, 統合マスタ!V378)&gt;0, 分類!$J$7,
IF(COUNTIF(分類!$N$8:$N$25, 統合マスタ!V378)&gt;0, 分類!$M$7,
IF(COUNTIF(分類!$Q$8:$Q$25, 統合マスタ!V378)&gt;0, 分類!$P$7,
IF(COUNTIF(分類!$T$8:$T$25, 統合マスタ!V378)&gt;0, 分類!$S$7,
"無し")))))))</f>
        <v>錠剤</v>
      </c>
      <c r="AC378" s="27">
        <f t="shared" ca="1" si="2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1557</v>
      </c>
      <c r="AE378" s="91">
        <f t="shared" ca="1" si="27"/>
        <v>10120.5</v>
      </c>
      <c r="AF378" s="91">
        <f t="shared" ca="1" si="28"/>
        <v>9200.3130000000001</v>
      </c>
    </row>
    <row r="379" spans="1:32">
      <c r="A379" s="40">
        <f>元データ!P376</f>
        <v>324</v>
      </c>
      <c r="B379" s="27">
        <f t="shared" si="29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91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25"/>
        <v/>
      </c>
      <c r="AB379" s="27" t="str">
        <f ca="1">IF(A379="非採用特別","非採用特別",IF(R379=2,"臨時",
IF(COUNTIF(分類!$H$8:$H$25, 統合マスタ!V379)&gt;0, 分類!$G$7,
IF(COUNTIF(分類!$K$8:$K$25, 統合マスタ!V379)&gt;0, 分類!$J$7,
IF(COUNTIF(分類!$N$8:$N$25, 統合マスタ!V379)&gt;0, 分類!$M$7,
IF(COUNTIF(分類!$Q$8:$Q$25, 統合マスタ!V379)&gt;0, 分類!$P$7,
IF(COUNTIF(分類!$T$8:$T$25, 統合マスタ!V379)&gt;0, 分類!$S$7,
"無し")))))))</f>
        <v>散剤</v>
      </c>
      <c r="AC379" s="27">
        <f t="shared" ca="1" si="2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128.5</v>
      </c>
      <c r="AE379" s="91">
        <f t="shared" ca="1" si="27"/>
        <v>1207.9000000000001</v>
      </c>
      <c r="AF379" s="91">
        <f t="shared" ca="1" si="28"/>
        <v>1097.3899999999999</v>
      </c>
    </row>
    <row r="380" spans="1:32">
      <c r="A380" s="40">
        <f>元データ!P377</f>
        <v>326</v>
      </c>
      <c r="B380" s="27">
        <f t="shared" si="29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91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25"/>
        <v/>
      </c>
      <c r="AB380" s="27" t="str">
        <f ca="1">IF(A380="非採用特別","非採用特別",IF(R380=2,"臨時",
IF(COUNTIF(分類!$H$8:$H$25, 統合マスタ!V380)&gt;0, 分類!$G$7,
IF(COUNTIF(分類!$K$8:$K$25, 統合マスタ!V380)&gt;0, 分類!$J$7,
IF(COUNTIF(分類!$N$8:$N$25, 統合マスタ!V380)&gt;0, 分類!$M$7,
IF(COUNTIF(分類!$Q$8:$Q$25, 統合マスタ!V380)&gt;0, 分類!$P$7,
IF(COUNTIF(分類!$T$8:$T$25, 統合マスタ!V380)&gt;0, 分類!$S$7,
"無し")))))))</f>
        <v>錠剤</v>
      </c>
      <c r="AC380" s="27">
        <f t="shared" ca="1" si="2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865</v>
      </c>
      <c r="AE380" s="91">
        <f t="shared" ca="1" si="27"/>
        <v>15829.5</v>
      </c>
      <c r="AF380" s="91">
        <f t="shared" ca="1" si="28"/>
        <v>14089.12</v>
      </c>
    </row>
    <row r="381" spans="1:32">
      <c r="A381" s="40">
        <f>元データ!P378</f>
        <v>326</v>
      </c>
      <c r="B381" s="27">
        <f t="shared" si="29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91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25"/>
        <v/>
      </c>
      <c r="AB381" s="27" t="str">
        <f ca="1">IF(A381="非採用特別","非採用特別",IF(R381=2,"臨時",
IF(COUNTIF(分類!$H$8:$H$25, 統合マスタ!V381)&gt;0, 分類!$G$7,
IF(COUNTIF(分類!$K$8:$K$25, 統合マスタ!V381)&gt;0, 分類!$J$7,
IF(COUNTIF(分類!$N$8:$N$25, 統合マスタ!V381)&gt;0, 分類!$M$7,
IF(COUNTIF(分類!$Q$8:$Q$25, 統合マスタ!V381)&gt;0, 分類!$P$7,
IF(COUNTIF(分類!$T$8:$T$25, 統合マスタ!V381)&gt;0, 分類!$S$7,
"無し")))))))</f>
        <v>錠剤</v>
      </c>
      <c r="AC381" s="27">
        <f t="shared" ca="1" si="26"/>
        <v>377</v>
      </c>
      <c r="AD381" s="27"/>
      <c r="AE381" s="91">
        <f t="shared" si="27"/>
        <v>0</v>
      </c>
      <c r="AF381" s="91">
        <f t="shared" si="28"/>
        <v>0</v>
      </c>
    </row>
    <row r="382" spans="1:32">
      <c r="A382" s="40">
        <f>元データ!P379</f>
        <v>327</v>
      </c>
      <c r="B382" s="27">
        <f t="shared" si="29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91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25"/>
        <v/>
      </c>
      <c r="AB382" s="27" t="str">
        <f ca="1">IF(A382="非採用特別","非採用特別",IF(R382=2,"臨時",
IF(COUNTIF(分類!$H$8:$H$25, 統合マスタ!V382)&gt;0, 分類!$G$7,
IF(COUNTIF(分類!$K$8:$K$25, 統合マスタ!V382)&gt;0, 分類!$J$7,
IF(COUNTIF(分類!$N$8:$N$25, 統合マスタ!V382)&gt;0, 分類!$M$7,
IF(COUNTIF(分類!$Q$8:$Q$25, 統合マスタ!V382)&gt;0, 分類!$P$7,
IF(COUNTIF(分類!$T$8:$T$25, 統合マスタ!V382)&gt;0, 分類!$S$7,
"無し")))))))</f>
        <v>臨時</v>
      </c>
      <c r="AC382" s="27">
        <f t="shared" ca="1" si="2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70</v>
      </c>
      <c r="AE382" s="91">
        <f t="shared" ca="1" si="27"/>
        <v>1876</v>
      </c>
      <c r="AF382" s="91">
        <f t="shared" ca="1" si="28"/>
        <v>1656.6666666666667</v>
      </c>
    </row>
    <row r="383" spans="1:32">
      <c r="A383" s="40">
        <f>元データ!P380</f>
        <v>328</v>
      </c>
      <c r="B383" s="27">
        <f t="shared" si="29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91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25"/>
        <v/>
      </c>
      <c r="AB383" s="27" t="str">
        <f ca="1">IF(A383="非採用特別","非採用特別",IF(R383=2,"臨時",
IF(COUNTIF(分類!$H$8:$H$25, 統合マスタ!V383)&gt;0, 分類!$G$7,
IF(COUNTIF(分類!$K$8:$K$25, 統合マスタ!V383)&gt;0, 分類!$J$7,
IF(COUNTIF(分類!$N$8:$N$25, 統合マスタ!V383)&gt;0, 分類!$M$7,
IF(COUNTIF(分類!$Q$8:$Q$25, 統合マスタ!V383)&gt;0, 分類!$P$7,
IF(COUNTIF(分類!$T$8:$T$25, 統合マスタ!V383)&gt;0, 分類!$S$7,
"無し")))))))</f>
        <v>錠剤</v>
      </c>
      <c r="AC383" s="27">
        <f t="shared" ca="1" si="2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118</v>
      </c>
      <c r="AE383" s="91">
        <f t="shared" ca="1" si="27"/>
        <v>3032.6</v>
      </c>
      <c r="AF383" s="91">
        <f t="shared" ca="1" si="28"/>
        <v>2426.08</v>
      </c>
    </row>
    <row r="384" spans="1:32">
      <c r="A384" s="40">
        <f>元データ!P381</f>
        <v>328</v>
      </c>
      <c r="B384" s="27">
        <f t="shared" si="29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91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25"/>
        <v/>
      </c>
      <c r="AB384" s="27" t="str">
        <f ca="1">IF(A384="非採用特別","非採用特別",IF(R384=2,"臨時",
IF(COUNTIF(分類!$H$8:$H$25, 統合マスタ!V384)&gt;0, 分類!$G$7,
IF(COUNTIF(分類!$K$8:$K$25, 統合マスタ!V384)&gt;0, 分類!$J$7,
IF(COUNTIF(分類!$N$8:$N$25, 統合マスタ!V384)&gt;0, 分類!$M$7,
IF(COUNTIF(分類!$Q$8:$Q$25, 統合マスタ!V384)&gt;0, 分類!$P$7,
IF(COUNTIF(分類!$T$8:$T$25, 統合マスタ!V384)&gt;0, 分類!$S$7,
"無し")))))))</f>
        <v>錠剤</v>
      </c>
      <c r="AC384" s="27">
        <f t="shared" ca="1" si="26"/>
        <v>200380</v>
      </c>
      <c r="AD384" s="27"/>
      <c r="AE384" s="91">
        <f t="shared" si="27"/>
        <v>0</v>
      </c>
      <c r="AF384" s="91">
        <f t="shared" si="28"/>
        <v>0</v>
      </c>
    </row>
    <row r="385" spans="1:32">
      <c r="A385" s="40">
        <f>元データ!P382</f>
        <v>329</v>
      </c>
      <c r="B385" s="27">
        <f t="shared" si="29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91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25"/>
        <v/>
      </c>
      <c r="AB385" s="27" t="str">
        <f ca="1">IF(A385="非採用特別","非採用特別",IF(R385=2,"臨時",
IF(COUNTIF(分類!$H$8:$H$25, 統合マスタ!V385)&gt;0, 分類!$G$7,
IF(COUNTIF(分類!$K$8:$K$25, 統合マスタ!V385)&gt;0, 分類!$J$7,
IF(COUNTIF(分類!$N$8:$N$25, 統合マスタ!V385)&gt;0, 分類!$M$7,
IF(COUNTIF(分類!$Q$8:$Q$25, 統合マスタ!V385)&gt;0, 分類!$P$7,
IF(COUNTIF(分類!$T$8:$T$25, 統合マスタ!V385)&gt;0, 分類!$S$7,
"無し")))))))</f>
        <v>臨時</v>
      </c>
      <c r="AC385" s="27">
        <f t="shared" ca="1" si="2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2</v>
      </c>
      <c r="AE385" s="91">
        <f t="shared" ca="1" si="27"/>
        <v>20090</v>
      </c>
      <c r="AF385" s="91">
        <f t="shared" ca="1" si="28"/>
        <v>17278</v>
      </c>
    </row>
    <row r="386" spans="1:32">
      <c r="A386" s="40">
        <f>元データ!P383</f>
        <v>330</v>
      </c>
      <c r="B386" s="27">
        <f t="shared" si="29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91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25"/>
        <v/>
      </c>
      <c r="AB386" s="27" t="str">
        <f ca="1">IF(A386="非採用特別","非採用特別",IF(R386=2,"臨時",
IF(COUNTIF(分類!$H$8:$H$25, 統合マスタ!V386)&gt;0, 分類!$G$7,
IF(COUNTIF(分類!$K$8:$K$25, 統合マスタ!V386)&gt;0, 分類!$J$7,
IF(COUNTIF(分類!$N$8:$N$25, 統合マスタ!V386)&gt;0, 分類!$M$7,
IF(COUNTIF(分類!$Q$8:$Q$25, 統合マスタ!V386)&gt;0, 分類!$P$7,
IF(COUNTIF(分類!$T$8:$T$25, 統合マスタ!V386)&gt;0, 分類!$S$7,
"無し")))))))</f>
        <v>外用</v>
      </c>
      <c r="AC386" s="27">
        <f t="shared" ca="1" si="2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60</v>
      </c>
      <c r="AE386" s="91">
        <f t="shared" ca="1" si="27"/>
        <v>570</v>
      </c>
      <c r="AF386" s="91">
        <f t="shared" ca="1" si="28"/>
        <v>514.20000000000005</v>
      </c>
    </row>
    <row r="387" spans="1:32">
      <c r="A387" s="40">
        <f>元データ!P384</f>
        <v>331</v>
      </c>
      <c r="B387" s="27">
        <f t="shared" si="29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91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25"/>
        <v/>
      </c>
      <c r="AB387" s="27" t="str">
        <f ca="1">IF(A387="非採用特別","非採用特別",IF(R387=2,"臨時",
IF(COUNTIF(分類!$H$8:$H$25, 統合マスタ!V387)&gt;0, 分類!$G$7,
IF(COUNTIF(分類!$K$8:$K$25, 統合マスタ!V387)&gt;0, 分類!$J$7,
IF(COUNTIF(分類!$N$8:$N$25, 統合マスタ!V387)&gt;0, 分類!$M$7,
IF(COUNTIF(分類!$Q$8:$Q$25, 統合マスタ!V387)&gt;0, 分類!$P$7,
IF(COUNTIF(分類!$T$8:$T$25, 統合マスタ!V387)&gt;0, 分類!$S$7,
"無し")))))))</f>
        <v>外用</v>
      </c>
      <c r="AC387" s="27">
        <f t="shared" ca="1" si="2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300</v>
      </c>
      <c r="AE387" s="91">
        <f t="shared" ca="1" si="27"/>
        <v>2850</v>
      </c>
      <c r="AF387" s="91">
        <f t="shared" ca="1" si="28"/>
        <v>2571</v>
      </c>
    </row>
    <row r="388" spans="1:32">
      <c r="A388" s="40">
        <f>元データ!P385</f>
        <v>332</v>
      </c>
      <c r="B388" s="27">
        <f t="shared" si="29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91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25"/>
        <v/>
      </c>
      <c r="AB388" s="27" t="str">
        <f ca="1">IF(A388="非採用特別","非採用特別",IF(R388=2,"臨時",
IF(COUNTIF(分類!$H$8:$H$25, 統合マスタ!V388)&gt;0, 分類!$G$7,
IF(COUNTIF(分類!$K$8:$K$25, 統合マスタ!V388)&gt;0, 分類!$J$7,
IF(COUNTIF(分類!$N$8:$N$25, 統合マスタ!V388)&gt;0, 分類!$M$7,
IF(COUNTIF(分類!$Q$8:$Q$25, 統合マスタ!V388)&gt;0, 分類!$P$7,
IF(COUNTIF(分類!$T$8:$T$25, 統合マスタ!V388)&gt;0, 分類!$S$7,
"無し")))))))</f>
        <v>錠剤</v>
      </c>
      <c r="AC388" s="27">
        <f t="shared" ca="1" si="2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481</v>
      </c>
      <c r="AE388" s="91">
        <f t="shared" ca="1" si="27"/>
        <v>5002.4000000000005</v>
      </c>
      <c r="AF388" s="91">
        <f t="shared" ca="1" si="28"/>
        <v>4353.05</v>
      </c>
    </row>
    <row r="389" spans="1:32">
      <c r="A389" s="40">
        <f>元データ!P386</f>
        <v>332</v>
      </c>
      <c r="B389" s="27">
        <f t="shared" si="29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91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25"/>
        <v/>
      </c>
      <c r="AB389" s="27" t="str">
        <f ca="1">IF(A389="非採用特別","非採用特別",IF(R389=2,"臨時",
IF(COUNTIF(分類!$H$8:$H$25, 統合マスタ!V389)&gt;0, 分類!$G$7,
IF(COUNTIF(分類!$K$8:$K$25, 統合マスタ!V389)&gt;0, 分類!$J$7,
IF(COUNTIF(分類!$N$8:$N$25, 統合マスタ!V389)&gt;0, 分類!$M$7,
IF(COUNTIF(分類!$Q$8:$Q$25, 統合マスタ!V389)&gt;0, 分類!$P$7,
IF(COUNTIF(分類!$T$8:$T$25, 統合マスタ!V389)&gt;0, 分類!$S$7,
"無し")))))))</f>
        <v>錠剤</v>
      </c>
      <c r="AC389" s="27">
        <f t="shared" ca="1" si="26"/>
        <v>385</v>
      </c>
      <c r="AD389" s="27"/>
      <c r="AE389" s="91">
        <f t="shared" si="27"/>
        <v>0</v>
      </c>
      <c r="AF389" s="91">
        <f t="shared" si="28"/>
        <v>0</v>
      </c>
    </row>
    <row r="390" spans="1:32">
      <c r="A390" s="40">
        <f>元データ!P387</f>
        <v>333</v>
      </c>
      <c r="B390" s="27">
        <f t="shared" si="29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91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30">IF(A390="非採用","非採用",IF(A390="処置薬","処置薬",""))</f>
        <v/>
      </c>
      <c r="AB390" s="27" t="str">
        <f ca="1">IF(A390="非採用特別","非採用特別",IF(R390=2,"臨時",
IF(COUNTIF(分類!$H$8:$H$25, 統合マスタ!V390)&gt;0, 分類!$G$7,
IF(COUNTIF(分類!$K$8:$K$25, 統合マスタ!V390)&gt;0, 分類!$J$7,
IF(COUNTIF(分類!$N$8:$N$25, 統合マスタ!V390)&gt;0, 分類!$M$7,
IF(COUNTIF(分類!$Q$8:$Q$25, 統合マスタ!V390)&gt;0, 分類!$P$7,
IF(COUNTIF(分類!$T$8:$T$25, 統合マスタ!V390)&gt;0, 分類!$S$7,
"無し")))))))</f>
        <v>外用</v>
      </c>
      <c r="AC390" s="27">
        <f t="shared" ref="AC390:AC453" ca="1" si="31">X390*100000+B390</f>
        <v>386</v>
      </c>
      <c r="AD390" s="27"/>
      <c r="AE390" s="91">
        <f t="shared" ref="AE390:AE453" si="32">H390*AD390</f>
        <v>0</v>
      </c>
      <c r="AF390" s="91">
        <f t="shared" ref="AF390:AF453" si="33">M390*AD390</f>
        <v>0</v>
      </c>
    </row>
    <row r="391" spans="1:32">
      <c r="A391" s="40">
        <f>元データ!P388</f>
        <v>333</v>
      </c>
      <c r="B391" s="27">
        <f t="shared" ref="B391:B454" si="34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91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30"/>
        <v/>
      </c>
      <c r="AB391" s="27" t="str">
        <f ca="1">IF(A391="非採用特別","非採用特別",IF(R391=2,"臨時",
IF(COUNTIF(分類!$H$8:$H$25, 統合マスタ!V391)&gt;0, 分類!$G$7,
IF(COUNTIF(分類!$K$8:$K$25, 統合マスタ!V391)&gt;0, 分類!$J$7,
IF(COUNTIF(分類!$N$8:$N$25, 統合マスタ!V391)&gt;0, 分類!$M$7,
IF(COUNTIF(分類!$Q$8:$Q$25, 統合マスタ!V391)&gt;0, 分類!$P$7,
IF(COUNTIF(分類!$T$8:$T$25, 統合マスタ!V391)&gt;0, 分類!$S$7,
"無し")))))))</f>
        <v>外用</v>
      </c>
      <c r="AC391" s="27">
        <f t="shared" ca="1" si="31"/>
        <v>387</v>
      </c>
      <c r="AD391" s="27">
        <v>1360</v>
      </c>
      <c r="AE391" s="91">
        <f t="shared" si="32"/>
        <v>37672</v>
      </c>
      <c r="AF391" s="91">
        <f t="shared" si="33"/>
        <v>33559.360000000001</v>
      </c>
    </row>
    <row r="392" spans="1:32">
      <c r="A392" s="40" t="str">
        <f>元データ!P389</f>
        <v>非採用</v>
      </c>
      <c r="B392" s="27">
        <f t="shared" si="34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91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30"/>
        <v>非採用</v>
      </c>
      <c r="AB392" s="27" t="str">
        <f ca="1">IF(A392="非採用特別","非採用特別",IF(R392=2,"臨時",
IF(COUNTIF(分類!$H$8:$H$25, 統合マスタ!V392)&gt;0, 分類!$G$7,
IF(COUNTIF(分類!$K$8:$K$25, 統合マスタ!V392)&gt;0, 分類!$J$7,
IF(COUNTIF(分類!$N$8:$N$25, 統合マスタ!V392)&gt;0, 分類!$M$7,
IF(COUNTIF(分類!$Q$8:$Q$25, 統合マスタ!V392)&gt;0, 分類!$P$7,
IF(COUNTIF(分類!$T$8:$T$25, 統合マスタ!V392)&gt;0, 分類!$S$7,
"無し")))))))</f>
        <v>無し</v>
      </c>
      <c r="AC392" s="27" t="e">
        <f t="shared" ca="1" si="31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  <c r="AE392" s="91" t="e">
        <f t="shared" ca="1" si="32"/>
        <v>#VALUE!</v>
      </c>
      <c r="AF392" s="91" t="e">
        <f t="shared" ca="1" si="33"/>
        <v>#VALUE!</v>
      </c>
    </row>
    <row r="393" spans="1:32">
      <c r="A393" s="40">
        <f>元データ!P390</f>
        <v>334</v>
      </c>
      <c r="B393" s="27">
        <f t="shared" si="34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91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30"/>
        <v/>
      </c>
      <c r="AB393" s="27" t="str">
        <f ca="1">IF(A393="非採用特別","非採用特別",IF(R393=2,"臨時",
IF(COUNTIF(分類!$H$8:$H$25, 統合マスタ!V393)&gt;0, 分類!$G$7,
IF(COUNTIF(分類!$K$8:$K$25, 統合マスタ!V393)&gt;0, 分類!$J$7,
IF(COUNTIF(分類!$N$8:$N$25, 統合マスタ!V393)&gt;0, 分類!$M$7,
IF(COUNTIF(分類!$Q$8:$Q$25, 統合マスタ!V393)&gt;0, 分類!$P$7,
IF(COUNTIF(分類!$T$8:$T$25, 統合マスタ!V393)&gt;0, 分類!$S$7,
"無し")))))))</f>
        <v>臨時</v>
      </c>
      <c r="AC393" s="27">
        <f t="shared" ca="1" si="31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110</v>
      </c>
      <c r="AE393" s="91">
        <f t="shared" ca="1" si="32"/>
        <v>792</v>
      </c>
      <c r="AF393" s="91">
        <f t="shared" ca="1" si="33"/>
        <v>712.80000000000007</v>
      </c>
    </row>
    <row r="394" spans="1:32">
      <c r="A394" s="40">
        <f>元データ!P391</f>
        <v>365</v>
      </c>
      <c r="B394" s="27">
        <f t="shared" si="34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91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30"/>
        <v/>
      </c>
      <c r="AB394" s="27" t="str">
        <f ca="1">IF(A394="非採用特別","非採用特別",IF(R394=2,"臨時",
IF(COUNTIF(分類!$H$8:$H$25, 統合マスタ!V394)&gt;0, 分類!$G$7,
IF(COUNTIF(分類!$K$8:$K$25, 統合マスタ!V394)&gt;0, 分類!$J$7,
IF(COUNTIF(分類!$N$8:$N$25, 統合マスタ!V394)&gt;0, 分類!$M$7,
IF(COUNTIF(分類!$Q$8:$Q$25, 統合マスタ!V394)&gt;0, 分類!$P$7,
IF(COUNTIF(分類!$T$8:$T$25, 統合マスタ!V394)&gt;0, 分類!$S$7,
"無し")))))))</f>
        <v>散剤</v>
      </c>
      <c r="AC394" s="27">
        <f t="shared" ca="1" si="31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245</v>
      </c>
      <c r="AE394" s="91">
        <f t="shared" ca="1" si="32"/>
        <v>1592.5</v>
      </c>
      <c r="AF394" s="91">
        <f t="shared" ca="1" si="33"/>
        <v>1417.9375</v>
      </c>
    </row>
    <row r="395" spans="1:32">
      <c r="A395" s="40">
        <f>元データ!P392</f>
        <v>339</v>
      </c>
      <c r="B395" s="27">
        <f t="shared" si="34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91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30"/>
        <v/>
      </c>
      <c r="AB395" s="27" t="str">
        <f ca="1">IF(A395="非採用特別","非採用特別",IF(R395=2,"臨時",
IF(COUNTIF(分類!$H$8:$H$25, 統合マスタ!V395)&gt;0, 分類!$G$7,
IF(COUNTIF(分類!$K$8:$K$25, 統合マスタ!V395)&gt;0, 分類!$J$7,
IF(COUNTIF(分類!$N$8:$N$25, 統合マスタ!V395)&gt;0, 分類!$M$7,
IF(COUNTIF(分類!$Q$8:$Q$25, 統合マスタ!V395)&gt;0, 分類!$P$7,
IF(COUNTIF(分類!$T$8:$T$25, 統合マスタ!V395)&gt;0, 分類!$S$7,
"無し")))))))</f>
        <v>錠剤</v>
      </c>
      <c r="AC395" s="27">
        <f t="shared" ca="1" si="31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221</v>
      </c>
      <c r="AE395" s="91">
        <f t="shared" ca="1" si="32"/>
        <v>16155.099999999999</v>
      </c>
      <c r="AF395" s="91">
        <f t="shared" ca="1" si="33"/>
        <v>12265.5</v>
      </c>
    </row>
    <row r="396" spans="1:32">
      <c r="A396" s="40">
        <f>元データ!P393</f>
        <v>339</v>
      </c>
      <c r="B396" s="27">
        <f t="shared" si="34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91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30"/>
        <v/>
      </c>
      <c r="AB396" s="27" t="str">
        <f ca="1">IF(A396="非採用特別","非採用特別",IF(R396=2,"臨時",
IF(COUNTIF(分類!$H$8:$H$25, 統合マスタ!V396)&gt;0, 分類!$G$7,
IF(COUNTIF(分類!$K$8:$K$25, 統合マスタ!V396)&gt;0, 分類!$J$7,
IF(COUNTIF(分類!$N$8:$N$25, 統合マスタ!V396)&gt;0, 分類!$M$7,
IF(COUNTIF(分類!$Q$8:$Q$25, 統合マスタ!V396)&gt;0, 分類!$P$7,
IF(COUNTIF(分類!$T$8:$T$25, 統合マスタ!V396)&gt;0, 分類!$S$7,
"無し")))))))</f>
        <v>錠剤</v>
      </c>
      <c r="AC396" s="27">
        <f t="shared" ca="1" si="31"/>
        <v>200392</v>
      </c>
      <c r="AD396" s="27"/>
      <c r="AE396" s="91">
        <f t="shared" si="32"/>
        <v>0</v>
      </c>
      <c r="AF396" s="91">
        <f t="shared" si="33"/>
        <v>0</v>
      </c>
    </row>
    <row r="397" spans="1:32">
      <c r="A397" s="40">
        <f>元データ!P394</f>
        <v>337</v>
      </c>
      <c r="B397" s="27">
        <f t="shared" si="34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91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30"/>
        <v/>
      </c>
      <c r="AB397" s="27" t="str">
        <f ca="1">IF(A397="非採用特別","非採用特別",IF(R397=2,"臨時",
IF(COUNTIF(分類!$H$8:$H$25, 統合マスタ!V397)&gt;0, 分類!$G$7,
IF(COUNTIF(分類!$K$8:$K$25, 統合マスタ!V397)&gt;0, 分類!$J$7,
IF(COUNTIF(分類!$N$8:$N$25, 統合マスタ!V397)&gt;0, 分類!$M$7,
IF(COUNTIF(分類!$Q$8:$Q$25, 統合マスタ!V397)&gt;0, 分類!$P$7,
IF(COUNTIF(分類!$T$8:$T$25, 統合マスタ!V397)&gt;0, 分類!$S$7,
"無し")))))))</f>
        <v>錠剤</v>
      </c>
      <c r="AC397" s="27">
        <f t="shared" ca="1" si="31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119</v>
      </c>
      <c r="AE397" s="91">
        <f t="shared" ca="1" si="32"/>
        <v>3462.9</v>
      </c>
      <c r="AF397" s="91">
        <f t="shared" ca="1" si="33"/>
        <v>2618.0000000000005</v>
      </c>
    </row>
    <row r="398" spans="1:32">
      <c r="A398" s="40">
        <f>元データ!P395</f>
        <v>337</v>
      </c>
      <c r="B398" s="27">
        <f t="shared" si="34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91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30"/>
        <v/>
      </c>
      <c r="AB398" s="27" t="str">
        <f ca="1">IF(A398="非採用特別","非採用特別",IF(R398=2,"臨時",
IF(COUNTIF(分類!$H$8:$H$25, 統合マスタ!V398)&gt;0, 分類!$G$7,
IF(COUNTIF(分類!$K$8:$K$25, 統合マスタ!V398)&gt;0, 分類!$J$7,
IF(COUNTIF(分類!$N$8:$N$25, 統合マスタ!V398)&gt;0, 分類!$M$7,
IF(COUNTIF(分類!$Q$8:$Q$25, 統合マスタ!V398)&gt;0, 分類!$P$7,
IF(COUNTIF(分類!$T$8:$T$25, 統合マスタ!V398)&gt;0, 分類!$S$7,
"無し")))))))</f>
        <v>錠剤</v>
      </c>
      <c r="AC398" s="27">
        <f t="shared" ca="1" si="31"/>
        <v>200394</v>
      </c>
      <c r="AD398" s="27"/>
      <c r="AE398" s="91">
        <f t="shared" si="32"/>
        <v>0</v>
      </c>
      <c r="AF398" s="91">
        <f t="shared" si="33"/>
        <v>0</v>
      </c>
    </row>
    <row r="399" spans="1:32">
      <c r="A399" s="40">
        <f>元データ!P396</f>
        <v>338</v>
      </c>
      <c r="B399" s="27">
        <f t="shared" si="34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91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30"/>
        <v/>
      </c>
      <c r="AB399" s="27" t="str">
        <f ca="1">IF(A399="非採用特別","非採用特別",IF(R399=2,"臨時",
IF(COUNTIF(分類!$H$8:$H$25, 統合マスタ!V399)&gt;0, 分類!$G$7,
IF(COUNTIF(分類!$K$8:$K$25, 統合マスタ!V399)&gt;0, 分類!$J$7,
IF(COUNTIF(分類!$N$8:$N$25, 統合マスタ!V399)&gt;0, 分類!$M$7,
IF(COUNTIF(分類!$Q$8:$Q$25, 統合マスタ!V399)&gt;0, 分類!$P$7,
IF(COUNTIF(分類!$T$8:$T$25, 統合マスタ!V399)&gt;0, 分類!$S$7,
"無し")))))))</f>
        <v>錠剤</v>
      </c>
      <c r="AC399" s="27">
        <f t="shared" ca="1" si="31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916</v>
      </c>
      <c r="AE399" s="91">
        <f t="shared" ca="1" si="32"/>
        <v>39754.400000000001</v>
      </c>
      <c r="AF399" s="91">
        <f t="shared" ca="1" si="33"/>
        <v>29999</v>
      </c>
    </row>
    <row r="400" spans="1:32">
      <c r="A400" s="40">
        <f>元データ!P397</f>
        <v>338</v>
      </c>
      <c r="B400" s="27">
        <f t="shared" si="34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91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30"/>
        <v/>
      </c>
      <c r="AB400" s="27" t="str">
        <f ca="1">IF(A400="非採用特別","非採用特別",IF(R400=2,"臨時",
IF(COUNTIF(分類!$H$8:$H$25, 統合マスタ!V400)&gt;0, 分類!$G$7,
IF(COUNTIF(分類!$K$8:$K$25, 統合マスタ!V400)&gt;0, 分類!$J$7,
IF(COUNTIF(分類!$N$8:$N$25, 統合マスタ!V400)&gt;0, 分類!$M$7,
IF(COUNTIF(分類!$Q$8:$Q$25, 統合マスタ!V400)&gt;0, 分類!$P$7,
IF(COUNTIF(分類!$T$8:$T$25, 統合マスタ!V400)&gt;0, 分類!$S$7,
"無し")))))))</f>
        <v>錠剤</v>
      </c>
      <c r="AC400" s="27">
        <f t="shared" ca="1" si="31"/>
        <v>200396</v>
      </c>
      <c r="AD400" s="27"/>
      <c r="AE400" s="91">
        <f t="shared" si="32"/>
        <v>0</v>
      </c>
      <c r="AF400" s="91">
        <f t="shared" si="33"/>
        <v>0</v>
      </c>
    </row>
    <row r="401" spans="1:32">
      <c r="A401" s="40">
        <f>元データ!P398</f>
        <v>340</v>
      </c>
      <c r="B401" s="27">
        <f t="shared" si="34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91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30"/>
        <v/>
      </c>
      <c r="AB401" s="27" t="str">
        <f ca="1">IF(A401="非採用特別","非採用特別",IF(R401=2,"臨時",
IF(COUNTIF(分類!$H$8:$H$25, 統合マスタ!V401)&gt;0, 分類!$G$7,
IF(COUNTIF(分類!$K$8:$K$25, 統合マスタ!V401)&gt;0, 分類!$J$7,
IF(COUNTIF(分類!$N$8:$N$25, 統合マスタ!V401)&gt;0, 分類!$M$7,
IF(COUNTIF(分類!$Q$8:$Q$25, 統合マスタ!V401)&gt;0, 分類!$P$7,
IF(COUNTIF(分類!$T$8:$T$25, 統合マスタ!V401)&gt;0, 分類!$S$7,
"無し")))))))</f>
        <v>臨時</v>
      </c>
      <c r="AC401" s="27">
        <f t="shared" ca="1" si="31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13</v>
      </c>
      <c r="AE401" s="91">
        <f t="shared" ca="1" si="32"/>
        <v>4407</v>
      </c>
      <c r="AF401" s="91">
        <f t="shared" ca="1" si="33"/>
        <v>3966.3</v>
      </c>
    </row>
    <row r="402" spans="1:32">
      <c r="A402" s="40">
        <f>元データ!P399</f>
        <v>341</v>
      </c>
      <c r="B402" s="27">
        <f t="shared" si="34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91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30"/>
        <v/>
      </c>
      <c r="AB402" s="27" t="str">
        <f ca="1">IF(A402="非採用特別","非採用特別",IF(R402=2,"臨時",
IF(COUNTIF(分類!$H$8:$H$25, 統合マスタ!V402)&gt;0, 分類!$G$7,
IF(COUNTIF(分類!$K$8:$K$25, 統合マスタ!V402)&gt;0, 分類!$J$7,
IF(COUNTIF(分類!$N$8:$N$25, 統合マスタ!V402)&gt;0, 分類!$M$7,
IF(COUNTIF(分類!$Q$8:$Q$25, 統合マスタ!V402)&gt;0, 分類!$P$7,
IF(COUNTIF(分類!$T$8:$T$25, 統合マスタ!V402)&gt;0, 分類!$S$7,
"無し")))))))</f>
        <v>注射</v>
      </c>
      <c r="AC402" s="27">
        <f t="shared" ca="1" si="31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37</v>
      </c>
      <c r="AE402" s="91">
        <f t="shared" ca="1" si="32"/>
        <v>5402</v>
      </c>
      <c r="AF402" s="91">
        <f t="shared" ca="1" si="33"/>
        <v>4810</v>
      </c>
    </row>
    <row r="403" spans="1:32">
      <c r="A403" s="40">
        <f>元データ!P400</f>
        <v>342</v>
      </c>
      <c r="B403" s="27">
        <f t="shared" si="34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91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30"/>
        <v/>
      </c>
      <c r="AB403" s="27" t="str">
        <f ca="1">IF(A403="非採用特別","非採用特別",IF(R403=2,"臨時",
IF(COUNTIF(分類!$H$8:$H$25, 統合マスタ!V403)&gt;0, 分類!$G$7,
IF(COUNTIF(分類!$K$8:$K$25, 統合マスタ!V403)&gt;0, 分類!$J$7,
IF(COUNTIF(分類!$N$8:$N$25, 統合マスタ!V403)&gt;0, 分類!$M$7,
IF(COUNTIF(分類!$Q$8:$Q$25, 統合マスタ!V403)&gt;0, 分類!$P$7,
IF(COUNTIF(分類!$T$8:$T$25, 統合マスタ!V403)&gt;0, 分類!$S$7,
"無し")))))))</f>
        <v>錠剤</v>
      </c>
      <c r="AC403" s="27">
        <f t="shared" ca="1" si="31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699</v>
      </c>
      <c r="AE403" s="91">
        <f t="shared" ca="1" si="32"/>
        <v>20760.3</v>
      </c>
      <c r="AF403" s="91">
        <f t="shared" ca="1" si="33"/>
        <v>18174</v>
      </c>
    </row>
    <row r="404" spans="1:32">
      <c r="A404" s="40">
        <f>元データ!P401</f>
        <v>343</v>
      </c>
      <c r="B404" s="27">
        <f t="shared" si="34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91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30"/>
        <v/>
      </c>
      <c r="AB404" s="27" t="str">
        <f ca="1">IF(A404="非採用特別","非採用特別",IF(R404=2,"臨時",
IF(COUNTIF(分類!$H$8:$H$25, 統合マスタ!V404)&gt;0, 分類!$G$7,
IF(COUNTIF(分類!$K$8:$K$25, 統合マスタ!V404)&gt;0, 分類!$J$7,
IF(COUNTIF(分類!$N$8:$N$25, 統合マスタ!V404)&gt;0, 分類!$M$7,
IF(COUNTIF(分類!$Q$8:$Q$25, 統合マスタ!V404)&gt;0, 分類!$P$7,
IF(COUNTIF(分類!$T$8:$T$25, 統合マスタ!V404)&gt;0, 分類!$S$7,
"無し")))))))</f>
        <v>錠剤</v>
      </c>
      <c r="AC404" s="27">
        <f t="shared" ca="1" si="31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415</v>
      </c>
      <c r="AE404" s="91">
        <f t="shared" ca="1" si="32"/>
        <v>13570.500000000002</v>
      </c>
      <c r="AF404" s="91">
        <f t="shared" ca="1" si="33"/>
        <v>12088.95</v>
      </c>
    </row>
    <row r="405" spans="1:32">
      <c r="A405" s="40">
        <f>元データ!P402</f>
        <v>344</v>
      </c>
      <c r="B405" s="27">
        <f t="shared" si="34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91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30"/>
        <v/>
      </c>
      <c r="AB405" s="27" t="str">
        <f ca="1">IF(A405="非採用特別","非採用特別",IF(R405=2,"臨時",
IF(COUNTIF(分類!$H$8:$H$25, 統合マスタ!V405)&gt;0, 分類!$G$7,
IF(COUNTIF(分類!$K$8:$K$25, 統合マスタ!V405)&gt;0, 分類!$J$7,
IF(COUNTIF(分類!$N$8:$N$25, 統合マスタ!V405)&gt;0, 分類!$M$7,
IF(COUNTIF(分類!$Q$8:$Q$25, 統合マスタ!V405)&gt;0, 分類!$P$7,
IF(COUNTIF(分類!$T$8:$T$25, 統合マスタ!V405)&gt;0, 分類!$S$7,
"無し")))))))</f>
        <v>錠剤</v>
      </c>
      <c r="AC405" s="27">
        <f t="shared" ca="1" si="31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554</v>
      </c>
      <c r="AE405" s="91">
        <f t="shared" ca="1" si="32"/>
        <v>5595.4</v>
      </c>
      <c r="AF405" s="91">
        <f t="shared" ca="1" si="33"/>
        <v>4867.8133333333335</v>
      </c>
    </row>
    <row r="406" spans="1:32">
      <c r="A406" s="40">
        <f>元データ!P403</f>
        <v>346</v>
      </c>
      <c r="B406" s="27">
        <f t="shared" si="34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91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30"/>
        <v/>
      </c>
      <c r="AB406" s="27" t="str">
        <f ca="1">IF(A406="非採用特別","非採用特別",IF(R406=2,"臨時",
IF(COUNTIF(分類!$H$8:$H$25, 統合マスタ!V406)&gt;0, 分類!$G$7,
IF(COUNTIF(分類!$K$8:$K$25, 統合マスタ!V406)&gt;0, 分類!$J$7,
IF(COUNTIF(分類!$N$8:$N$25, 統合マスタ!V406)&gt;0, 分類!$M$7,
IF(COUNTIF(分類!$Q$8:$Q$25, 統合マスタ!V406)&gt;0, 分類!$P$7,
IF(COUNTIF(分類!$T$8:$T$25, 統合マスタ!V406)&gt;0, 分類!$S$7,
"無し")))))))</f>
        <v>臨時</v>
      </c>
      <c r="AC406" s="27">
        <f t="shared" ca="1" si="31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79</v>
      </c>
      <c r="AE406" s="91">
        <f t="shared" ca="1" si="32"/>
        <v>481.9</v>
      </c>
      <c r="AF406" s="91">
        <f t="shared" ca="1" si="33"/>
        <v>429.76000000000005</v>
      </c>
    </row>
    <row r="407" spans="1:32">
      <c r="A407" s="40">
        <f>元データ!P404</f>
        <v>345</v>
      </c>
      <c r="B407" s="27">
        <f t="shared" si="34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91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30"/>
        <v/>
      </c>
      <c r="AB407" s="27" t="str">
        <f ca="1">IF(A407="非採用特別","非採用特別",IF(R407=2,"臨時",
IF(COUNTIF(分類!$H$8:$H$25, 統合マスタ!V407)&gt;0, 分類!$G$7,
IF(COUNTIF(分類!$K$8:$K$25, 統合マスタ!V407)&gt;0, 分類!$J$7,
IF(COUNTIF(分類!$N$8:$N$25, 統合マスタ!V407)&gt;0, 分類!$M$7,
IF(COUNTIF(分類!$Q$8:$Q$25, 統合マスタ!V407)&gt;0, 分類!$P$7,
IF(COUNTIF(分類!$T$8:$T$25, 統合マスタ!V407)&gt;0, 分類!$S$7,
"無し")))))))</f>
        <v>臨時</v>
      </c>
      <c r="AC407" s="27">
        <f t="shared" ca="1" si="31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43</v>
      </c>
      <c r="AE407" s="91">
        <f t="shared" ca="1" si="32"/>
        <v>5112.7</v>
      </c>
      <c r="AF407" s="91">
        <f t="shared" ca="1" si="33"/>
        <v>4409.6499999999996</v>
      </c>
    </row>
    <row r="408" spans="1:32">
      <c r="A408" s="40">
        <f>元データ!P405</f>
        <v>347</v>
      </c>
      <c r="B408" s="27">
        <f t="shared" si="34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91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30"/>
        <v/>
      </c>
      <c r="AB408" s="27" t="str">
        <f ca="1">IF(A408="非採用特別","非採用特別",IF(R408=2,"臨時",
IF(COUNTIF(分類!$H$8:$H$25, 統合マスタ!V408)&gt;0, 分類!$G$7,
IF(COUNTIF(分類!$K$8:$K$25, 統合マスタ!V408)&gt;0, 分類!$J$7,
IF(COUNTIF(分類!$N$8:$N$25, 統合マスタ!V408)&gt;0, 分類!$M$7,
IF(COUNTIF(分類!$Q$8:$Q$25, 統合マスタ!V408)&gt;0, 分類!$P$7,
IF(COUNTIF(分類!$T$8:$T$25, 統合マスタ!V408)&gt;0, 分類!$S$7,
"無し")))))))</f>
        <v>錠剤</v>
      </c>
      <c r="AC408" s="27">
        <f t="shared" ca="1" si="31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1321</v>
      </c>
      <c r="AE408" s="91">
        <f t="shared" ca="1" si="32"/>
        <v>8058.0999999999995</v>
      </c>
      <c r="AF408" s="91">
        <f t="shared" ca="1" si="33"/>
        <v>7173.03</v>
      </c>
    </row>
    <row r="409" spans="1:32">
      <c r="A409" s="40">
        <f>元データ!P406</f>
        <v>347</v>
      </c>
      <c r="B409" s="27">
        <f t="shared" si="34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91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30"/>
        <v/>
      </c>
      <c r="AB409" s="27" t="str">
        <f ca="1">IF(A409="非採用特別","非採用特別",IF(R409=2,"臨時",
IF(COUNTIF(分類!$H$8:$H$25, 統合マスタ!V409)&gt;0, 分類!$G$7,
IF(COUNTIF(分類!$K$8:$K$25, 統合マスタ!V409)&gt;0, 分類!$J$7,
IF(COUNTIF(分類!$N$8:$N$25, 統合マスタ!V409)&gt;0, 分類!$M$7,
IF(COUNTIF(分類!$Q$8:$Q$25, 統合マスタ!V409)&gt;0, 分類!$P$7,
IF(COUNTIF(分類!$T$8:$T$25, 統合マスタ!V409)&gt;0, 分類!$S$7,
"無し")))))))</f>
        <v>錠剤</v>
      </c>
      <c r="AC409" s="27">
        <f t="shared" ca="1" si="31"/>
        <v>200405</v>
      </c>
      <c r="AD409" s="27"/>
      <c r="AE409" s="91">
        <f t="shared" si="32"/>
        <v>0</v>
      </c>
      <c r="AF409" s="91">
        <f t="shared" si="33"/>
        <v>0</v>
      </c>
    </row>
    <row r="410" spans="1:32">
      <c r="A410" s="40">
        <f>元データ!P407</f>
        <v>348</v>
      </c>
      <c r="B410" s="27">
        <f t="shared" si="34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91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30"/>
        <v/>
      </c>
      <c r="AB410" s="27" t="str">
        <f ca="1">IF(A410="非採用特別","非採用特別",IF(R410=2,"臨時",
IF(COUNTIF(分類!$H$8:$H$25, 統合マスタ!V410)&gt;0, 分類!$G$7,
IF(COUNTIF(分類!$K$8:$K$25, 統合マスタ!V410)&gt;0, 分類!$J$7,
IF(COUNTIF(分類!$N$8:$N$25, 統合マスタ!V410)&gt;0, 分類!$M$7,
IF(COUNTIF(分類!$Q$8:$Q$25, 統合マスタ!V410)&gt;0, 分類!$P$7,
IF(COUNTIF(分類!$T$8:$T$25, 統合マスタ!V410)&gt;0, 分類!$S$7,
"無し")))))))</f>
        <v>臨時</v>
      </c>
      <c r="AC410" s="27">
        <f t="shared" ca="1" si="31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81</v>
      </c>
      <c r="AE410" s="91">
        <f t="shared" ca="1" si="32"/>
        <v>1377</v>
      </c>
      <c r="AF410" s="91">
        <f t="shared" ca="1" si="33"/>
        <v>1122.6599999999999</v>
      </c>
    </row>
    <row r="411" spans="1:32">
      <c r="A411" s="40">
        <f>元データ!P408</f>
        <v>349</v>
      </c>
      <c r="B411" s="27">
        <f t="shared" si="34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91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30"/>
        <v/>
      </c>
      <c r="AB411" s="27" t="str">
        <f ca="1">IF(A411="非採用特別","非採用特別",IF(R411=2,"臨時",
IF(COUNTIF(分類!$H$8:$H$25, 統合マスタ!V411)&gt;0, 分類!$G$7,
IF(COUNTIF(分類!$K$8:$K$25, 統合マスタ!V411)&gt;0, 分類!$J$7,
IF(COUNTIF(分類!$N$8:$N$25, 統合マスタ!V411)&gt;0, 分類!$M$7,
IF(COUNTIF(分類!$Q$8:$Q$25, 統合マスタ!V411)&gt;0, 分類!$P$7,
IF(COUNTIF(分類!$T$8:$T$25, 統合マスタ!V411)&gt;0, 分類!$S$7,
"無し")))))))</f>
        <v>錠剤</v>
      </c>
      <c r="AC411" s="27">
        <f t="shared" ca="1" si="31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481</v>
      </c>
      <c r="AE411" s="91">
        <f t="shared" ca="1" si="32"/>
        <v>5002.4000000000005</v>
      </c>
      <c r="AF411" s="91">
        <f t="shared" ca="1" si="33"/>
        <v>4458.87</v>
      </c>
    </row>
    <row r="412" spans="1:32">
      <c r="A412" s="40">
        <f>元データ!P409</f>
        <v>350</v>
      </c>
      <c r="B412" s="27">
        <f t="shared" si="34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91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30"/>
        <v/>
      </c>
      <c r="AB412" s="27" t="str">
        <f ca="1">IF(A412="非採用特別","非採用特別",IF(R412=2,"臨時",
IF(COUNTIF(分類!$H$8:$H$25, 統合マスタ!V412)&gt;0, 分類!$G$7,
IF(COUNTIF(分類!$K$8:$K$25, 統合マスタ!V412)&gt;0, 分類!$J$7,
IF(COUNTIF(分類!$N$8:$N$25, 統合マスタ!V412)&gt;0, 分類!$M$7,
IF(COUNTIF(分類!$Q$8:$Q$25, 統合マスタ!V412)&gt;0, 分類!$P$7,
IF(COUNTIF(分類!$T$8:$T$25, 統合マスタ!V412)&gt;0, 分類!$S$7,
"無し")))))))</f>
        <v>注射</v>
      </c>
      <c r="AC412" s="27">
        <f t="shared" ca="1" si="31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67</v>
      </c>
      <c r="AE412" s="91">
        <f t="shared" ca="1" si="32"/>
        <v>6700</v>
      </c>
      <c r="AF412" s="91">
        <f t="shared" ca="1" si="33"/>
        <v>5969.7</v>
      </c>
    </row>
    <row r="413" spans="1:32">
      <c r="A413" s="40" t="str">
        <f>元データ!P410</f>
        <v>非採用</v>
      </c>
      <c r="B413" s="27">
        <f t="shared" si="34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91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30"/>
        <v>非採用</v>
      </c>
      <c r="AB413" s="27" t="str">
        <f ca="1">IF(A413="非採用特別","非採用特別",IF(R413=2,"臨時",
IF(COUNTIF(分類!$H$8:$H$25, 統合マスタ!V413)&gt;0, 分類!$G$7,
IF(COUNTIF(分類!$K$8:$K$25, 統合マスタ!V413)&gt;0, 分類!$J$7,
IF(COUNTIF(分類!$N$8:$N$25, 統合マスタ!V413)&gt;0, 分類!$M$7,
IF(COUNTIF(分類!$Q$8:$Q$25, 統合マスタ!V413)&gt;0, 分類!$P$7,
IF(COUNTIF(分類!$T$8:$T$25, 統合マスタ!V413)&gt;0, 分類!$S$7,
"無し")))))))</f>
        <v>無し</v>
      </c>
      <c r="AC413" s="27" t="e">
        <f t="shared" ca="1" si="31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  <c r="AE413" s="91" t="e">
        <f t="shared" ca="1" si="32"/>
        <v>#VALUE!</v>
      </c>
      <c r="AF413" s="91" t="e">
        <f t="shared" ca="1" si="33"/>
        <v>#VALUE!</v>
      </c>
    </row>
    <row r="414" spans="1:32">
      <c r="A414" s="40" t="str">
        <f>元データ!P411</f>
        <v>非採用</v>
      </c>
      <c r="B414" s="27">
        <f t="shared" si="34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91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30"/>
        <v>非採用</v>
      </c>
      <c r="AB414" s="27" t="str">
        <f ca="1">IF(A414="非採用特別","非採用特別",IF(R414=2,"臨時",
IF(COUNTIF(分類!$H$8:$H$25, 統合マスタ!V414)&gt;0, 分類!$G$7,
IF(COUNTIF(分類!$K$8:$K$25, 統合マスタ!V414)&gt;0, 分類!$J$7,
IF(COUNTIF(分類!$N$8:$N$25, 統合マスタ!V414)&gt;0, 分類!$M$7,
IF(COUNTIF(分類!$Q$8:$Q$25, 統合マスタ!V414)&gt;0, 分類!$P$7,
IF(COUNTIF(分類!$T$8:$T$25, 統合マスタ!V414)&gt;0, 分類!$S$7,
"無し")))))))</f>
        <v>無し</v>
      </c>
      <c r="AC414" s="27" t="e">
        <f t="shared" ca="1" si="31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  <c r="AE414" s="91" t="e">
        <f t="shared" ca="1" si="32"/>
        <v>#VALUE!</v>
      </c>
      <c r="AF414" s="91" t="e">
        <f t="shared" ca="1" si="33"/>
        <v>#VALUE!</v>
      </c>
    </row>
    <row r="415" spans="1:32">
      <c r="A415" s="40">
        <f>元データ!P412</f>
        <v>351</v>
      </c>
      <c r="B415" s="27">
        <f t="shared" si="34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91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30"/>
        <v/>
      </c>
      <c r="AB415" s="27" t="str">
        <f ca="1">IF(A415="非採用特別","非採用特別",IF(R415=2,"臨時",
IF(COUNTIF(分類!$H$8:$H$25, 統合マスタ!V415)&gt;0, 分類!$G$7,
IF(COUNTIF(分類!$K$8:$K$25, 統合マスタ!V415)&gt;0, 分類!$J$7,
IF(COUNTIF(分類!$N$8:$N$25, 統合マスタ!V415)&gt;0, 分類!$M$7,
IF(COUNTIF(分類!$Q$8:$Q$25, 統合マスタ!V415)&gt;0, 分類!$P$7,
IF(COUNTIF(分類!$T$8:$T$25, 統合マスタ!V415)&gt;0, 分類!$S$7,
"無し")))))))</f>
        <v>錠剤</v>
      </c>
      <c r="AC415" s="27">
        <f t="shared" ca="1" si="31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249</v>
      </c>
      <c r="AE415" s="91">
        <f t="shared" ca="1" si="32"/>
        <v>1518.8999999999999</v>
      </c>
      <c r="AF415" s="91">
        <f t="shared" ca="1" si="33"/>
        <v>1352.07</v>
      </c>
    </row>
    <row r="416" spans="1:32">
      <c r="A416" s="40">
        <f>元データ!P413</f>
        <v>352</v>
      </c>
      <c r="B416" s="27">
        <f t="shared" si="34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91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30"/>
        <v/>
      </c>
      <c r="AB416" s="27" t="str">
        <f ca="1">IF(A416="非採用特別","非採用特別",IF(R416=2,"臨時",
IF(COUNTIF(分類!$H$8:$H$25, 統合マスタ!V416)&gt;0, 分類!$G$7,
IF(COUNTIF(分類!$K$8:$K$25, 統合マスタ!V416)&gt;0, 分類!$J$7,
IF(COUNTIF(分類!$N$8:$N$25, 統合マスタ!V416)&gt;0, 分類!$M$7,
IF(COUNTIF(分類!$Q$8:$Q$25, 統合マスタ!V416)&gt;0, 分類!$P$7,
IF(COUNTIF(分類!$T$8:$T$25, 統合マスタ!V416)&gt;0, 分類!$S$7,
"無し")))))))</f>
        <v>錠剤</v>
      </c>
      <c r="AC416" s="27">
        <f t="shared" ca="1" si="31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148</v>
      </c>
      <c r="AE416" s="91">
        <f t="shared" ca="1" si="32"/>
        <v>1494.8</v>
      </c>
      <c r="AF416" s="91">
        <f t="shared" ca="1" si="33"/>
        <v>1332</v>
      </c>
    </row>
    <row r="417" spans="1:32">
      <c r="A417" s="40">
        <f>元データ!P414</f>
        <v>353</v>
      </c>
      <c r="B417" s="27">
        <f t="shared" si="34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91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30"/>
        <v/>
      </c>
      <c r="AB417" s="27" t="str">
        <f ca="1">IF(A417="非採用特別","非採用特別",IF(R417=2,"臨時",
IF(COUNTIF(分類!$H$8:$H$25, 統合マスタ!V417)&gt;0, 分類!$G$7,
IF(COUNTIF(分類!$K$8:$K$25, 統合マスタ!V417)&gt;0, 分類!$J$7,
IF(COUNTIF(分類!$N$8:$N$25, 統合マスタ!V417)&gt;0, 分類!$M$7,
IF(COUNTIF(分類!$Q$8:$Q$25, 統合マスタ!V417)&gt;0, 分類!$P$7,
IF(COUNTIF(分類!$T$8:$T$25, 統合マスタ!V417)&gt;0, 分類!$S$7,
"無し")))))))</f>
        <v>注射</v>
      </c>
      <c r="AC417" s="27">
        <f t="shared" ca="1" si="31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119</v>
      </c>
      <c r="AE417" s="91">
        <f t="shared" ca="1" si="32"/>
        <v>30464</v>
      </c>
      <c r="AF417" s="91">
        <f t="shared" ca="1" si="33"/>
        <v>27132</v>
      </c>
    </row>
    <row r="418" spans="1:32">
      <c r="A418" s="40">
        <f>元データ!P415</f>
        <v>354</v>
      </c>
      <c r="B418" s="27">
        <f t="shared" si="34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91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30"/>
        <v/>
      </c>
      <c r="AB418" s="27" t="str">
        <f ca="1">IF(A418="非採用特別","非採用特別",IF(R418=2,"臨時",
IF(COUNTIF(分類!$H$8:$H$25, 統合マスタ!V418)&gt;0, 分類!$G$7,
IF(COUNTIF(分類!$K$8:$K$25, 統合マスタ!V418)&gt;0, 分類!$J$7,
IF(COUNTIF(分類!$N$8:$N$25, 統合マスタ!V418)&gt;0, 分類!$M$7,
IF(COUNTIF(分類!$Q$8:$Q$25, 統合マスタ!V418)&gt;0, 分類!$P$7,
IF(COUNTIF(分類!$T$8:$T$25, 統合マスタ!V418)&gt;0, 分類!$S$7,
"無し")))))))</f>
        <v>錠剤</v>
      </c>
      <c r="AC418" s="27">
        <f t="shared" ca="1" si="31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352</v>
      </c>
      <c r="AE418" s="91">
        <f t="shared" ca="1" si="32"/>
        <v>3168</v>
      </c>
      <c r="AF418" s="91">
        <f t="shared" ca="1" si="33"/>
        <v>2823.04</v>
      </c>
    </row>
    <row r="419" spans="1:32">
      <c r="A419" s="40">
        <f>元データ!P416</f>
        <v>354</v>
      </c>
      <c r="B419" s="27">
        <f t="shared" si="34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91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30"/>
        <v/>
      </c>
      <c r="AB419" s="27" t="str">
        <f ca="1">IF(A419="非採用特別","非採用特別",IF(R419=2,"臨時",
IF(COUNTIF(分類!$H$8:$H$25, 統合マスタ!V419)&gt;0, 分類!$G$7,
IF(COUNTIF(分類!$K$8:$K$25, 統合マスタ!V419)&gt;0, 分類!$J$7,
IF(COUNTIF(分類!$N$8:$N$25, 統合マスタ!V419)&gt;0, 分類!$M$7,
IF(COUNTIF(分類!$Q$8:$Q$25, 統合マスタ!V419)&gt;0, 分類!$P$7,
IF(COUNTIF(分類!$T$8:$T$25, 統合マスタ!V419)&gt;0, 分類!$S$7,
"無し")))))))</f>
        <v>錠剤</v>
      </c>
      <c r="AC419" s="27">
        <f t="shared" ca="1" si="31"/>
        <v>415</v>
      </c>
      <c r="AD419" s="27"/>
      <c r="AE419" s="91">
        <f t="shared" si="32"/>
        <v>0</v>
      </c>
      <c r="AF419" s="91">
        <f t="shared" si="33"/>
        <v>0</v>
      </c>
    </row>
    <row r="420" spans="1:32">
      <c r="A420" s="40">
        <f>元データ!P417</f>
        <v>355</v>
      </c>
      <c r="B420" s="27">
        <f t="shared" si="34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91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30"/>
        <v/>
      </c>
      <c r="AB420" s="27" t="str">
        <f ca="1">IF(A420="非採用特別","非採用特別",IF(R420=2,"臨時",
IF(COUNTIF(分類!$H$8:$H$25, 統合マスタ!V420)&gt;0, 分類!$G$7,
IF(COUNTIF(分類!$K$8:$K$25, 統合マスタ!V420)&gt;0, 分類!$J$7,
IF(COUNTIF(分類!$N$8:$N$25, 統合マスタ!V420)&gt;0, 分類!$M$7,
IF(COUNTIF(分類!$Q$8:$Q$25, 統合マスタ!V420)&gt;0, 分類!$P$7,
IF(COUNTIF(分類!$T$8:$T$25, 統合マスタ!V420)&gt;0, 分類!$S$7,
"無し")))))))</f>
        <v>錠剤</v>
      </c>
      <c r="AC420" s="27">
        <f t="shared" ca="1" si="31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1615</v>
      </c>
      <c r="AE420" s="91">
        <f t="shared" ca="1" si="32"/>
        <v>9851.5</v>
      </c>
      <c r="AF420" s="91">
        <f t="shared" ca="1" si="33"/>
        <v>8785.5999999999985</v>
      </c>
    </row>
    <row r="421" spans="1:32">
      <c r="A421" s="40">
        <f>元データ!P418</f>
        <v>356</v>
      </c>
      <c r="B421" s="27">
        <f t="shared" si="34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91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30"/>
        <v/>
      </c>
      <c r="AB421" s="27" t="str">
        <f ca="1">IF(A421="非採用特別","非採用特別",IF(R421=2,"臨時",
IF(COUNTIF(分類!$H$8:$H$25, 統合マスタ!V421)&gt;0, 分類!$G$7,
IF(COUNTIF(分類!$K$8:$K$25, 統合マスタ!V421)&gt;0, 分類!$J$7,
IF(COUNTIF(分類!$N$8:$N$25, 統合マスタ!V421)&gt;0, 分類!$M$7,
IF(COUNTIF(分類!$Q$8:$Q$25, 統合マスタ!V421)&gt;0, 分類!$P$7,
IF(COUNTIF(分類!$T$8:$T$25, 統合マスタ!V421)&gt;0, 分類!$S$7,
"無し")))))))</f>
        <v>錠剤</v>
      </c>
      <c r="AC421" s="27">
        <f t="shared" ca="1" si="31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480</v>
      </c>
      <c r="AE421" s="91">
        <f t="shared" ca="1" si="32"/>
        <v>77616</v>
      </c>
      <c r="AF421" s="91">
        <f t="shared" ca="1" si="33"/>
        <v>69057.600000000006</v>
      </c>
    </row>
    <row r="422" spans="1:32">
      <c r="A422" s="40">
        <f>元データ!P419</f>
        <v>358</v>
      </c>
      <c r="B422" s="27">
        <f t="shared" si="34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91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30"/>
        <v/>
      </c>
      <c r="AB422" s="27" t="str">
        <f ca="1">IF(A422="非採用特別","非採用特別",IF(R422=2,"臨時",
IF(COUNTIF(分類!$H$8:$H$25, 統合マスタ!V422)&gt;0, 分類!$G$7,
IF(COUNTIF(分類!$K$8:$K$25, 統合マスタ!V422)&gt;0, 分類!$J$7,
IF(COUNTIF(分類!$N$8:$N$25, 統合マスタ!V422)&gt;0, 分類!$M$7,
IF(COUNTIF(分類!$Q$8:$Q$25, 統合マスタ!V422)&gt;0, 分類!$P$7,
IF(COUNTIF(分類!$T$8:$T$25, 統合マスタ!V422)&gt;0, 分類!$S$7,
"無し")))))))</f>
        <v>臨時</v>
      </c>
      <c r="AC422" s="27">
        <f t="shared" ca="1" si="31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21</v>
      </c>
      <c r="AE422" s="91">
        <f t="shared" ca="1" si="32"/>
        <v>6489</v>
      </c>
      <c r="AF422" s="91">
        <f t="shared" ca="1" si="33"/>
        <v>4607.4000000000005</v>
      </c>
    </row>
    <row r="423" spans="1:32">
      <c r="A423" s="40">
        <f>元データ!P420</f>
        <v>359</v>
      </c>
      <c r="B423" s="27">
        <f t="shared" si="34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91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30"/>
        <v/>
      </c>
      <c r="AB423" s="27" t="str">
        <f ca="1">IF(A423="非採用特別","非採用特別",IF(R423=2,"臨時",
IF(COUNTIF(分類!$H$8:$H$25, 統合マスタ!V423)&gt;0, 分類!$G$7,
IF(COUNTIF(分類!$K$8:$K$25, 統合マスタ!V423)&gt;0, 分類!$J$7,
IF(COUNTIF(分類!$N$8:$N$25, 統合マスタ!V423)&gt;0, 分類!$M$7,
IF(COUNTIF(分類!$Q$8:$Q$25, 統合マスタ!V423)&gt;0, 分類!$P$7,
IF(COUNTIF(分類!$T$8:$T$25, 統合マスタ!V423)&gt;0, 分類!$S$7,
"無し")))))))</f>
        <v>臨時</v>
      </c>
      <c r="AC423" s="27">
        <f t="shared" ca="1" si="31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6</v>
      </c>
      <c r="AE423" s="91">
        <f t="shared" ca="1" si="32"/>
        <v>690</v>
      </c>
      <c r="AF423" s="91">
        <f t="shared" ca="1" si="33"/>
        <v>590.40000000000009</v>
      </c>
    </row>
    <row r="424" spans="1:32">
      <c r="A424" s="40">
        <f>元データ!P421</f>
        <v>360</v>
      </c>
      <c r="B424" s="27">
        <f t="shared" si="34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91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30"/>
        <v/>
      </c>
      <c r="AB424" s="27" t="str">
        <f ca="1">IF(A424="非採用特別","非採用特別",IF(R424=2,"臨時",
IF(COUNTIF(分類!$H$8:$H$25, 統合マスタ!V424)&gt;0, 分類!$G$7,
IF(COUNTIF(分類!$K$8:$K$25, 統合マスタ!V424)&gt;0, 分類!$J$7,
IF(COUNTIF(分類!$N$8:$N$25, 統合マスタ!V424)&gt;0, 分類!$M$7,
IF(COUNTIF(分類!$Q$8:$Q$25, 統合マスタ!V424)&gt;0, 分類!$P$7,
IF(COUNTIF(分類!$T$8:$T$25, 統合マスタ!V424)&gt;0, 分類!$S$7,
"無し")))))))</f>
        <v>臨時</v>
      </c>
      <c r="AC424" s="27">
        <f t="shared" ca="1" si="31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2</v>
      </c>
      <c r="AE424" s="91">
        <f t="shared" ca="1" si="32"/>
        <v>5498</v>
      </c>
      <c r="AF424" s="91">
        <f t="shared" ca="1" si="33"/>
        <v>4874</v>
      </c>
    </row>
    <row r="425" spans="1:32">
      <c r="A425" s="40">
        <f>元データ!P422</f>
        <v>361</v>
      </c>
      <c r="B425" s="27">
        <f t="shared" si="34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91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30"/>
        <v/>
      </c>
      <c r="AB425" s="27" t="str">
        <f ca="1">IF(A425="非採用特別","非採用特別",IF(R425=2,"臨時",
IF(COUNTIF(分類!$H$8:$H$25, 統合マスタ!V425)&gt;0, 分類!$G$7,
IF(COUNTIF(分類!$K$8:$K$25, 統合マスタ!V425)&gt;0, 分類!$J$7,
IF(COUNTIF(分類!$N$8:$N$25, 統合マスタ!V425)&gt;0, 分類!$M$7,
IF(COUNTIF(分類!$Q$8:$Q$25, 統合マスタ!V425)&gt;0, 分類!$P$7,
IF(COUNTIF(分類!$T$8:$T$25, 統合マスタ!V425)&gt;0, 分類!$S$7,
"無し")))))))</f>
        <v>臨時</v>
      </c>
      <c r="AC425" s="27">
        <f t="shared" ca="1" si="31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  <c r="AE425" s="91">
        <f t="shared" ca="1" si="32"/>
        <v>0</v>
      </c>
      <c r="AF425" s="91">
        <f t="shared" ca="1" si="33"/>
        <v>0</v>
      </c>
    </row>
    <row r="426" spans="1:32">
      <c r="A426" s="40">
        <f>元データ!P423</f>
        <v>362</v>
      </c>
      <c r="B426" s="27">
        <f t="shared" si="34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91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30"/>
        <v/>
      </c>
      <c r="AB426" s="27" t="str">
        <f ca="1">IF(A426="非採用特別","非採用特別",IF(R426=2,"臨時",
IF(COUNTIF(分類!$H$8:$H$25, 統合マスタ!V426)&gt;0, 分類!$G$7,
IF(COUNTIF(分類!$K$8:$K$25, 統合マスタ!V426)&gt;0, 分類!$J$7,
IF(COUNTIF(分類!$N$8:$N$25, 統合マスタ!V426)&gt;0, 分類!$M$7,
IF(COUNTIF(分類!$Q$8:$Q$25, 統合マスタ!V426)&gt;0, 分類!$P$7,
IF(COUNTIF(分類!$T$8:$T$25, 統合マスタ!V426)&gt;0, 分類!$S$7,
"無し")))))))</f>
        <v>錠剤</v>
      </c>
      <c r="AC426" s="27">
        <f t="shared" ca="1" si="31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400</v>
      </c>
      <c r="AE426" s="91">
        <f t="shared" ca="1" si="32"/>
        <v>3679.9999999999995</v>
      </c>
      <c r="AF426" s="91">
        <f t="shared" ca="1" si="33"/>
        <v>3171.9999999999995</v>
      </c>
    </row>
    <row r="427" spans="1:32">
      <c r="A427" s="40">
        <f>元データ!P424</f>
        <v>363</v>
      </c>
      <c r="B427" s="27">
        <f t="shared" si="34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91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30"/>
        <v/>
      </c>
      <c r="AB427" s="27" t="str">
        <f ca="1">IF(A427="非採用特別","非採用特別",IF(R427=2,"臨時",
IF(COUNTIF(分類!$H$8:$H$25, 統合マスタ!V427)&gt;0, 分類!$G$7,
IF(COUNTIF(分類!$K$8:$K$25, 統合マスタ!V427)&gt;0, 分類!$J$7,
IF(COUNTIF(分類!$N$8:$N$25, 統合マスタ!V427)&gt;0, 分類!$M$7,
IF(COUNTIF(分類!$Q$8:$Q$25, 統合マスタ!V427)&gt;0, 分類!$P$7,
IF(COUNTIF(分類!$T$8:$T$25, 統合マスタ!V427)&gt;0, 分類!$S$7,
"無し")))))))</f>
        <v>錠剤</v>
      </c>
      <c r="AC427" s="27">
        <f t="shared" ca="1" si="31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588</v>
      </c>
      <c r="AE427" s="91">
        <f t="shared" ca="1" si="32"/>
        <v>7526.4000000000005</v>
      </c>
      <c r="AF427" s="91">
        <f t="shared" ca="1" si="33"/>
        <v>6497.4000000000005</v>
      </c>
    </row>
    <row r="428" spans="1:32">
      <c r="A428" s="40" t="str">
        <f>元データ!P425</f>
        <v>非採用</v>
      </c>
      <c r="B428" s="27">
        <f t="shared" si="34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91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30"/>
        <v>非採用</v>
      </c>
      <c r="AB428" s="27" t="str">
        <f ca="1">IF(A428="非採用特別","非採用特別",IF(R428=2,"臨時",
IF(COUNTIF(分類!$H$8:$H$25, 統合マスタ!V428)&gt;0, 分類!$G$7,
IF(COUNTIF(分類!$K$8:$K$25, 統合マスタ!V428)&gt;0, 分類!$J$7,
IF(COUNTIF(分類!$N$8:$N$25, 統合マスタ!V428)&gt;0, 分類!$M$7,
IF(COUNTIF(分類!$Q$8:$Q$25, 統合マスタ!V428)&gt;0, 分類!$P$7,
IF(COUNTIF(分類!$T$8:$T$25, 統合マスタ!V428)&gt;0, 分類!$S$7,
"無し")))))))</f>
        <v>無し</v>
      </c>
      <c r="AC428" s="27" t="e">
        <f t="shared" ca="1" si="31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  <c r="AE428" s="91" t="e">
        <f t="shared" ca="1" si="32"/>
        <v>#VALUE!</v>
      </c>
      <c r="AF428" s="91" t="e">
        <f t="shared" ca="1" si="33"/>
        <v>#VALUE!</v>
      </c>
    </row>
    <row r="429" spans="1:32">
      <c r="A429" s="40">
        <f>元データ!P426</f>
        <v>366</v>
      </c>
      <c r="B429" s="27">
        <f t="shared" si="34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91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30"/>
        <v/>
      </c>
      <c r="AB429" s="27" t="str">
        <f ca="1">IF(A429="非採用特別","非採用特別",IF(R429=2,"臨時",
IF(COUNTIF(分類!$H$8:$H$25, 統合マスタ!V429)&gt;0, 分類!$G$7,
IF(COUNTIF(分類!$K$8:$K$25, 統合マスタ!V429)&gt;0, 分類!$J$7,
IF(COUNTIF(分類!$N$8:$N$25, 統合マスタ!V429)&gt;0, 分類!$M$7,
IF(COUNTIF(分類!$Q$8:$Q$25, 統合マスタ!V429)&gt;0, 分類!$P$7,
IF(COUNTIF(分類!$T$8:$T$25, 統合マスタ!V429)&gt;0, 分類!$S$7,
"無し")))))))</f>
        <v>錠剤</v>
      </c>
      <c r="AC429" s="27">
        <f t="shared" ca="1" si="31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764</v>
      </c>
      <c r="AE429" s="91">
        <f t="shared" ca="1" si="32"/>
        <v>4660.3999999999996</v>
      </c>
      <c r="AF429" s="91">
        <f t="shared" ca="1" si="33"/>
        <v>3965.1599999999994</v>
      </c>
    </row>
    <row r="430" spans="1:32">
      <c r="A430" s="40">
        <f>元データ!P427</f>
        <v>367</v>
      </c>
      <c r="B430" s="27">
        <f t="shared" si="34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91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30"/>
        <v/>
      </c>
      <c r="AB430" s="27" t="str">
        <f ca="1">IF(A430="非採用特別","非採用特別",IF(R430=2,"臨時",
IF(COUNTIF(分類!$H$8:$H$25, 統合マスタ!V430)&gt;0, 分類!$G$7,
IF(COUNTIF(分類!$K$8:$K$25, 統合マスタ!V430)&gt;0, 分類!$J$7,
IF(COUNTIF(分類!$N$8:$N$25, 統合マスタ!V430)&gt;0, 分類!$M$7,
IF(COUNTIF(分類!$Q$8:$Q$25, 統合マスタ!V430)&gt;0, 分類!$P$7,
IF(COUNTIF(分類!$T$8:$T$25, 統合マスタ!V430)&gt;0, 分類!$S$7,
"無し")))))))</f>
        <v>その他</v>
      </c>
      <c r="AC430" s="27">
        <f t="shared" ca="1" si="31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50</v>
      </c>
      <c r="AE430" s="91">
        <f t="shared" ca="1" si="32"/>
        <v>3825</v>
      </c>
      <c r="AF430" s="91">
        <f t="shared" ca="1" si="33"/>
        <v>3407.5000000000005</v>
      </c>
    </row>
    <row r="431" spans="1:32">
      <c r="A431" s="40">
        <f>元データ!P428</f>
        <v>368</v>
      </c>
      <c r="B431" s="27">
        <f t="shared" si="34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91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30"/>
        <v/>
      </c>
      <c r="AB431" s="27" t="str">
        <f ca="1">IF(A431="非採用特別","非採用特別",IF(R431=2,"臨時",
IF(COUNTIF(分類!$H$8:$H$25, 統合マスタ!V431)&gt;0, 分類!$G$7,
IF(COUNTIF(分類!$K$8:$K$25, 統合マスタ!V431)&gt;0, 分類!$J$7,
IF(COUNTIF(分類!$N$8:$N$25, 統合マスタ!V431)&gt;0, 分類!$M$7,
IF(COUNTIF(分類!$Q$8:$Q$25, 統合マスタ!V431)&gt;0, 分類!$P$7,
IF(COUNTIF(分類!$T$8:$T$25, 統合マスタ!V431)&gt;0, 分類!$S$7,
"無し")))))))</f>
        <v>錠剤</v>
      </c>
      <c r="AC431" s="27">
        <f t="shared" ca="1" si="31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176</v>
      </c>
      <c r="AE431" s="91">
        <f t="shared" ca="1" si="32"/>
        <v>1830.4</v>
      </c>
      <c r="AF431" s="91">
        <f t="shared" ca="1" si="33"/>
        <v>1619.1999999999998</v>
      </c>
    </row>
    <row r="432" spans="1:32">
      <c r="A432" s="40">
        <f>元データ!P429</f>
        <v>370</v>
      </c>
      <c r="B432" s="27">
        <f t="shared" si="34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91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30"/>
        <v/>
      </c>
      <c r="AB432" s="27" t="str">
        <f ca="1">IF(A432="非採用特別","非採用特別",IF(R432=2,"臨時",
IF(COUNTIF(分類!$H$8:$H$25, 統合マスタ!V432)&gt;0, 分類!$G$7,
IF(COUNTIF(分類!$K$8:$K$25, 統合マスタ!V432)&gt;0, 分類!$J$7,
IF(COUNTIF(分類!$N$8:$N$25, 統合マスタ!V432)&gt;0, 分類!$M$7,
IF(COUNTIF(分類!$Q$8:$Q$25, 統合マスタ!V432)&gt;0, 分類!$P$7,
IF(COUNTIF(分類!$T$8:$T$25, 統合マスタ!V432)&gt;0, 分類!$S$7,
"無し")))))))</f>
        <v>錠剤</v>
      </c>
      <c r="AC432" s="27">
        <f t="shared" ca="1" si="31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410</v>
      </c>
      <c r="AE432" s="91">
        <f t="shared" ca="1" si="32"/>
        <v>2501</v>
      </c>
      <c r="AF432" s="91">
        <f t="shared" ca="1" si="33"/>
        <v>2225.89</v>
      </c>
    </row>
    <row r="433" spans="1:32">
      <c r="A433" s="40">
        <f>元データ!P430</f>
        <v>371</v>
      </c>
      <c r="B433" s="27">
        <f t="shared" si="34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91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30"/>
        <v/>
      </c>
      <c r="AB433" s="27" t="str">
        <f ca="1">IF(A433="非採用特別","非採用特別",IF(R433=2,"臨時",
IF(COUNTIF(分類!$H$8:$H$25, 統合マスタ!V433)&gt;0, 分類!$G$7,
IF(COUNTIF(分類!$K$8:$K$25, 統合マスタ!V433)&gt;0, 分類!$J$7,
IF(COUNTIF(分類!$N$8:$N$25, 統合マスタ!V433)&gt;0, 分類!$M$7,
IF(COUNTIF(分類!$Q$8:$Q$25, 統合マスタ!V433)&gt;0, 分類!$P$7,
IF(COUNTIF(分類!$T$8:$T$25, 統合マスタ!V433)&gt;0, 分類!$S$7,
"無し")))))))</f>
        <v>錠剤</v>
      </c>
      <c r="AC433" s="27">
        <f t="shared" ca="1" si="31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1026</v>
      </c>
      <c r="AE433" s="91">
        <f t="shared" ca="1" si="32"/>
        <v>10362.6</v>
      </c>
      <c r="AF433" s="91">
        <f t="shared" ca="1" si="33"/>
        <v>9018.5399999999991</v>
      </c>
    </row>
    <row r="434" spans="1:32">
      <c r="A434" s="40">
        <f>元データ!P431</f>
        <v>372</v>
      </c>
      <c r="B434" s="27">
        <f t="shared" si="34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91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30"/>
        <v/>
      </c>
      <c r="AB434" s="27" t="str">
        <f ca="1">IF(A434="非採用特別","非採用特別",IF(R434=2,"臨時",
IF(COUNTIF(分類!$H$8:$H$25, 統合マスタ!V434)&gt;0, 分類!$G$7,
IF(COUNTIF(分類!$K$8:$K$25, 統合マスタ!V434)&gt;0, 分類!$J$7,
IF(COUNTIF(分類!$N$8:$N$25, 統合マスタ!V434)&gt;0, 分類!$M$7,
IF(COUNTIF(分類!$Q$8:$Q$25, 統合マスタ!V434)&gt;0, 分類!$P$7,
IF(COUNTIF(分類!$T$8:$T$25, 統合マスタ!V434)&gt;0, 分類!$S$7,
"無し")))))))</f>
        <v>外用</v>
      </c>
      <c r="AC434" s="27">
        <f t="shared" ca="1" si="31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160</v>
      </c>
      <c r="AE434" s="91">
        <f t="shared" ca="1" si="32"/>
        <v>2560</v>
      </c>
      <c r="AF434" s="91">
        <f t="shared" ca="1" si="33"/>
        <v>2324</v>
      </c>
    </row>
    <row r="435" spans="1:32">
      <c r="A435" s="40">
        <f>元データ!P432</f>
        <v>373</v>
      </c>
      <c r="B435" s="27">
        <f t="shared" si="34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91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30"/>
        <v/>
      </c>
      <c r="AB435" s="27" t="str">
        <f ca="1">IF(A435="非採用特別","非採用特別",IF(R435=2,"臨時",
IF(COUNTIF(分類!$H$8:$H$25, 統合マスタ!V435)&gt;0, 分類!$G$7,
IF(COUNTIF(分類!$K$8:$K$25, 統合マスタ!V435)&gt;0, 分類!$J$7,
IF(COUNTIF(分類!$N$8:$N$25, 統合マスタ!V435)&gt;0, 分類!$M$7,
IF(COUNTIF(分類!$Q$8:$Q$25, 統合マスタ!V435)&gt;0, 分類!$P$7,
IF(COUNTIF(分類!$T$8:$T$25, 統合マスタ!V435)&gt;0, 分類!$S$7,
"無し")))))))</f>
        <v>外用</v>
      </c>
      <c r="AC435" s="27">
        <f t="shared" ca="1" si="31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420</v>
      </c>
      <c r="AE435" s="91">
        <f t="shared" ca="1" si="32"/>
        <v>9282</v>
      </c>
      <c r="AF435" s="91">
        <f t="shared" ca="1" si="33"/>
        <v>8437.7999999999993</v>
      </c>
    </row>
    <row r="436" spans="1:32">
      <c r="A436" s="40">
        <f>元データ!P433</f>
        <v>374</v>
      </c>
      <c r="B436" s="27">
        <f t="shared" si="34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91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30"/>
        <v/>
      </c>
      <c r="AB436" s="27" t="str">
        <f ca="1">IF(A436="非採用特別","非採用特別",IF(R436=2,"臨時",
IF(COUNTIF(分類!$H$8:$H$25, 統合マスタ!V436)&gt;0, 分類!$G$7,
IF(COUNTIF(分類!$K$8:$K$25, 統合マスタ!V436)&gt;0, 分類!$J$7,
IF(COUNTIF(分類!$N$8:$N$25, 統合マスタ!V436)&gt;0, 分類!$M$7,
IF(COUNTIF(分類!$Q$8:$Q$25, 統合マスタ!V436)&gt;0, 分類!$P$7,
IF(COUNTIF(分類!$T$8:$T$25, 統合マスタ!V436)&gt;0, 分類!$S$7,
"無し")))))))</f>
        <v>錠剤</v>
      </c>
      <c r="AC436" s="27">
        <f t="shared" ca="1" si="31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93</v>
      </c>
      <c r="AE436" s="91">
        <f t="shared" ca="1" si="32"/>
        <v>930</v>
      </c>
      <c r="AF436" s="91">
        <f t="shared" ca="1" si="33"/>
        <v>845.37</v>
      </c>
    </row>
    <row r="437" spans="1:32">
      <c r="A437" s="40">
        <f>元データ!P434</f>
        <v>375</v>
      </c>
      <c r="B437" s="27">
        <f t="shared" si="34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91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30"/>
        <v/>
      </c>
      <c r="AB437" s="27" t="str">
        <f ca="1">IF(A437="非採用特別","非採用特別",IF(R437=2,"臨時",
IF(COUNTIF(分類!$H$8:$H$25, 統合マスタ!V437)&gt;0, 分類!$G$7,
IF(COUNTIF(分類!$K$8:$K$25, 統合マスタ!V437)&gt;0, 分類!$J$7,
IF(COUNTIF(分類!$N$8:$N$25, 統合マスタ!V437)&gt;0, 分類!$M$7,
IF(COUNTIF(分類!$Q$8:$Q$25, 統合マスタ!V437)&gt;0, 分類!$P$7,
IF(COUNTIF(分類!$T$8:$T$25, 統合マスタ!V437)&gt;0, 分類!$S$7,
"無し")))))))</f>
        <v>錠剤</v>
      </c>
      <c r="AC437" s="27">
        <f t="shared" ca="1" si="31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129</v>
      </c>
      <c r="AE437" s="91">
        <f t="shared" ca="1" si="32"/>
        <v>1070.7</v>
      </c>
      <c r="AF437" s="91">
        <f t="shared" ca="1" si="33"/>
        <v>966.21000000000015</v>
      </c>
    </row>
    <row r="438" spans="1:32">
      <c r="A438" s="40">
        <f>元データ!P435</f>
        <v>377</v>
      </c>
      <c r="B438" s="27">
        <f t="shared" si="34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91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30"/>
        <v/>
      </c>
      <c r="AB438" s="27" t="str">
        <f ca="1">IF(A438="非採用特別","非採用特別",IF(R438=2,"臨時",
IF(COUNTIF(分類!$H$8:$H$25, 統合マスタ!V438)&gt;0, 分類!$G$7,
IF(COUNTIF(分類!$K$8:$K$25, 統合マスタ!V438)&gt;0, 分類!$J$7,
IF(COUNTIF(分類!$N$8:$N$25, 統合マスタ!V438)&gt;0, 分類!$M$7,
IF(COUNTIF(分類!$Q$8:$Q$25, 統合マスタ!V438)&gt;0, 分類!$P$7,
IF(COUNTIF(分類!$T$8:$T$25, 統合マスタ!V438)&gt;0, 分類!$S$7,
"無し")))))))</f>
        <v>臨時</v>
      </c>
      <c r="AC438" s="27">
        <f t="shared" ca="1" si="31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  <c r="AE438" s="91">
        <f t="shared" ca="1" si="32"/>
        <v>0</v>
      </c>
      <c r="AF438" s="91">
        <f t="shared" ca="1" si="33"/>
        <v>0</v>
      </c>
    </row>
    <row r="439" spans="1:32">
      <c r="A439" s="40">
        <f>元データ!P436</f>
        <v>378</v>
      </c>
      <c r="B439" s="27">
        <f t="shared" si="34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91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30"/>
        <v/>
      </c>
      <c r="AB439" s="27" t="str">
        <f ca="1">IF(A439="非採用特別","非採用特別",IF(R439=2,"臨時",
IF(COUNTIF(分類!$H$8:$H$25, 統合マスタ!V439)&gt;0, 分類!$G$7,
IF(COUNTIF(分類!$K$8:$K$25, 統合マスタ!V439)&gt;0, 分類!$J$7,
IF(COUNTIF(分類!$N$8:$N$25, 統合マスタ!V439)&gt;0, 分類!$M$7,
IF(COUNTIF(分類!$Q$8:$Q$25, 統合マスタ!V439)&gt;0, 分類!$P$7,
IF(COUNTIF(分類!$T$8:$T$25, 統合マスタ!V439)&gt;0, 分類!$S$7,
"無し")))))))</f>
        <v>臨時</v>
      </c>
      <c r="AC439" s="27">
        <f t="shared" ca="1" si="31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  <c r="AE439" s="91">
        <f t="shared" ca="1" si="32"/>
        <v>0</v>
      </c>
      <c r="AF439" s="91">
        <f t="shared" ca="1" si="33"/>
        <v>0</v>
      </c>
    </row>
    <row r="440" spans="1:32">
      <c r="A440" s="40">
        <f>元データ!P437</f>
        <v>380</v>
      </c>
      <c r="B440" s="27">
        <f t="shared" si="34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91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30"/>
        <v/>
      </c>
      <c r="AB440" s="27" t="str">
        <f ca="1">IF(A440="非採用特別","非採用特別",IF(R440=2,"臨時",
IF(COUNTIF(分類!$H$8:$H$25, 統合マスタ!V440)&gt;0, 分類!$G$7,
IF(COUNTIF(分類!$K$8:$K$25, 統合マスタ!V440)&gt;0, 分類!$J$7,
IF(COUNTIF(分類!$N$8:$N$25, 統合マスタ!V440)&gt;0, 分類!$M$7,
IF(COUNTIF(分類!$Q$8:$Q$25, 統合マスタ!V440)&gt;0, 分類!$P$7,
IF(COUNTIF(分類!$T$8:$T$25, 統合マスタ!V440)&gt;0, 分類!$S$7,
"無し")))))))</f>
        <v>錠剤</v>
      </c>
      <c r="AC440" s="27">
        <f t="shared" ca="1" si="31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867</v>
      </c>
      <c r="AE440" s="91">
        <f t="shared" ca="1" si="32"/>
        <v>5808.9000000000005</v>
      </c>
      <c r="AF440" s="91">
        <f t="shared" ca="1" si="33"/>
        <v>5280.03</v>
      </c>
    </row>
    <row r="441" spans="1:32">
      <c r="A441" s="40">
        <f>元データ!P438</f>
        <v>379</v>
      </c>
      <c r="B441" s="27">
        <f t="shared" si="34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91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30"/>
        <v/>
      </c>
      <c r="AB441" s="27" t="str">
        <f ca="1">IF(A441="非採用特別","非採用特別",IF(R441=2,"臨時",
IF(COUNTIF(分類!$H$8:$H$25, 統合マスタ!V441)&gt;0, 分類!$G$7,
IF(COUNTIF(分類!$K$8:$K$25, 統合マスタ!V441)&gt;0, 分類!$J$7,
IF(COUNTIF(分類!$N$8:$N$25, 統合マスタ!V441)&gt;0, 分類!$M$7,
IF(COUNTIF(分類!$Q$8:$Q$25, 統合マスタ!V441)&gt;0, 分類!$P$7,
IF(COUNTIF(分類!$T$8:$T$25, 統合マスタ!V441)&gt;0, 分類!$S$7,
"無し")))))))</f>
        <v>錠剤</v>
      </c>
      <c r="AC441" s="27">
        <f t="shared" ca="1" si="31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670</v>
      </c>
      <c r="AE441" s="91">
        <f t="shared" ca="1" si="32"/>
        <v>4086.9999999999995</v>
      </c>
      <c r="AF441" s="91">
        <f t="shared" ca="1" si="33"/>
        <v>3711.7999999999993</v>
      </c>
    </row>
    <row r="442" spans="1:32">
      <c r="A442" s="40" t="str">
        <f>元データ!P439</f>
        <v>非採用</v>
      </c>
      <c r="B442" s="27">
        <f t="shared" si="34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91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30"/>
        <v>非採用</v>
      </c>
      <c r="AB442" s="27" t="str">
        <f ca="1">IF(A442="非採用特別","非採用特別",IF(R442=2,"臨時",
IF(COUNTIF(分類!$H$8:$H$25, 統合マスタ!V442)&gt;0, 分類!$G$7,
IF(COUNTIF(分類!$K$8:$K$25, 統合マスタ!V442)&gt;0, 分類!$J$7,
IF(COUNTIF(分類!$N$8:$N$25, 統合マスタ!V442)&gt;0, 分類!$M$7,
IF(COUNTIF(分類!$Q$8:$Q$25, 統合マスタ!V442)&gt;0, 分類!$P$7,
IF(COUNTIF(分類!$T$8:$T$25, 統合マスタ!V442)&gt;0, 分類!$S$7,
"無し")))))))</f>
        <v>無し</v>
      </c>
      <c r="AC442" s="27" t="e">
        <f t="shared" ca="1" si="31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  <c r="AE442" s="91" t="e">
        <f t="shared" ca="1" si="32"/>
        <v>#VALUE!</v>
      </c>
      <c r="AF442" s="91" t="e">
        <f t="shared" ca="1" si="33"/>
        <v>#VALUE!</v>
      </c>
    </row>
    <row r="443" spans="1:32">
      <c r="A443" s="40">
        <f>元データ!P440</f>
        <v>382</v>
      </c>
      <c r="B443" s="27">
        <f t="shared" si="34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91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30"/>
        <v/>
      </c>
      <c r="AB443" s="27" t="str">
        <f ca="1">IF(A443="非採用特別","非採用特別",IF(R443=2,"臨時",
IF(COUNTIF(分類!$H$8:$H$25, 統合マスタ!V443)&gt;0, 分類!$G$7,
IF(COUNTIF(分類!$K$8:$K$25, 統合マスタ!V443)&gt;0, 分類!$J$7,
IF(COUNTIF(分類!$N$8:$N$25, 統合マスタ!V443)&gt;0, 分類!$M$7,
IF(COUNTIF(分類!$Q$8:$Q$25, 統合マスタ!V443)&gt;0, 分類!$P$7,
IF(COUNTIF(分類!$T$8:$T$25, 統合マスタ!V443)&gt;0, 分類!$S$7,
"無し")))))))</f>
        <v>錠剤</v>
      </c>
      <c r="AC443" s="27">
        <f t="shared" ca="1" si="31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68</v>
      </c>
      <c r="AE443" s="91">
        <f t="shared" ca="1" si="32"/>
        <v>707.2</v>
      </c>
      <c r="AF443" s="91">
        <f t="shared" ca="1" si="33"/>
        <v>636.48</v>
      </c>
    </row>
    <row r="444" spans="1:32">
      <c r="A444" s="40">
        <f>元データ!P441</f>
        <v>383</v>
      </c>
      <c r="B444" s="27">
        <f t="shared" si="34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91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30"/>
        <v/>
      </c>
      <c r="AB444" s="27" t="str">
        <f ca="1">IF(A444="非採用特別","非採用特別",IF(R444=2,"臨時",
IF(COUNTIF(分類!$H$8:$H$25, 統合マスタ!V444)&gt;0, 分類!$G$7,
IF(COUNTIF(分類!$K$8:$K$25, 統合マスタ!V444)&gt;0, 分類!$J$7,
IF(COUNTIF(分類!$N$8:$N$25, 統合マスタ!V444)&gt;0, 分類!$M$7,
IF(COUNTIF(分類!$Q$8:$Q$25, 統合マスタ!V444)&gt;0, 分類!$P$7,
IF(COUNTIF(分類!$T$8:$T$25, 統合マスタ!V444)&gt;0, 分類!$S$7,
"無し")))))))</f>
        <v>臨時</v>
      </c>
      <c r="AC444" s="27">
        <f t="shared" ca="1" si="31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  <c r="AE444" s="91">
        <f t="shared" ca="1" si="32"/>
        <v>0</v>
      </c>
      <c r="AF444" s="91">
        <f t="shared" ca="1" si="33"/>
        <v>0</v>
      </c>
    </row>
    <row r="445" spans="1:32">
      <c r="A445" s="40">
        <f>元データ!P442</f>
        <v>384</v>
      </c>
      <c r="B445" s="27">
        <f t="shared" si="34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91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30"/>
        <v/>
      </c>
      <c r="AB445" s="27" t="str">
        <f ca="1">IF(A445="非採用特別","非採用特別",IF(R445=2,"臨時",
IF(COUNTIF(分類!$H$8:$H$25, 統合マスタ!V445)&gt;0, 分類!$G$7,
IF(COUNTIF(分類!$K$8:$K$25, 統合マスタ!V445)&gt;0, 分類!$J$7,
IF(COUNTIF(分類!$N$8:$N$25, 統合マスタ!V445)&gt;0, 分類!$M$7,
IF(COUNTIF(分類!$Q$8:$Q$25, 統合マスタ!V445)&gt;0, 分類!$P$7,
IF(COUNTIF(分類!$T$8:$T$25, 統合マスタ!V445)&gt;0, 分類!$S$7,
"無し")))))))</f>
        <v>錠剤</v>
      </c>
      <c r="AC445" s="27">
        <f t="shared" ca="1" si="31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790</v>
      </c>
      <c r="AE445" s="91">
        <f t="shared" ca="1" si="32"/>
        <v>11613</v>
      </c>
      <c r="AF445" s="91">
        <f t="shared" ca="1" si="33"/>
        <v>10103.31</v>
      </c>
    </row>
    <row r="446" spans="1:32">
      <c r="A446" s="40">
        <f>元データ!P443</f>
        <v>386</v>
      </c>
      <c r="B446" s="27">
        <f t="shared" si="34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91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30"/>
        <v/>
      </c>
      <c r="AB446" s="27" t="str">
        <f ca="1">IF(A446="非採用特別","非採用特別",IF(R446=2,"臨時",
IF(COUNTIF(分類!$H$8:$H$25, 統合マスタ!V446)&gt;0, 分類!$G$7,
IF(COUNTIF(分類!$K$8:$K$25, 統合マスタ!V446)&gt;0, 分類!$J$7,
IF(COUNTIF(分類!$N$8:$N$25, 統合マスタ!V446)&gt;0, 分類!$M$7,
IF(COUNTIF(分類!$Q$8:$Q$25, 統合マスタ!V446)&gt;0, 分類!$P$7,
IF(COUNTIF(分類!$T$8:$T$25, 統合マスタ!V446)&gt;0, 分類!$S$7,
"無し")))))))</f>
        <v>注射</v>
      </c>
      <c r="AC446" s="27">
        <f t="shared" ca="1" si="31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41</v>
      </c>
      <c r="AE446" s="91">
        <f t="shared" ca="1" si="32"/>
        <v>2501</v>
      </c>
      <c r="AF446" s="91">
        <f t="shared" ca="1" si="33"/>
        <v>2227.94</v>
      </c>
    </row>
    <row r="447" spans="1:32">
      <c r="A447" s="40">
        <f>元データ!P444</f>
        <v>385</v>
      </c>
      <c r="B447" s="27">
        <f t="shared" si="34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91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30"/>
        <v/>
      </c>
      <c r="AB447" s="27" t="str">
        <f ca="1">IF(A447="非採用特別","非採用特別",IF(R447=2,"臨時",
IF(COUNTIF(分類!$H$8:$H$25, 統合マスタ!V447)&gt;0, 分類!$G$7,
IF(COUNTIF(分類!$K$8:$K$25, 統合マスタ!V447)&gt;0, 分類!$J$7,
IF(COUNTIF(分類!$N$8:$N$25, 統合マスタ!V447)&gt;0, 分類!$M$7,
IF(COUNTIF(分類!$Q$8:$Q$25, 統合マスタ!V447)&gt;0, 分類!$P$7,
IF(COUNTIF(分類!$T$8:$T$25, 統合マスタ!V447)&gt;0, 分類!$S$7,
"無し")))))))</f>
        <v>注射</v>
      </c>
      <c r="AC447" s="27">
        <f t="shared" ca="1" si="31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  <c r="AE447" s="91">
        <f t="shared" ca="1" si="32"/>
        <v>0</v>
      </c>
      <c r="AF447" s="91">
        <f t="shared" ca="1" si="33"/>
        <v>0</v>
      </c>
    </row>
    <row r="448" spans="1:32">
      <c r="A448" s="40">
        <f>元データ!P445</f>
        <v>387</v>
      </c>
      <c r="B448" s="27">
        <f t="shared" si="34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91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30"/>
        <v/>
      </c>
      <c r="AB448" s="27" t="str">
        <f ca="1">IF(A448="非採用特別","非採用特別",IF(R448=2,"臨時",
IF(COUNTIF(分類!$H$8:$H$25, 統合マスタ!V448)&gt;0, 分類!$G$7,
IF(COUNTIF(分類!$K$8:$K$25, 統合マスタ!V448)&gt;0, 分類!$J$7,
IF(COUNTIF(分類!$N$8:$N$25, 統合マスタ!V448)&gt;0, 分類!$M$7,
IF(COUNTIF(分類!$Q$8:$Q$25, 統合マスタ!V448)&gt;0, 分類!$P$7,
IF(COUNTIF(分類!$T$8:$T$25, 統合マスタ!V448)&gt;0, 分類!$S$7,
"無し")))))))</f>
        <v>外用</v>
      </c>
      <c r="AC448" s="27">
        <f t="shared" ca="1" si="31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36</v>
      </c>
      <c r="AE448" s="91">
        <f t="shared" ca="1" si="32"/>
        <v>1476</v>
      </c>
      <c r="AF448" s="91">
        <f t="shared" ca="1" si="33"/>
        <v>1279.1999999999998</v>
      </c>
    </row>
    <row r="449" spans="1:32">
      <c r="A449" s="40">
        <f>元データ!P446</f>
        <v>388</v>
      </c>
      <c r="B449" s="27">
        <f t="shared" si="34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91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30"/>
        <v/>
      </c>
      <c r="AB449" s="27" t="str">
        <f ca="1">IF(A449="非採用特別","非採用特別",IF(R449=2,"臨時",
IF(COUNTIF(分類!$H$8:$H$25, 統合マスタ!V449)&gt;0, 分類!$G$7,
IF(COUNTIF(分類!$K$8:$K$25, 統合マスタ!V449)&gt;0, 分類!$J$7,
IF(COUNTIF(分類!$N$8:$N$25, 統合マスタ!V449)&gt;0, 分類!$M$7,
IF(COUNTIF(分類!$Q$8:$Q$25, 統合マスタ!V449)&gt;0, 分類!$P$7,
IF(COUNTIF(分類!$T$8:$T$25, 統合マスタ!V449)&gt;0, 分類!$S$7,
"無し")))))))</f>
        <v>錠剤</v>
      </c>
      <c r="AC449" s="27">
        <f t="shared" ca="1" si="31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500</v>
      </c>
      <c r="AE449" s="91">
        <f t="shared" ca="1" si="32"/>
        <v>14250</v>
      </c>
      <c r="AF449" s="91">
        <f t="shared" ca="1" si="33"/>
        <v>12695</v>
      </c>
    </row>
    <row r="450" spans="1:32">
      <c r="A450" s="40">
        <f>元データ!P447</f>
        <v>389</v>
      </c>
      <c r="B450" s="27">
        <f t="shared" si="34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91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30"/>
        <v/>
      </c>
      <c r="AB450" s="27" t="str">
        <f ca="1">IF(A450="非採用特別","非採用特別",IF(R450=2,"臨時",
IF(COUNTIF(分類!$H$8:$H$25, 統合マスタ!V450)&gt;0, 分類!$G$7,
IF(COUNTIF(分類!$K$8:$K$25, 統合マスタ!V450)&gt;0, 分類!$J$7,
IF(COUNTIF(分類!$N$8:$N$25, 統合マスタ!V450)&gt;0, 分類!$M$7,
IF(COUNTIF(分類!$Q$8:$Q$25, 統合マスタ!V450)&gt;0, 分類!$P$7,
IF(COUNTIF(分類!$T$8:$T$25, 統合マスタ!V450)&gt;0, 分類!$S$7,
"無し")))))))</f>
        <v>錠剤</v>
      </c>
      <c r="AC450" s="27">
        <f t="shared" ca="1" si="31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750</v>
      </c>
      <c r="AE450" s="91">
        <f t="shared" ca="1" si="32"/>
        <v>4500</v>
      </c>
      <c r="AF450" s="91">
        <f t="shared" ca="1" si="33"/>
        <v>3937.5</v>
      </c>
    </row>
    <row r="451" spans="1:32">
      <c r="A451" s="40">
        <f>元データ!P448</f>
        <v>389</v>
      </c>
      <c r="B451" s="27">
        <f t="shared" si="34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91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30"/>
        <v/>
      </c>
      <c r="AB451" s="27" t="str">
        <f ca="1">IF(A451="非採用特別","非採用特別",IF(R451=2,"臨時",
IF(COUNTIF(分類!$H$8:$H$25, 統合マスタ!V451)&gt;0, 分類!$G$7,
IF(COUNTIF(分類!$K$8:$K$25, 統合マスタ!V451)&gt;0, 分類!$J$7,
IF(COUNTIF(分類!$N$8:$N$25, 統合マスタ!V451)&gt;0, 分類!$M$7,
IF(COUNTIF(分類!$Q$8:$Q$25, 統合マスタ!V451)&gt;0, 分類!$P$7,
IF(COUNTIF(分類!$T$8:$T$25, 統合マスタ!V451)&gt;0, 分類!$S$7,
"無し")))))))</f>
        <v>錠剤</v>
      </c>
      <c r="AC451" s="27">
        <f t="shared" ca="1" si="31"/>
        <v>447</v>
      </c>
      <c r="AD451" s="27"/>
      <c r="AE451" s="91">
        <f t="shared" si="32"/>
        <v>0</v>
      </c>
      <c r="AF451" s="91">
        <f t="shared" si="33"/>
        <v>0</v>
      </c>
    </row>
    <row r="452" spans="1:32">
      <c r="A452" s="40" t="str">
        <f>元データ!P449</f>
        <v>非採用</v>
      </c>
      <c r="B452" s="27">
        <f t="shared" si="34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91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30"/>
        <v>非採用</v>
      </c>
      <c r="AB452" s="27" t="str">
        <f ca="1">IF(A452="非採用特別","非採用特別",IF(R452=2,"臨時",
IF(COUNTIF(分類!$H$8:$H$25, 統合マスタ!V452)&gt;0, 分類!$G$7,
IF(COUNTIF(分類!$K$8:$K$25, 統合マスタ!V452)&gt;0, 分類!$J$7,
IF(COUNTIF(分類!$N$8:$N$25, 統合マスタ!V452)&gt;0, 分類!$M$7,
IF(COUNTIF(分類!$Q$8:$Q$25, 統合マスタ!V452)&gt;0, 分類!$P$7,
IF(COUNTIF(分類!$T$8:$T$25, 統合マスタ!V452)&gt;0, 分類!$S$7,
"無し")))))))</f>
        <v>無し</v>
      </c>
      <c r="AC452" s="27" t="e">
        <f t="shared" ca="1" si="31"/>
        <v>#VALUE!</v>
      </c>
      <c r="AD452" s="27">
        <v>62</v>
      </c>
      <c r="AE452" s="91">
        <f t="shared" si="32"/>
        <v>47777.200000000004</v>
      </c>
      <c r="AF452" s="91">
        <f t="shared" si="33"/>
        <v>42564.24</v>
      </c>
    </row>
    <row r="453" spans="1:32">
      <c r="A453" s="40">
        <f>元データ!P450</f>
        <v>390</v>
      </c>
      <c r="B453" s="27">
        <f t="shared" si="34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91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30"/>
        <v/>
      </c>
      <c r="AB453" s="27" t="str">
        <f ca="1">IF(A453="非採用特別","非採用特別",IF(R453=2,"臨時",
IF(COUNTIF(分類!$H$8:$H$25, 統合マスタ!V453)&gt;0, 分類!$G$7,
IF(COUNTIF(分類!$K$8:$K$25, 統合マスタ!V453)&gt;0, 分類!$J$7,
IF(COUNTIF(分類!$N$8:$N$25, 統合マスタ!V453)&gt;0, 分類!$M$7,
IF(COUNTIF(分類!$Q$8:$Q$25, 統合マスタ!V453)&gt;0, 分類!$P$7,
IF(COUNTIF(分類!$T$8:$T$25, 統合マスタ!V453)&gt;0, 分類!$S$7,
"無し")))))))</f>
        <v>臨時</v>
      </c>
      <c r="AC453" s="27">
        <f t="shared" ca="1" si="31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107</v>
      </c>
      <c r="AE453" s="91">
        <f t="shared" ca="1" si="32"/>
        <v>21517.7</v>
      </c>
      <c r="AF453" s="91">
        <f t="shared" ca="1" si="33"/>
        <v>19558.53</v>
      </c>
    </row>
    <row r="454" spans="1:32">
      <c r="A454" s="40">
        <f>元データ!P451</f>
        <v>391</v>
      </c>
      <c r="B454" s="27">
        <f t="shared" si="34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91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35">IF(A454="非採用","非採用",IF(A454="処置薬","処置薬",""))</f>
        <v/>
      </c>
      <c r="AB454" s="27" t="str">
        <f ca="1">IF(A454="非採用特別","非採用特別",IF(R454=2,"臨時",
IF(COUNTIF(分類!$H$8:$H$25, 統合マスタ!V454)&gt;0, 分類!$G$7,
IF(COUNTIF(分類!$K$8:$K$25, 統合マスタ!V454)&gt;0, 分類!$J$7,
IF(COUNTIF(分類!$N$8:$N$25, 統合マスタ!V454)&gt;0, 分類!$M$7,
IF(COUNTIF(分類!$Q$8:$Q$25, 統合マスタ!V454)&gt;0, 分類!$P$7,
IF(COUNTIF(分類!$T$8:$T$25, 統合マスタ!V454)&gt;0, 分類!$S$7,
"無し")))))))</f>
        <v>注射</v>
      </c>
      <c r="AC454" s="27">
        <f t="shared" ref="AC454:AC517" ca="1" si="36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10</v>
      </c>
      <c r="AE454" s="91">
        <f t="shared" ref="AE454:AE517" ca="1" si="37">H454*AD454</f>
        <v>1000</v>
      </c>
      <c r="AF454" s="91">
        <f t="shared" ref="AF454:AF516" ca="1" si="38">M454*AD454</f>
        <v>837</v>
      </c>
    </row>
    <row r="455" spans="1:32">
      <c r="A455" s="40">
        <f>元データ!P452</f>
        <v>399</v>
      </c>
      <c r="B455" s="27">
        <f t="shared" ref="B455:B518" si="39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91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35"/>
        <v/>
      </c>
      <c r="AB455" s="27" t="str">
        <f ca="1">IF(A455="非採用特別","非採用特別",IF(R455=2,"臨時",
IF(COUNTIF(分類!$H$8:$H$25, 統合マスタ!V455)&gt;0, 分類!$G$7,
IF(COUNTIF(分類!$K$8:$K$25, 統合マスタ!V455)&gt;0, 分類!$J$7,
IF(COUNTIF(分類!$N$8:$N$25, 統合マスタ!V455)&gt;0, 分類!$M$7,
IF(COUNTIF(分類!$Q$8:$Q$25, 統合マスタ!V455)&gt;0, 分類!$P$7,
IF(COUNTIF(分類!$T$8:$T$25, 統合マスタ!V455)&gt;0, 分類!$S$7,
"無し")))))))</f>
        <v>臨時</v>
      </c>
      <c r="AC455" s="27">
        <f t="shared" ca="1" si="36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15</v>
      </c>
      <c r="AE455" s="91">
        <f t="shared" ca="1" si="37"/>
        <v>151.5</v>
      </c>
      <c r="AF455" s="91">
        <f t="shared" ca="1" si="38"/>
        <v>135</v>
      </c>
    </row>
    <row r="456" spans="1:32">
      <c r="A456" s="40">
        <f>元データ!P453</f>
        <v>392</v>
      </c>
      <c r="B456" s="27">
        <f t="shared" si="39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91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35"/>
        <v/>
      </c>
      <c r="AB456" s="27" t="str">
        <f ca="1">IF(A456="非採用特別","非採用特別",IF(R456=2,"臨時",
IF(COUNTIF(分類!$H$8:$H$25, 統合マスタ!V456)&gt;0, 分類!$G$7,
IF(COUNTIF(分類!$K$8:$K$25, 統合マスタ!V456)&gt;0, 分類!$J$7,
IF(COUNTIF(分類!$N$8:$N$25, 統合マスタ!V456)&gt;0, 分類!$M$7,
IF(COUNTIF(分類!$Q$8:$Q$25, 統合マスタ!V456)&gt;0, 分類!$P$7,
IF(COUNTIF(分類!$T$8:$T$25, 統合マスタ!V456)&gt;0, 分類!$S$7,
"無し")))))))</f>
        <v>錠剤</v>
      </c>
      <c r="AC456" s="27">
        <f t="shared" ca="1" si="36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169</v>
      </c>
      <c r="AE456" s="91">
        <f t="shared" ca="1" si="37"/>
        <v>2078.7000000000003</v>
      </c>
      <c r="AF456" s="91">
        <f t="shared" ca="1" si="38"/>
        <v>1759.29</v>
      </c>
    </row>
    <row r="457" spans="1:32">
      <c r="A457" s="40">
        <f>元データ!P454</f>
        <v>393</v>
      </c>
      <c r="B457" s="27">
        <f t="shared" si="39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91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35"/>
        <v/>
      </c>
      <c r="AB457" s="27" t="str">
        <f ca="1">IF(A457="非採用特別","非採用特別",IF(R457=2,"臨時",
IF(COUNTIF(分類!$H$8:$H$25, 統合マスタ!V457)&gt;0, 分類!$G$7,
IF(COUNTIF(分類!$K$8:$K$25, 統合マスタ!V457)&gt;0, 分類!$J$7,
IF(COUNTIF(分類!$N$8:$N$25, 統合マスタ!V457)&gt;0, 分類!$M$7,
IF(COUNTIF(分類!$Q$8:$Q$25, 統合マスタ!V457)&gt;0, 分類!$P$7,
IF(COUNTIF(分類!$T$8:$T$25, 統合マスタ!V457)&gt;0, 分類!$S$7,
"無し")))))))</f>
        <v>錠剤</v>
      </c>
      <c r="AC457" s="27">
        <f t="shared" ca="1" si="36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581</v>
      </c>
      <c r="AE457" s="91">
        <f t="shared" ca="1" si="37"/>
        <v>19579.7</v>
      </c>
      <c r="AF457" s="91">
        <f t="shared" ca="1" si="38"/>
        <v>15662.099999999999</v>
      </c>
    </row>
    <row r="458" spans="1:32">
      <c r="A458" s="40">
        <f>元データ!P455</f>
        <v>393</v>
      </c>
      <c r="B458" s="27">
        <f t="shared" si="39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91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35"/>
        <v/>
      </c>
      <c r="AB458" s="27" t="str">
        <f ca="1">IF(A458="非採用特別","非採用特別",IF(R458=2,"臨時",
IF(COUNTIF(分類!$H$8:$H$25, 統合マスタ!V458)&gt;0, 分類!$G$7,
IF(COUNTIF(分類!$K$8:$K$25, 統合マスタ!V458)&gt;0, 分類!$J$7,
IF(COUNTIF(分類!$N$8:$N$25, 統合マスタ!V458)&gt;0, 分類!$M$7,
IF(COUNTIF(分類!$Q$8:$Q$25, 統合マスタ!V458)&gt;0, 分類!$P$7,
IF(COUNTIF(分類!$T$8:$T$25, 統合マスタ!V458)&gt;0, 分類!$S$7,
"無し")))))))</f>
        <v>錠剤</v>
      </c>
      <c r="AC458" s="27">
        <f t="shared" ca="1" si="36"/>
        <v>200454</v>
      </c>
      <c r="AD458" s="27"/>
      <c r="AE458" s="91">
        <f t="shared" si="37"/>
        <v>0</v>
      </c>
      <c r="AF458" s="91">
        <f t="shared" si="38"/>
        <v>0</v>
      </c>
    </row>
    <row r="459" spans="1:32">
      <c r="A459" s="40">
        <f>元データ!P456</f>
        <v>397</v>
      </c>
      <c r="B459" s="27">
        <f t="shared" si="39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91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35"/>
        <v/>
      </c>
      <c r="AB459" s="27" t="str">
        <f ca="1">IF(A459="非採用特別","非採用特別",IF(R459=2,"臨時",
IF(COUNTIF(分類!$H$8:$H$25, 統合マスタ!V459)&gt;0, 分類!$G$7,
IF(COUNTIF(分類!$K$8:$K$25, 統合マスタ!V459)&gt;0, 分類!$J$7,
IF(COUNTIF(分類!$N$8:$N$25, 統合マスタ!V459)&gt;0, 分類!$M$7,
IF(COUNTIF(分類!$Q$8:$Q$25, 統合マスタ!V459)&gt;0, 分類!$P$7,
IF(COUNTIF(分類!$T$8:$T$25, 統合マスタ!V459)&gt;0, 分類!$S$7,
"無し")))))))</f>
        <v>錠剤</v>
      </c>
      <c r="AC459" s="27">
        <f t="shared" ca="1" si="36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1181</v>
      </c>
      <c r="AE459" s="91">
        <f t="shared" ca="1" si="37"/>
        <v>6967.9000000000005</v>
      </c>
      <c r="AF459" s="91">
        <f t="shared" ca="1" si="38"/>
        <v>6201.4310000000005</v>
      </c>
    </row>
    <row r="460" spans="1:32">
      <c r="A460" s="40">
        <f>元データ!P457</f>
        <v>398</v>
      </c>
      <c r="B460" s="27">
        <f t="shared" si="39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91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35"/>
        <v/>
      </c>
      <c r="AB460" s="27" t="str">
        <f ca="1">IF(A460="非採用特別","非採用特別",IF(R460=2,"臨時",
IF(COUNTIF(分類!$H$8:$H$25, 統合マスタ!V460)&gt;0, 分類!$G$7,
IF(COUNTIF(分類!$K$8:$K$25, 統合マスタ!V460)&gt;0, 分類!$J$7,
IF(COUNTIF(分類!$N$8:$N$25, 統合マスタ!V460)&gt;0, 分類!$M$7,
IF(COUNTIF(分類!$Q$8:$Q$25, 統合マスタ!V460)&gt;0, 分類!$P$7,
IF(COUNTIF(分類!$T$8:$T$25, 統合マスタ!V460)&gt;0, 分類!$S$7,
"無し")))))))</f>
        <v>錠剤</v>
      </c>
      <c r="AC460" s="27">
        <f t="shared" ca="1" si="36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87</v>
      </c>
      <c r="AE460" s="91">
        <f t="shared" ca="1" si="37"/>
        <v>3706.2000000000003</v>
      </c>
      <c r="AF460" s="91">
        <f t="shared" ca="1" si="38"/>
        <v>3301.65</v>
      </c>
    </row>
    <row r="461" spans="1:32">
      <c r="A461" s="40">
        <f>元データ!P458</f>
        <v>400</v>
      </c>
      <c r="B461" s="27">
        <f t="shared" si="39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91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35"/>
        <v/>
      </c>
      <c r="AB461" s="27" t="str">
        <f ca="1">IF(A461="非採用特別","非採用特別",IF(R461=2,"臨時",
IF(COUNTIF(分類!$H$8:$H$25, 統合マスタ!V461)&gt;0, 分類!$G$7,
IF(COUNTIF(分類!$K$8:$K$25, 統合マスタ!V461)&gt;0, 分類!$J$7,
IF(COUNTIF(分類!$N$8:$N$25, 統合マスタ!V461)&gt;0, 分類!$M$7,
IF(COUNTIF(分類!$Q$8:$Q$25, 統合マスタ!V461)&gt;0, 分類!$P$7,
IF(COUNTIF(分類!$T$8:$T$25, 統合マスタ!V461)&gt;0, 分類!$S$7,
"無し")))))))</f>
        <v>注射</v>
      </c>
      <c r="AC461" s="27">
        <f t="shared" ca="1" si="36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16</v>
      </c>
      <c r="AE461" s="91">
        <f t="shared" ca="1" si="37"/>
        <v>75056</v>
      </c>
      <c r="AF461" s="91">
        <f t="shared" ca="1" si="38"/>
        <v>67872</v>
      </c>
    </row>
    <row r="462" spans="1:32">
      <c r="A462" s="40">
        <f>元データ!P459</f>
        <v>401</v>
      </c>
      <c r="B462" s="27">
        <f t="shared" si="39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91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35"/>
        <v/>
      </c>
      <c r="AB462" s="27" t="str">
        <f ca="1">IF(A462="非採用特別","非採用特別",IF(R462=2,"臨時",
IF(COUNTIF(分類!$H$8:$H$25, 統合マスタ!V462)&gt;0, 分類!$G$7,
IF(COUNTIF(分類!$K$8:$K$25, 統合マスタ!V462)&gt;0, 分類!$J$7,
IF(COUNTIF(分類!$N$8:$N$25, 統合マスタ!V462)&gt;0, 分類!$M$7,
IF(COUNTIF(分類!$Q$8:$Q$25, 統合マスタ!V462)&gt;0, 分類!$P$7,
IF(COUNTIF(分類!$T$8:$T$25, 統合マスタ!V462)&gt;0, 分類!$S$7,
"無し")))))))</f>
        <v>錠剤</v>
      </c>
      <c r="AC462" s="27">
        <f t="shared" ca="1" si="36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118</v>
      </c>
      <c r="AE462" s="91">
        <f t="shared" ca="1" si="37"/>
        <v>7965</v>
      </c>
      <c r="AF462" s="91">
        <f t="shared" ca="1" si="38"/>
        <v>7169.9047619047615</v>
      </c>
    </row>
    <row r="463" spans="1:32">
      <c r="A463" s="40">
        <f>元データ!P460</f>
        <v>572</v>
      </c>
      <c r="B463" s="27">
        <f t="shared" si="39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91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35"/>
        <v/>
      </c>
      <c r="AB463" s="27" t="str">
        <f ca="1">IF(A463="非採用特別","非採用特別",IF(R463=2,"臨時",
IF(COUNTIF(分類!$H$8:$H$25, 統合マスタ!V463)&gt;0, 分類!$G$7,
IF(COUNTIF(分類!$K$8:$K$25, 統合マスタ!V463)&gt;0, 分類!$J$7,
IF(COUNTIF(分類!$N$8:$N$25, 統合マスタ!V463)&gt;0, 分類!$M$7,
IF(COUNTIF(分類!$Q$8:$Q$25, 統合マスタ!V463)&gt;0, 分類!$P$7,
IF(COUNTIF(分類!$T$8:$T$25, 統合マスタ!V463)&gt;0, 分類!$S$7,
"無し")))))))</f>
        <v>臨時</v>
      </c>
      <c r="AC463" s="27">
        <f t="shared" ca="1" si="36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  <c r="AE463" s="91">
        <f t="shared" ca="1" si="37"/>
        <v>0</v>
      </c>
      <c r="AF463" s="91">
        <f t="shared" ca="1" si="38"/>
        <v>0</v>
      </c>
    </row>
    <row r="464" spans="1:32">
      <c r="A464" s="40">
        <f>元データ!P461</f>
        <v>403</v>
      </c>
      <c r="B464" s="27">
        <f t="shared" si="39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91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35"/>
        <v/>
      </c>
      <c r="AB464" s="27" t="str">
        <f ca="1">IF(A464="非採用特別","非採用特別",IF(R464=2,"臨時",
IF(COUNTIF(分類!$H$8:$H$25, 統合マスタ!V464)&gt;0, 分類!$G$7,
IF(COUNTIF(分類!$K$8:$K$25, 統合マスタ!V464)&gt;0, 分類!$J$7,
IF(COUNTIF(分類!$N$8:$N$25, 統合マスタ!V464)&gt;0, 分類!$M$7,
IF(COUNTIF(分類!$Q$8:$Q$25, 統合マスタ!V464)&gt;0, 分類!$P$7,
IF(COUNTIF(分類!$T$8:$T$25, 統合マスタ!V464)&gt;0, 分類!$S$7,
"無し")))))))</f>
        <v>その他</v>
      </c>
      <c r="AC464" s="27">
        <f t="shared" ca="1" si="36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720</v>
      </c>
      <c r="AE464" s="91">
        <f t="shared" ca="1" si="37"/>
        <v>5040</v>
      </c>
      <c r="AF464" s="91">
        <f t="shared" ca="1" si="38"/>
        <v>4488</v>
      </c>
    </row>
    <row r="465" spans="1:32">
      <c r="A465" s="40">
        <f>元データ!P462</f>
        <v>402</v>
      </c>
      <c r="B465" s="27">
        <f t="shared" si="39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91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35"/>
        <v/>
      </c>
      <c r="AB465" s="27" t="str">
        <f ca="1">IF(A465="非採用特別","非採用特別",IF(R465=2,"臨時",
IF(COUNTIF(分類!$H$8:$H$25, 統合マスタ!V465)&gt;0, 分類!$G$7,
IF(COUNTIF(分類!$K$8:$K$25, 統合マスタ!V465)&gt;0, 分類!$J$7,
IF(COUNTIF(分類!$N$8:$N$25, 統合マスタ!V465)&gt;0, 分類!$M$7,
IF(COUNTIF(分類!$Q$8:$Q$25, 統合マスタ!V465)&gt;0, 分類!$P$7,
IF(COUNTIF(分類!$T$8:$T$25, 統合マスタ!V465)&gt;0, 分類!$S$7,
"無し")))))))</f>
        <v>錠剤</v>
      </c>
      <c r="AC465" s="27">
        <f t="shared" ca="1" si="36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623</v>
      </c>
      <c r="AE465" s="91">
        <f t="shared" ca="1" si="37"/>
        <v>8908.9</v>
      </c>
      <c r="AF465" s="91">
        <f t="shared" ca="1" si="38"/>
        <v>7903.3779999999997</v>
      </c>
    </row>
    <row r="466" spans="1:32">
      <c r="A466" s="40">
        <f>元データ!P463</f>
        <v>404</v>
      </c>
      <c r="B466" s="27">
        <f t="shared" si="39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91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35"/>
        <v/>
      </c>
      <c r="AB466" s="27" t="str">
        <f ca="1">IF(A466="非採用特別","非採用特別",IF(R466=2,"臨時",
IF(COUNTIF(分類!$H$8:$H$25, 統合マスタ!V466)&gt;0, 分類!$G$7,
IF(COUNTIF(分類!$K$8:$K$25, 統合マスタ!V466)&gt;0, 分類!$J$7,
IF(COUNTIF(分類!$N$8:$N$25, 統合マスタ!V466)&gt;0, 分類!$M$7,
IF(COUNTIF(分類!$Q$8:$Q$25, 統合マスタ!V466)&gt;0, 分類!$P$7,
IF(COUNTIF(分類!$T$8:$T$25, 統合マスタ!V466)&gt;0, 分類!$S$7,
"無し")))))))</f>
        <v>注射</v>
      </c>
      <c r="AC466" s="27">
        <f t="shared" ca="1" si="36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19</v>
      </c>
      <c r="AE466" s="91">
        <f t="shared" ca="1" si="37"/>
        <v>10526</v>
      </c>
      <c r="AF466" s="91">
        <f t="shared" ca="1" si="38"/>
        <v>9376.5</v>
      </c>
    </row>
    <row r="467" spans="1:32">
      <c r="A467" s="40">
        <f>元データ!P464</f>
        <v>405</v>
      </c>
      <c r="B467" s="27">
        <f t="shared" si="39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91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35"/>
        <v/>
      </c>
      <c r="AB467" s="27" t="str">
        <f ca="1">IF(A467="非採用特別","非採用特別",IF(R467=2,"臨時",
IF(COUNTIF(分類!$H$8:$H$25, 統合マスタ!V467)&gt;0, 分類!$G$7,
IF(COUNTIF(分類!$K$8:$K$25, 統合マスタ!V467)&gt;0, 分類!$J$7,
IF(COUNTIF(分類!$N$8:$N$25, 統合マスタ!V467)&gt;0, 分類!$M$7,
IF(COUNTIF(分類!$Q$8:$Q$25, 統合マスタ!V467)&gt;0, 分類!$P$7,
IF(COUNTIF(分類!$T$8:$T$25, 統合マスタ!V467)&gt;0, 分類!$S$7,
"無し")))))))</f>
        <v>錠剤</v>
      </c>
      <c r="AC467" s="27">
        <f t="shared" ca="1" si="36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272</v>
      </c>
      <c r="AE467" s="91">
        <f t="shared" ca="1" si="37"/>
        <v>3971.2</v>
      </c>
      <c r="AF467" s="91">
        <f t="shared" ca="1" si="38"/>
        <v>3549.6000000000004</v>
      </c>
    </row>
    <row r="468" spans="1:32">
      <c r="A468" s="40">
        <f>元データ!P465</f>
        <v>405</v>
      </c>
      <c r="B468" s="27">
        <f t="shared" si="39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91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35"/>
        <v/>
      </c>
      <c r="AB468" s="27" t="str">
        <f ca="1">IF(A468="非採用特別","非採用特別",IF(R468=2,"臨時",
IF(COUNTIF(分類!$H$8:$H$25, 統合マスタ!V468)&gt;0, 分類!$G$7,
IF(COUNTIF(分類!$K$8:$K$25, 統合マスタ!V468)&gt;0, 分類!$J$7,
IF(COUNTIF(分類!$N$8:$N$25, 統合マスタ!V468)&gt;0, 分類!$M$7,
IF(COUNTIF(分類!$Q$8:$Q$25, 統合マスタ!V468)&gt;0, 分類!$P$7,
IF(COUNTIF(分類!$T$8:$T$25, 統合マスタ!V468)&gt;0, 分類!$S$7,
"無し")))))))</f>
        <v>錠剤</v>
      </c>
      <c r="AC468" s="27">
        <f t="shared" ca="1" si="36"/>
        <v>200464</v>
      </c>
      <c r="AD468" s="27"/>
      <c r="AE468" s="91">
        <f t="shared" si="37"/>
        <v>0</v>
      </c>
      <c r="AF468" s="91">
        <f t="shared" si="38"/>
        <v>0</v>
      </c>
    </row>
    <row r="469" spans="1:32">
      <c r="A469" s="40">
        <f>元データ!P466</f>
        <v>410</v>
      </c>
      <c r="B469" s="27">
        <f t="shared" si="39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91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35"/>
        <v/>
      </c>
      <c r="AB469" s="27" t="str">
        <f ca="1">IF(A469="非採用特別","非採用特別",IF(R469=2,"臨時",
IF(COUNTIF(分類!$H$8:$H$25, 統合マスタ!V469)&gt;0, 分類!$G$7,
IF(COUNTIF(分類!$K$8:$K$25, 統合マスタ!V469)&gt;0, 分類!$J$7,
IF(COUNTIF(分類!$N$8:$N$25, 統合マスタ!V469)&gt;0, 分類!$M$7,
IF(COUNTIF(分類!$Q$8:$Q$25, 統合マスタ!V469)&gt;0, 分類!$P$7,
IF(COUNTIF(分類!$T$8:$T$25, 統合マスタ!V469)&gt;0, 分類!$S$7,
"無し")))))))</f>
        <v>散剤</v>
      </c>
      <c r="AC469" s="27">
        <f t="shared" ca="1" si="36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141.69999999999999</v>
      </c>
      <c r="AE469" s="91">
        <f t="shared" ca="1" si="37"/>
        <v>1431.1699999999998</v>
      </c>
      <c r="AF469" s="91">
        <f t="shared" ca="1" si="38"/>
        <v>1273.883</v>
      </c>
    </row>
    <row r="470" spans="1:32">
      <c r="A470" s="40">
        <f>元データ!P467</f>
        <v>406</v>
      </c>
      <c r="B470" s="27">
        <f t="shared" si="39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91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35"/>
        <v/>
      </c>
      <c r="AB470" s="27" t="str">
        <f ca="1">IF(A470="非採用特別","非採用特別",IF(R470=2,"臨時",
IF(COUNTIF(分類!$H$8:$H$25, 統合マスタ!V470)&gt;0, 分類!$G$7,
IF(COUNTIF(分類!$K$8:$K$25, 統合マスタ!V470)&gt;0, 分類!$J$7,
IF(COUNTIF(分類!$N$8:$N$25, 統合マスタ!V470)&gt;0, 分類!$M$7,
IF(COUNTIF(分類!$Q$8:$Q$25, 統合マスタ!V470)&gt;0, 分類!$P$7,
IF(COUNTIF(分類!$T$8:$T$25, 統合マスタ!V470)&gt;0, 分類!$S$7,
"無し")))))))</f>
        <v>錠剤</v>
      </c>
      <c r="AC470" s="27">
        <f t="shared" ca="1" si="36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1000</v>
      </c>
      <c r="AE470" s="91">
        <f t="shared" ca="1" si="37"/>
        <v>6200</v>
      </c>
      <c r="AF470" s="91">
        <f t="shared" ca="1" si="38"/>
        <v>5270</v>
      </c>
    </row>
    <row r="471" spans="1:32">
      <c r="A471" s="40">
        <f>元データ!P468</f>
        <v>408</v>
      </c>
      <c r="B471" s="27">
        <f t="shared" si="39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91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35"/>
        <v/>
      </c>
      <c r="AB471" s="27" t="str">
        <f ca="1">IF(A471="非採用特別","非採用特別",IF(R471=2,"臨時",
IF(COUNTIF(分類!$H$8:$H$25, 統合マスタ!V471)&gt;0, 分類!$G$7,
IF(COUNTIF(分類!$K$8:$K$25, 統合マスタ!V471)&gt;0, 分類!$J$7,
IF(COUNTIF(分類!$N$8:$N$25, 統合マスタ!V471)&gt;0, 分類!$M$7,
IF(COUNTIF(分類!$Q$8:$Q$25, 統合マスタ!V471)&gt;0, 分類!$P$7,
IF(COUNTIF(分類!$T$8:$T$25, 統合マスタ!V471)&gt;0, 分類!$S$7,
"無し")))))))</f>
        <v>錠剤</v>
      </c>
      <c r="AC471" s="27">
        <f t="shared" ca="1" si="36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1000</v>
      </c>
      <c r="AE471" s="91">
        <f t="shared" ca="1" si="37"/>
        <v>6300</v>
      </c>
      <c r="AF471" s="91">
        <f t="shared" ca="1" si="38"/>
        <v>5360</v>
      </c>
    </row>
    <row r="472" spans="1:32">
      <c r="A472" s="40">
        <f>元データ!P469</f>
        <v>407</v>
      </c>
      <c r="B472" s="27">
        <f t="shared" si="39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91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35"/>
        <v/>
      </c>
      <c r="AB472" s="27" t="str">
        <f ca="1">IF(A472="非採用特別","非採用特別",IF(R472=2,"臨時",
IF(COUNTIF(分類!$H$8:$H$25, 統合マスタ!V472)&gt;0, 分類!$G$7,
IF(COUNTIF(分類!$K$8:$K$25, 統合マスタ!V472)&gt;0, 分類!$J$7,
IF(COUNTIF(分類!$N$8:$N$25, 統合マスタ!V472)&gt;0, 分類!$M$7,
IF(COUNTIF(分類!$Q$8:$Q$25, 統合マスタ!V472)&gt;0, 分類!$P$7,
IF(COUNTIF(分類!$T$8:$T$25, 統合マスタ!V472)&gt;0, 分類!$S$7,
"無し")))))))</f>
        <v>錠剤</v>
      </c>
      <c r="AC472" s="27">
        <f t="shared" ca="1" si="36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71</v>
      </c>
      <c r="AE472" s="91">
        <f t="shared" ca="1" si="37"/>
        <v>447.3</v>
      </c>
      <c r="AF472" s="91">
        <f t="shared" ca="1" si="38"/>
        <v>380.56</v>
      </c>
    </row>
    <row r="473" spans="1:32">
      <c r="A473" s="40">
        <f>元データ!P470</f>
        <v>407</v>
      </c>
      <c r="B473" s="27">
        <f t="shared" si="39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91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35"/>
        <v/>
      </c>
      <c r="AB473" s="27" t="str">
        <f ca="1">IF(A473="非採用特別","非採用特別",IF(R473=2,"臨時",
IF(COUNTIF(分類!$H$8:$H$25, 統合マスタ!V473)&gt;0, 分類!$G$7,
IF(COUNTIF(分類!$K$8:$K$25, 統合マスタ!V473)&gt;0, 分類!$J$7,
IF(COUNTIF(分類!$N$8:$N$25, 統合マスタ!V473)&gt;0, 分類!$M$7,
IF(COUNTIF(分類!$Q$8:$Q$25, 統合マスタ!V473)&gt;0, 分類!$P$7,
IF(COUNTIF(分類!$T$8:$T$25, 統合マスタ!V473)&gt;0, 分類!$S$7,
"無し")))))))</f>
        <v>錠剤</v>
      </c>
      <c r="AC473" s="27">
        <f t="shared" ca="1" si="36"/>
        <v>200469</v>
      </c>
      <c r="AD473" s="27"/>
      <c r="AE473" s="91">
        <f t="shared" si="37"/>
        <v>0</v>
      </c>
      <c r="AF473" s="91">
        <f t="shared" si="38"/>
        <v>0</v>
      </c>
    </row>
    <row r="474" spans="1:32">
      <c r="A474" s="40">
        <f>元データ!P471</f>
        <v>409</v>
      </c>
      <c r="B474" s="27">
        <f t="shared" si="39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91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35"/>
        <v/>
      </c>
      <c r="AB474" s="27" t="str">
        <f ca="1">IF(A474="非採用特別","非採用特別",IF(R474=2,"臨時",
IF(COUNTIF(分類!$H$8:$H$25, 統合マスタ!V474)&gt;0, 分類!$G$7,
IF(COUNTIF(分類!$K$8:$K$25, 統合マスタ!V474)&gt;0, 分類!$J$7,
IF(COUNTIF(分類!$N$8:$N$25, 統合マスタ!V474)&gt;0, 分類!$M$7,
IF(COUNTIF(分類!$Q$8:$Q$25, 統合マスタ!V474)&gt;0, 分類!$P$7,
IF(COUNTIF(分類!$T$8:$T$25, 統合マスタ!V474)&gt;0, 分類!$S$7,
"無し")))))))</f>
        <v>錠剤</v>
      </c>
      <c r="AC474" s="27">
        <f t="shared" ca="1" si="36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1413</v>
      </c>
      <c r="AE474" s="91">
        <f t="shared" ca="1" si="37"/>
        <v>9325.7999999999993</v>
      </c>
      <c r="AF474" s="91">
        <f t="shared" ca="1" si="38"/>
        <v>7926.93</v>
      </c>
    </row>
    <row r="475" spans="1:32">
      <c r="A475" s="40">
        <f>元データ!P472</f>
        <v>412</v>
      </c>
      <c r="B475" s="27">
        <f t="shared" si="39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91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35"/>
        <v/>
      </c>
      <c r="AB475" s="27" t="str">
        <f ca="1">IF(A475="非採用特別","非採用特別",IF(R475=2,"臨時",
IF(COUNTIF(分類!$H$8:$H$25, 統合マスタ!V475)&gt;0, 分類!$G$7,
IF(COUNTIF(分類!$K$8:$K$25, 統合マスタ!V475)&gt;0, 分類!$J$7,
IF(COUNTIF(分類!$N$8:$N$25, 統合マスタ!V475)&gt;0, 分類!$M$7,
IF(COUNTIF(分類!$Q$8:$Q$25, 統合マスタ!V475)&gt;0, 分類!$P$7,
IF(COUNTIF(分類!$T$8:$T$25, 統合マスタ!V475)&gt;0, 分類!$S$7,
"無し")))))))</f>
        <v>注射</v>
      </c>
      <c r="AC475" s="27">
        <f t="shared" ca="1" si="36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3</v>
      </c>
      <c r="AE475" s="91">
        <f t="shared" ca="1" si="37"/>
        <v>6789</v>
      </c>
      <c r="AF475" s="91">
        <f t="shared" ca="1" si="38"/>
        <v>6116.1</v>
      </c>
    </row>
    <row r="476" spans="1:32">
      <c r="A476" s="40">
        <f>元データ!P473</f>
        <v>411</v>
      </c>
      <c r="B476" s="27">
        <f t="shared" si="39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91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35"/>
        <v/>
      </c>
      <c r="AB476" s="27" t="str">
        <f ca="1">IF(A476="非採用特別","非採用特別",IF(R476=2,"臨時",
IF(COUNTIF(分類!$H$8:$H$25, 統合マスタ!V476)&gt;0, 分類!$G$7,
IF(COUNTIF(分類!$K$8:$K$25, 統合マスタ!V476)&gt;0, 分類!$J$7,
IF(COUNTIF(分類!$N$8:$N$25, 統合マスタ!V476)&gt;0, 分類!$M$7,
IF(COUNTIF(分類!$Q$8:$Q$25, 統合マスタ!V476)&gt;0, 分類!$P$7,
IF(COUNTIF(分類!$T$8:$T$25, 統合マスタ!V476)&gt;0, 分類!$S$7,
"無し")))))))</f>
        <v>注射</v>
      </c>
      <c r="AC476" s="27">
        <f t="shared" ca="1" si="36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10</v>
      </c>
      <c r="AE476" s="91">
        <f t="shared" ca="1" si="37"/>
        <v>14430</v>
      </c>
      <c r="AF476" s="91">
        <f t="shared" ca="1" si="38"/>
        <v>12473</v>
      </c>
    </row>
    <row r="477" spans="1:32">
      <c r="A477" s="40">
        <f>元データ!P474</f>
        <v>413</v>
      </c>
      <c r="B477" s="27">
        <f t="shared" si="39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91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35"/>
        <v/>
      </c>
      <c r="AB477" s="27" t="str">
        <f ca="1">IF(A477="非採用特別","非採用特別",IF(R477=2,"臨時",
IF(COUNTIF(分類!$H$8:$H$25, 統合マスタ!V477)&gt;0, 分類!$G$7,
IF(COUNTIF(分類!$K$8:$K$25, 統合マスタ!V477)&gt;0, 分類!$J$7,
IF(COUNTIF(分類!$N$8:$N$25, 統合マスタ!V477)&gt;0, 分類!$M$7,
IF(COUNTIF(分類!$Q$8:$Q$25, 統合マスタ!V477)&gt;0, 分類!$P$7,
IF(COUNTIF(分類!$T$8:$T$25, 統合マスタ!V477)&gt;0, 分類!$S$7,
"無し")))))))</f>
        <v>注射</v>
      </c>
      <c r="AC477" s="27">
        <f t="shared" ca="1" si="36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41</v>
      </c>
      <c r="AE477" s="91">
        <f t="shared" ca="1" si="37"/>
        <v>30914</v>
      </c>
      <c r="AF477" s="91">
        <f t="shared" ca="1" si="38"/>
        <v>27482.3</v>
      </c>
    </row>
    <row r="478" spans="1:32">
      <c r="A478" s="40">
        <f>元データ!P475</f>
        <v>416</v>
      </c>
      <c r="B478" s="27">
        <f t="shared" si="39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91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35"/>
        <v/>
      </c>
      <c r="AB478" s="27" t="str">
        <f ca="1">IF(A478="非採用特別","非採用特別",IF(R478=2,"臨時",
IF(COUNTIF(分類!$H$8:$H$25, 統合マスタ!V478)&gt;0, 分類!$G$7,
IF(COUNTIF(分類!$K$8:$K$25, 統合マスタ!V478)&gt;0, 分類!$J$7,
IF(COUNTIF(分類!$N$8:$N$25, 統合マスタ!V478)&gt;0, 分類!$M$7,
IF(COUNTIF(分類!$Q$8:$Q$25, 統合マスタ!V478)&gt;0, 分類!$P$7,
IF(COUNTIF(分類!$T$8:$T$25, 統合マスタ!V478)&gt;0, 分類!$S$7,
"無し")))))))</f>
        <v>注射</v>
      </c>
      <c r="AC478" s="27">
        <f t="shared" ca="1" si="36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78</v>
      </c>
      <c r="AE478" s="91">
        <f t="shared" ca="1" si="37"/>
        <v>4758</v>
      </c>
      <c r="AF478" s="91">
        <f t="shared" ca="1" si="38"/>
        <v>4238.5200000000004</v>
      </c>
    </row>
    <row r="479" spans="1:32">
      <c r="A479" s="40">
        <f>元データ!P476</f>
        <v>414</v>
      </c>
      <c r="B479" s="27">
        <f t="shared" si="39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91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35"/>
        <v/>
      </c>
      <c r="AB479" s="27" t="str">
        <f ca="1">IF(A479="非採用特別","非採用特別",IF(R479=2,"臨時",
IF(COUNTIF(分類!$H$8:$H$25, 統合マスタ!V479)&gt;0, 分類!$G$7,
IF(COUNTIF(分類!$K$8:$K$25, 統合マスタ!V479)&gt;0, 分類!$J$7,
IF(COUNTIF(分類!$N$8:$N$25, 統合マスタ!V479)&gt;0, 分類!$M$7,
IF(COUNTIF(分類!$Q$8:$Q$25, 統合マスタ!V479)&gt;0, 分類!$P$7,
IF(COUNTIF(分類!$T$8:$T$25, 統合マスタ!V479)&gt;0, 分類!$S$7,
"無し")))))))</f>
        <v>散剤</v>
      </c>
      <c r="AC479" s="27">
        <f t="shared" ca="1" si="36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711.3</v>
      </c>
      <c r="AE479" s="91">
        <f t="shared" ca="1" si="37"/>
        <v>7895.4299999999994</v>
      </c>
      <c r="AF479" s="91">
        <f t="shared" ca="1" si="38"/>
        <v>7105.8869999999997</v>
      </c>
    </row>
    <row r="480" spans="1:32">
      <c r="A480" s="40">
        <f>元データ!P477</f>
        <v>415</v>
      </c>
      <c r="B480" s="27">
        <f t="shared" si="39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91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35"/>
        <v/>
      </c>
      <c r="AB480" s="27" t="str">
        <f ca="1">IF(A480="非採用特別","非採用特別",IF(R480=2,"臨時",
IF(COUNTIF(分類!$H$8:$H$25, 統合マスタ!V480)&gt;0, 分類!$G$7,
IF(COUNTIF(分類!$K$8:$K$25, 統合マスタ!V480)&gt;0, 分類!$J$7,
IF(COUNTIF(分類!$N$8:$N$25, 統合マスタ!V480)&gt;0, 分類!$M$7,
IF(COUNTIF(分類!$Q$8:$Q$25, 統合マスタ!V480)&gt;0, 分類!$P$7,
IF(COUNTIF(分類!$T$8:$T$25, 統合マスタ!V480)&gt;0, 分類!$S$7,
"無し")))))))</f>
        <v>錠剤</v>
      </c>
      <c r="AC480" s="27">
        <f t="shared" ca="1" si="36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657</v>
      </c>
      <c r="AE480" s="91">
        <f t="shared" ca="1" si="37"/>
        <v>7095.6</v>
      </c>
      <c r="AF480" s="91">
        <f t="shared" ca="1" si="38"/>
        <v>6386.0400000000009</v>
      </c>
    </row>
    <row r="481" spans="1:32">
      <c r="A481" s="40">
        <f>元データ!P478</f>
        <v>415</v>
      </c>
      <c r="B481" s="27">
        <f t="shared" si="39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91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35"/>
        <v/>
      </c>
      <c r="AB481" s="27" t="str">
        <f ca="1">IF(A481="非採用特別","非採用特別",IF(R481=2,"臨時",
IF(COUNTIF(分類!$H$8:$H$25, 統合マスタ!V481)&gt;0, 分類!$G$7,
IF(COUNTIF(分類!$K$8:$K$25, 統合マスタ!V481)&gt;0, 分類!$J$7,
IF(COUNTIF(分類!$N$8:$N$25, 統合マスタ!V481)&gt;0, 分類!$M$7,
IF(COUNTIF(分類!$Q$8:$Q$25, 統合マスタ!V481)&gt;0, 分類!$P$7,
IF(COUNTIF(分類!$T$8:$T$25, 統合マスタ!V481)&gt;0, 分類!$S$7,
"無し")))))))</f>
        <v>錠剤</v>
      </c>
      <c r="AC481" s="27">
        <f t="shared" ca="1" si="36"/>
        <v>477</v>
      </c>
      <c r="AD481" s="27"/>
      <c r="AE481" s="91">
        <f t="shared" si="37"/>
        <v>0</v>
      </c>
      <c r="AF481" s="91">
        <f t="shared" si="38"/>
        <v>0</v>
      </c>
    </row>
    <row r="482" spans="1:32">
      <c r="A482" s="40">
        <f>元データ!P479</f>
        <v>423</v>
      </c>
      <c r="B482" s="27">
        <f t="shared" si="39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91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35"/>
        <v/>
      </c>
      <c r="AB482" s="27" t="str">
        <f ca="1">IF(A482="非採用特別","非採用特別",IF(R482=2,"臨時",
IF(COUNTIF(分類!$H$8:$H$25, 統合マスタ!V482)&gt;0, 分類!$G$7,
IF(COUNTIF(分類!$K$8:$K$25, 統合マスタ!V482)&gt;0, 分類!$J$7,
IF(COUNTIF(分類!$N$8:$N$25, 統合マスタ!V482)&gt;0, 分類!$M$7,
IF(COUNTIF(分類!$Q$8:$Q$25, 統合マスタ!V482)&gt;0, 分類!$P$7,
IF(COUNTIF(分類!$T$8:$T$25, 統合マスタ!V482)&gt;0, 分類!$S$7,
"無し")))))))</f>
        <v>臨時</v>
      </c>
      <c r="AC482" s="27">
        <f t="shared" ca="1" si="36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  <c r="AE482" s="91">
        <f t="shared" ca="1" si="37"/>
        <v>0</v>
      </c>
      <c r="AF482" s="91">
        <f t="shared" ca="1" si="38"/>
        <v>0</v>
      </c>
    </row>
    <row r="483" spans="1:32">
      <c r="A483" s="40">
        <f>元データ!P480</f>
        <v>417</v>
      </c>
      <c r="B483" s="27">
        <f t="shared" si="39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91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35"/>
        <v/>
      </c>
      <c r="AB483" s="27" t="str">
        <f ca="1">IF(A483="非採用特別","非採用特別",IF(R483=2,"臨時",
IF(COUNTIF(分類!$H$8:$H$25, 統合マスタ!V483)&gt;0, 分類!$G$7,
IF(COUNTIF(分類!$K$8:$K$25, 統合マスタ!V483)&gt;0, 分類!$J$7,
IF(COUNTIF(分類!$N$8:$N$25, 統合マスタ!V483)&gt;0, 分類!$M$7,
IF(COUNTIF(分類!$Q$8:$Q$25, 統合マスタ!V483)&gt;0, 分類!$P$7,
IF(COUNTIF(分類!$T$8:$T$25, 統合マスタ!V483)&gt;0, 分類!$S$7,
"無し")))))))</f>
        <v>外用</v>
      </c>
      <c r="AC483" s="27">
        <f t="shared" ca="1" si="36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8</v>
      </c>
      <c r="AE483" s="91">
        <f t="shared" ca="1" si="37"/>
        <v>1152.8</v>
      </c>
      <c r="AF483" s="91">
        <f t="shared" ca="1" si="38"/>
        <v>1026.4000000000001</v>
      </c>
    </row>
    <row r="484" spans="1:32">
      <c r="A484" s="40">
        <f>元データ!P481</f>
        <v>424</v>
      </c>
      <c r="B484" s="27">
        <f t="shared" si="39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91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35"/>
        <v/>
      </c>
      <c r="AB484" s="27" t="str">
        <f ca="1">IF(A484="非採用特別","非採用特別",IF(R484=2,"臨時",
IF(COUNTIF(分類!$H$8:$H$25, 統合マスタ!V484)&gt;0, 分類!$G$7,
IF(COUNTIF(分類!$K$8:$K$25, 統合マスタ!V484)&gt;0, 分類!$J$7,
IF(COUNTIF(分類!$N$8:$N$25, 統合マスタ!V484)&gt;0, 分類!$M$7,
IF(COUNTIF(分類!$Q$8:$Q$25, 統合マスタ!V484)&gt;0, 分類!$P$7,
IF(COUNTIF(分類!$T$8:$T$25, 統合マスタ!V484)&gt;0, 分類!$S$7,
"無し")))))))</f>
        <v>臨時</v>
      </c>
      <c r="AC484" s="27">
        <f t="shared" ca="1" si="36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178</v>
      </c>
      <c r="AE484" s="91">
        <f t="shared" ca="1" si="37"/>
        <v>1726.6</v>
      </c>
      <c r="AF484" s="91">
        <f t="shared" ca="1" si="38"/>
        <v>1537.9199999999998</v>
      </c>
    </row>
    <row r="485" spans="1:32">
      <c r="A485" s="40" t="str">
        <f>元データ!P482</f>
        <v>非採用</v>
      </c>
      <c r="B485" s="27">
        <f t="shared" si="39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91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35"/>
        <v>非採用</v>
      </c>
      <c r="AB485" s="27" t="str">
        <f ca="1">IF(A485="非採用特別","非採用特別",IF(R485=2,"臨時",
IF(COUNTIF(分類!$H$8:$H$25, 統合マスタ!V485)&gt;0, 分類!$G$7,
IF(COUNTIF(分類!$K$8:$K$25, 統合マスタ!V485)&gt;0, 分類!$J$7,
IF(COUNTIF(分類!$N$8:$N$25, 統合マスタ!V485)&gt;0, 分類!$M$7,
IF(COUNTIF(分類!$Q$8:$Q$25, 統合マスタ!V485)&gt;0, 分類!$P$7,
IF(COUNTIF(分類!$T$8:$T$25, 統合マスタ!V485)&gt;0, 分類!$S$7,
"無し")))))))</f>
        <v>無し</v>
      </c>
      <c r="AC485" s="27" t="e">
        <f t="shared" ca="1" si="36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  <c r="AE485" s="91" t="e">
        <f t="shared" ca="1" si="37"/>
        <v>#VALUE!</v>
      </c>
      <c r="AF485" s="91" t="e">
        <f t="shared" ca="1" si="38"/>
        <v>#VALUE!</v>
      </c>
    </row>
    <row r="486" spans="1:32">
      <c r="A486" s="40">
        <f>元データ!P483</f>
        <v>419</v>
      </c>
      <c r="B486" s="27">
        <f t="shared" si="39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91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35"/>
        <v/>
      </c>
      <c r="AB486" s="27" t="str">
        <f ca="1">IF(A486="非採用特別","非採用特別",IF(R486=2,"臨時",
IF(COUNTIF(分類!$H$8:$H$25, 統合マスタ!V486)&gt;0, 分類!$G$7,
IF(COUNTIF(分類!$K$8:$K$25, 統合マスタ!V486)&gt;0, 分類!$J$7,
IF(COUNTIF(分類!$N$8:$N$25, 統合マスタ!V486)&gt;0, 分類!$M$7,
IF(COUNTIF(分類!$Q$8:$Q$25, 統合マスタ!V486)&gt;0, 分類!$P$7,
IF(COUNTIF(分類!$T$8:$T$25, 統合マスタ!V486)&gt;0, 分類!$S$7,
"無し")))))))</f>
        <v>錠剤</v>
      </c>
      <c r="AC486" s="27">
        <f t="shared" ca="1" si="36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1535</v>
      </c>
      <c r="AE486" s="91">
        <f t="shared" ca="1" si="37"/>
        <v>9056.5</v>
      </c>
      <c r="AF486" s="91">
        <f t="shared" ca="1" si="38"/>
        <v>7650.6349206349205</v>
      </c>
    </row>
    <row r="487" spans="1:32">
      <c r="A487" s="40">
        <f>元データ!P484</f>
        <v>419</v>
      </c>
      <c r="B487" s="27">
        <f t="shared" si="39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91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35"/>
        <v/>
      </c>
      <c r="AB487" s="27" t="str">
        <f ca="1">IF(A487="非採用特別","非採用特別",IF(R487=2,"臨時",
IF(COUNTIF(分類!$H$8:$H$25, 統合マスタ!V487)&gt;0, 分類!$G$7,
IF(COUNTIF(分類!$K$8:$K$25, 統合マスタ!V487)&gt;0, 分類!$J$7,
IF(COUNTIF(分類!$N$8:$N$25, 統合マスタ!V487)&gt;0, 分類!$M$7,
IF(COUNTIF(分類!$Q$8:$Q$25, 統合マスタ!V487)&gt;0, 分類!$P$7,
IF(COUNTIF(分類!$T$8:$T$25, 統合マスタ!V487)&gt;0, 分類!$S$7,
"無し")))))))</f>
        <v>錠剤</v>
      </c>
      <c r="AC487" s="27">
        <f t="shared" ca="1" si="36"/>
        <v>483</v>
      </c>
      <c r="AD487" s="27"/>
      <c r="AE487" s="91">
        <f t="shared" si="37"/>
        <v>0</v>
      </c>
      <c r="AF487" s="91">
        <f t="shared" si="38"/>
        <v>0</v>
      </c>
    </row>
    <row r="488" spans="1:32">
      <c r="A488" s="40">
        <f>元データ!P485</f>
        <v>418</v>
      </c>
      <c r="B488" s="27">
        <f t="shared" si="39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91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35"/>
        <v/>
      </c>
      <c r="AB488" s="27" t="str">
        <f ca="1">IF(A488="非採用特別","非採用特別",IF(R488=2,"臨時",
IF(COUNTIF(分類!$H$8:$H$25, 統合マスタ!V488)&gt;0, 分類!$G$7,
IF(COUNTIF(分類!$K$8:$K$25, 統合マスタ!V488)&gt;0, 分類!$J$7,
IF(COUNTIF(分類!$N$8:$N$25, 統合マスタ!V488)&gt;0, 分類!$M$7,
IF(COUNTIF(分類!$Q$8:$Q$25, 統合マスタ!V488)&gt;0, 分類!$P$7,
IF(COUNTIF(分類!$T$8:$T$25, 統合マスタ!V488)&gt;0, 分類!$S$7,
"無し")))))))</f>
        <v>散剤</v>
      </c>
      <c r="AC488" s="27">
        <f t="shared" ca="1" si="36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149</v>
      </c>
      <c r="AE488" s="91">
        <f t="shared" ca="1" si="37"/>
        <v>968.5</v>
      </c>
      <c r="AF488" s="91">
        <f t="shared" ca="1" si="38"/>
        <v>817.01666666666665</v>
      </c>
    </row>
    <row r="489" spans="1:32">
      <c r="A489" s="40">
        <f>元データ!P486</f>
        <v>418</v>
      </c>
      <c r="B489" s="27">
        <f t="shared" si="39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91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35"/>
        <v/>
      </c>
      <c r="AB489" s="27" t="str">
        <f ca="1">IF(A489="非採用特別","非採用特別",IF(R489=2,"臨時",
IF(COUNTIF(分類!$H$8:$H$25, 統合マスタ!V489)&gt;0, 分類!$G$7,
IF(COUNTIF(分類!$K$8:$K$25, 統合マスタ!V489)&gt;0, 分類!$J$7,
IF(COUNTIF(分類!$N$8:$N$25, 統合マスタ!V489)&gt;0, 分類!$M$7,
IF(COUNTIF(分類!$Q$8:$Q$25, 統合マスタ!V489)&gt;0, 分類!$P$7,
IF(COUNTIF(分類!$T$8:$T$25, 統合マスタ!V489)&gt;0, 分類!$S$7,
"無し")))))))</f>
        <v>散剤</v>
      </c>
      <c r="AC489" s="27">
        <f t="shared" ca="1" si="36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  <c r="AE489" s="91">
        <f t="shared" ca="1" si="37"/>
        <v>0</v>
      </c>
      <c r="AF489" s="91">
        <f t="shared" ca="1" si="38"/>
        <v>0</v>
      </c>
    </row>
    <row r="490" spans="1:32">
      <c r="A490" s="40">
        <f>元データ!P487</f>
        <v>418</v>
      </c>
      <c r="B490" s="27">
        <f t="shared" si="39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91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35"/>
        <v/>
      </c>
      <c r="AB490" s="27" t="str">
        <f ca="1">IF(A490="非採用特別","非採用特別",IF(R490=2,"臨時",
IF(COUNTIF(分類!$H$8:$H$25, 統合マスタ!V490)&gt;0, 分類!$G$7,
IF(COUNTIF(分類!$K$8:$K$25, 統合マスタ!V490)&gt;0, 分類!$J$7,
IF(COUNTIF(分類!$N$8:$N$25, 統合マスタ!V490)&gt;0, 分類!$M$7,
IF(COUNTIF(分類!$Q$8:$Q$25, 統合マスタ!V490)&gt;0, 分類!$P$7,
IF(COUNTIF(分類!$T$8:$T$25, 統合マスタ!V490)&gt;0, 分類!$S$7,
"無し")))))))</f>
        <v>散剤</v>
      </c>
      <c r="AC490" s="27">
        <f t="shared" ca="1" si="36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726.5</v>
      </c>
      <c r="AE490" s="91">
        <f t="shared" ca="1" si="37"/>
        <v>4722.25</v>
      </c>
      <c r="AF490" s="91">
        <f t="shared" ca="1" si="38"/>
        <v>3988.4850000000001</v>
      </c>
    </row>
    <row r="491" spans="1:32">
      <c r="A491" s="40">
        <f>元データ!P488</f>
        <v>420</v>
      </c>
      <c r="B491" s="27">
        <f t="shared" si="39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91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35"/>
        <v/>
      </c>
      <c r="AB491" s="27" t="str">
        <f ca="1">IF(A491="非採用特別","非採用特別",IF(R491=2,"臨時",
IF(COUNTIF(分類!$H$8:$H$25, 統合マスタ!V491)&gt;0, 分類!$G$7,
IF(COUNTIF(分類!$K$8:$K$25, 統合マスタ!V491)&gt;0, 分類!$J$7,
IF(COUNTIF(分類!$N$8:$N$25, 統合マスタ!V491)&gt;0, 分類!$M$7,
IF(COUNTIF(分類!$Q$8:$Q$25, 統合マスタ!V491)&gt;0, 分類!$P$7,
IF(COUNTIF(分類!$T$8:$T$25, 統合マスタ!V491)&gt;0, 分類!$S$7,
"無し")))))))</f>
        <v>臨時</v>
      </c>
      <c r="AC491" s="27">
        <f t="shared" ca="1" si="36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30</v>
      </c>
      <c r="AE491" s="91">
        <f t="shared" ca="1" si="37"/>
        <v>3327</v>
      </c>
      <c r="AF491" s="91">
        <f t="shared" ca="1" si="38"/>
        <v>2700</v>
      </c>
    </row>
    <row r="492" spans="1:32">
      <c r="A492" s="40">
        <f>元データ!P489</f>
        <v>421</v>
      </c>
      <c r="B492" s="27">
        <f t="shared" si="39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91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35"/>
        <v/>
      </c>
      <c r="AB492" s="27" t="str">
        <f ca="1">IF(A492="非採用特別","非採用特別",IF(R492=2,"臨時",
IF(COUNTIF(分類!$H$8:$H$25, 統合マスタ!V492)&gt;0, 分類!$G$7,
IF(COUNTIF(分類!$K$8:$K$25, 統合マスタ!V492)&gt;0, 分類!$J$7,
IF(COUNTIF(分類!$N$8:$N$25, 統合マスタ!V492)&gt;0, 分類!$M$7,
IF(COUNTIF(分類!$Q$8:$Q$25, 統合マスタ!V492)&gt;0, 分類!$P$7,
IF(COUNTIF(分類!$T$8:$T$25, 統合マスタ!V492)&gt;0, 分類!$S$7,
"無し")))))))</f>
        <v>錠剤</v>
      </c>
      <c r="AC492" s="27">
        <f t="shared" ca="1" si="36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1596</v>
      </c>
      <c r="AE492" s="91">
        <f t="shared" ca="1" si="37"/>
        <v>9735.5999999999985</v>
      </c>
      <c r="AF492" s="91">
        <f t="shared" ca="1" si="38"/>
        <v>8275.26</v>
      </c>
    </row>
    <row r="493" spans="1:32">
      <c r="A493" s="40">
        <f>元データ!P490</f>
        <v>421</v>
      </c>
      <c r="B493" s="27">
        <f t="shared" si="39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91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35"/>
        <v/>
      </c>
      <c r="AB493" s="27" t="str">
        <f ca="1">IF(A493="非採用特別","非採用特別",IF(R493=2,"臨時",
IF(COUNTIF(分類!$H$8:$H$25, 統合マスタ!V493)&gt;0, 分類!$G$7,
IF(COUNTIF(分類!$K$8:$K$25, 統合マスタ!V493)&gt;0, 分類!$J$7,
IF(COUNTIF(分類!$N$8:$N$25, 統合マスタ!V493)&gt;0, 分類!$M$7,
IF(COUNTIF(分類!$Q$8:$Q$25, 統合マスタ!V493)&gt;0, 分類!$P$7,
IF(COUNTIF(分類!$T$8:$T$25, 統合マスタ!V493)&gt;0, 分類!$S$7,
"無し")))))))</f>
        <v>錠剤</v>
      </c>
      <c r="AC493" s="27">
        <f t="shared" ca="1" si="36"/>
        <v>489</v>
      </c>
      <c r="AD493" s="27"/>
      <c r="AE493" s="91">
        <f t="shared" si="37"/>
        <v>0</v>
      </c>
      <c r="AF493" s="91">
        <f t="shared" si="38"/>
        <v>0</v>
      </c>
    </row>
    <row r="494" spans="1:32">
      <c r="A494" s="40">
        <f>元データ!P491</f>
        <v>422</v>
      </c>
      <c r="B494" s="27">
        <f t="shared" si="39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91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35"/>
        <v/>
      </c>
      <c r="AB494" s="27" t="str">
        <f ca="1">IF(A494="非採用特別","非採用特別",IF(R494=2,"臨時",
IF(COUNTIF(分類!$H$8:$H$25, 統合マスタ!V494)&gt;0, 分類!$G$7,
IF(COUNTIF(分類!$K$8:$K$25, 統合マスタ!V494)&gt;0, 分類!$J$7,
IF(COUNTIF(分類!$N$8:$N$25, 統合マスタ!V494)&gt;0, 分類!$M$7,
IF(COUNTIF(分類!$Q$8:$Q$25, 統合マスタ!V494)&gt;0, 分類!$P$7,
IF(COUNTIF(分類!$T$8:$T$25, 統合マスタ!V494)&gt;0, 分類!$S$7,
"無し")))))))</f>
        <v>その他</v>
      </c>
      <c r="AC494" s="27">
        <f t="shared" ca="1" si="36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1060</v>
      </c>
      <c r="AE494" s="91">
        <f t="shared" ca="1" si="37"/>
        <v>7950</v>
      </c>
      <c r="AF494" s="91">
        <f t="shared" ca="1" si="38"/>
        <v>7218.5999999999995</v>
      </c>
    </row>
    <row r="495" spans="1:32">
      <c r="A495" s="40">
        <f>元データ!P492</f>
        <v>426</v>
      </c>
      <c r="B495" s="27">
        <f t="shared" si="39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91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35"/>
        <v/>
      </c>
      <c r="AB495" s="27" t="str">
        <f ca="1">IF(A495="非採用特別","非採用特別",IF(R495=2,"臨時",
IF(COUNTIF(分類!$H$8:$H$25, 統合マスタ!V495)&gt;0, 分類!$G$7,
IF(COUNTIF(分類!$K$8:$K$25, 統合マスタ!V495)&gt;0, 分類!$J$7,
IF(COUNTIF(分類!$N$8:$N$25, 統合マスタ!V495)&gt;0, 分類!$M$7,
IF(COUNTIF(分類!$Q$8:$Q$25, 統合マスタ!V495)&gt;0, 分類!$P$7,
IF(COUNTIF(分類!$T$8:$T$25, 統合マスタ!V495)&gt;0, 分類!$S$7,
"無し")))))))</f>
        <v>臨時</v>
      </c>
      <c r="AC495" s="27">
        <f t="shared" ca="1" si="36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69</v>
      </c>
      <c r="AE495" s="91">
        <f t="shared" ca="1" si="37"/>
        <v>2863.5</v>
      </c>
      <c r="AF495" s="91">
        <f t="shared" ca="1" si="38"/>
        <v>2549.0571428571429</v>
      </c>
    </row>
    <row r="496" spans="1:32">
      <c r="A496" s="40">
        <f>元データ!P493</f>
        <v>425</v>
      </c>
      <c r="B496" s="27">
        <f t="shared" si="39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91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35"/>
        <v/>
      </c>
      <c r="AB496" s="27" t="str">
        <f ca="1">IF(A496="非採用特別","非採用特別",IF(R496=2,"臨時",
IF(COUNTIF(分類!$H$8:$H$25, 統合マスタ!V496)&gt;0, 分類!$G$7,
IF(COUNTIF(分類!$K$8:$K$25, 統合マスタ!V496)&gt;0, 分類!$J$7,
IF(COUNTIF(分類!$N$8:$N$25, 統合マスタ!V496)&gt;0, 分類!$M$7,
IF(COUNTIF(分類!$Q$8:$Q$25, 統合マスタ!V496)&gt;0, 分類!$P$7,
IF(COUNTIF(分類!$T$8:$T$25, 統合マスタ!V496)&gt;0, 分類!$S$7,
"無し")))))))</f>
        <v>臨時</v>
      </c>
      <c r="AC496" s="27">
        <f t="shared" ca="1" si="36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92</v>
      </c>
      <c r="AE496" s="91">
        <f t="shared" ca="1" si="37"/>
        <v>5244</v>
      </c>
      <c r="AF496" s="91">
        <f t="shared" ca="1" si="38"/>
        <v>4667.028571428571</v>
      </c>
    </row>
    <row r="497" spans="1:32">
      <c r="A497" s="40">
        <f>元データ!P494</f>
        <v>428</v>
      </c>
      <c r="B497" s="27">
        <f t="shared" si="39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91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35"/>
        <v/>
      </c>
      <c r="AB497" s="27" t="str">
        <f ca="1">IF(A497="非採用特別","非採用特別",IF(R497=2,"臨時",
IF(COUNTIF(分類!$H$8:$H$25, 統合マスタ!V497)&gt;0, 分類!$G$7,
IF(COUNTIF(分類!$K$8:$K$25, 統合マスタ!V497)&gt;0, 分類!$J$7,
IF(COUNTIF(分類!$N$8:$N$25, 統合マスタ!V497)&gt;0, 分類!$M$7,
IF(COUNTIF(分類!$Q$8:$Q$25, 統合マスタ!V497)&gt;0, 分類!$P$7,
IF(COUNTIF(分類!$T$8:$T$25, 統合マスタ!V497)&gt;0, 分類!$S$7,
"無し")))))))</f>
        <v>錠剤</v>
      </c>
      <c r="AC497" s="27">
        <f t="shared" ca="1" si="36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699</v>
      </c>
      <c r="AE497" s="91">
        <f t="shared" ca="1" si="37"/>
        <v>7269.6</v>
      </c>
      <c r="AF497" s="91">
        <f t="shared" ca="1" si="38"/>
        <v>6325.9500000000007</v>
      </c>
    </row>
    <row r="498" spans="1:32">
      <c r="A498" s="40">
        <f>元データ!P495</f>
        <v>427</v>
      </c>
      <c r="B498" s="27">
        <f t="shared" si="39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91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35"/>
        <v/>
      </c>
      <c r="AB498" s="27" t="str">
        <f ca="1">IF(A498="非採用特別","非採用特別",IF(R498=2,"臨時",
IF(COUNTIF(分類!$H$8:$H$25, 統合マスタ!V498)&gt;0, 分類!$G$7,
IF(COUNTIF(分類!$K$8:$K$25, 統合マスタ!V498)&gt;0, 分類!$J$7,
IF(COUNTIF(分類!$N$8:$N$25, 統合マスタ!V498)&gt;0, 分類!$M$7,
IF(COUNTIF(分類!$Q$8:$Q$25, 統合マスタ!V498)&gt;0, 分類!$P$7,
IF(COUNTIF(分類!$T$8:$T$25, 統合マスタ!V498)&gt;0, 分類!$S$7,
"無し")))))))</f>
        <v>錠剤</v>
      </c>
      <c r="AC498" s="27">
        <f t="shared" ca="1" si="36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401</v>
      </c>
      <c r="AE498" s="91">
        <f t="shared" ca="1" si="37"/>
        <v>4170.4000000000005</v>
      </c>
      <c r="AF498" s="91">
        <f t="shared" ca="1" si="38"/>
        <v>3629.05</v>
      </c>
    </row>
    <row r="499" spans="1:32">
      <c r="A499" s="40">
        <f>元データ!P496</f>
        <v>429</v>
      </c>
      <c r="B499" s="27">
        <f t="shared" si="39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91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35"/>
        <v/>
      </c>
      <c r="AB499" s="27" t="str">
        <f ca="1">IF(A499="非採用特別","非採用特別",IF(R499=2,"臨時",
IF(COUNTIF(分類!$H$8:$H$25, 統合マスタ!V499)&gt;0, 分類!$G$7,
IF(COUNTIF(分類!$K$8:$K$25, 統合マスタ!V499)&gt;0, 分類!$J$7,
IF(COUNTIF(分類!$N$8:$N$25, 統合マスタ!V499)&gt;0, 分類!$M$7,
IF(COUNTIF(分類!$Q$8:$Q$25, 統合マスタ!V499)&gt;0, 分類!$P$7,
IF(COUNTIF(分類!$T$8:$T$25, 統合マスタ!V499)&gt;0, 分類!$S$7,
"無し")))))))</f>
        <v>外用</v>
      </c>
      <c r="AC499" s="27">
        <f t="shared" ca="1" si="36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25</v>
      </c>
      <c r="AE499" s="91">
        <f t="shared" ca="1" si="37"/>
        <v>1852.4999999999998</v>
      </c>
      <c r="AF499" s="91">
        <f t="shared" ca="1" si="38"/>
        <v>1670.9999999999998</v>
      </c>
    </row>
    <row r="500" spans="1:32">
      <c r="A500" s="40">
        <f>元データ!P497</f>
        <v>430</v>
      </c>
      <c r="B500" s="27">
        <f t="shared" si="39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91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35"/>
        <v/>
      </c>
      <c r="AB500" s="27" t="str">
        <f ca="1">IF(A500="非採用特別","非採用特別",IF(R500=2,"臨時",
IF(COUNTIF(分類!$H$8:$H$25, 統合マスタ!V500)&gt;0, 分類!$G$7,
IF(COUNTIF(分類!$K$8:$K$25, 統合マスタ!V500)&gt;0, 分類!$J$7,
IF(COUNTIF(分類!$N$8:$N$25, 統合マスタ!V500)&gt;0, 分類!$M$7,
IF(COUNTIF(分類!$Q$8:$Q$25, 統合マスタ!V500)&gt;0, 分類!$P$7,
IF(COUNTIF(分類!$T$8:$T$25, 統合マスタ!V500)&gt;0, 分類!$S$7,
"無し")))))))</f>
        <v>錠剤</v>
      </c>
      <c r="AC500" s="27">
        <f t="shared" ca="1" si="36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220</v>
      </c>
      <c r="AE500" s="91">
        <f t="shared" ca="1" si="37"/>
        <v>2750</v>
      </c>
      <c r="AF500" s="91">
        <f t="shared" ca="1" si="38"/>
        <v>2448.6000000000004</v>
      </c>
    </row>
    <row r="501" spans="1:32">
      <c r="A501" s="40">
        <f>元データ!P498</f>
        <v>432</v>
      </c>
      <c r="B501" s="27">
        <f t="shared" si="39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91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35"/>
        <v/>
      </c>
      <c r="AB501" s="27" t="str">
        <f ca="1">IF(A501="非採用特別","非採用特別",IF(R501=2,"臨時",
IF(COUNTIF(分類!$H$8:$H$25, 統合マスタ!V501)&gt;0, 分類!$G$7,
IF(COUNTIF(分類!$K$8:$K$25, 統合マスタ!V501)&gt;0, 分類!$J$7,
IF(COUNTIF(分類!$N$8:$N$25, 統合マスタ!V501)&gt;0, 分類!$M$7,
IF(COUNTIF(分類!$Q$8:$Q$25, 統合マスタ!V501)&gt;0, 分類!$P$7,
IF(COUNTIF(分類!$T$8:$T$25, 統合マスタ!V501)&gt;0, 分類!$S$7,
"無し")))))))</f>
        <v>臨時</v>
      </c>
      <c r="AC501" s="27">
        <f t="shared" ca="1" si="36"/>
        <v>200497</v>
      </c>
      <c r="AD501" s="27"/>
      <c r="AE501" s="91">
        <f t="shared" si="37"/>
        <v>0</v>
      </c>
      <c r="AF501" s="91">
        <f t="shared" si="38"/>
        <v>0</v>
      </c>
    </row>
    <row r="502" spans="1:32">
      <c r="A502" s="40">
        <f>元データ!P499</f>
        <v>432</v>
      </c>
      <c r="B502" s="27">
        <f t="shared" si="39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91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35"/>
        <v/>
      </c>
      <c r="AB502" s="27" t="str">
        <f ca="1">IF(A502="非採用特別","非採用特別",IF(R502=2,"臨時",
IF(COUNTIF(分類!$H$8:$H$25, 統合マスタ!V502)&gt;0, 分類!$G$7,
IF(COUNTIF(分類!$K$8:$K$25, 統合マスタ!V502)&gt;0, 分類!$J$7,
IF(COUNTIF(分類!$N$8:$N$25, 統合マスタ!V502)&gt;0, 分類!$M$7,
IF(COUNTIF(分類!$Q$8:$Q$25, 統合マスタ!V502)&gt;0, 分類!$P$7,
IF(COUNTIF(分類!$T$8:$T$25, 統合マスタ!V502)&gt;0, 分類!$S$7,
"無し")))))))</f>
        <v>臨時</v>
      </c>
      <c r="AC502" s="27">
        <f t="shared" ca="1" si="36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120</v>
      </c>
      <c r="AE502" s="91">
        <f t="shared" ca="1" si="37"/>
        <v>15756.000000000002</v>
      </c>
      <c r="AF502" s="91">
        <f t="shared" ca="1" si="38"/>
        <v>13864.800000000003</v>
      </c>
    </row>
    <row r="503" spans="1:32">
      <c r="A503" s="40">
        <f>元データ!P500</f>
        <v>431</v>
      </c>
      <c r="B503" s="27">
        <f t="shared" si="39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91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35"/>
        <v/>
      </c>
      <c r="AB503" s="27" t="str">
        <f ca="1">IF(A503="非採用特別","非採用特別",IF(R503=2,"臨時",
IF(COUNTIF(分類!$H$8:$H$25, 統合マスタ!V503)&gt;0, 分類!$G$7,
IF(COUNTIF(分類!$K$8:$K$25, 統合マスタ!V503)&gt;0, 分類!$J$7,
IF(COUNTIF(分類!$N$8:$N$25, 統合マスタ!V503)&gt;0, 分類!$M$7,
IF(COUNTIF(分類!$Q$8:$Q$25, 統合マスタ!V503)&gt;0, 分類!$P$7,
IF(COUNTIF(分類!$T$8:$T$25, 統合マスタ!V503)&gt;0, 分類!$S$7,
"無し")))))))</f>
        <v>臨時</v>
      </c>
      <c r="AC503" s="27">
        <f t="shared" ca="1" si="36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  <c r="AE503" s="91">
        <f t="shared" ca="1" si="37"/>
        <v>0</v>
      </c>
      <c r="AF503" s="91">
        <f t="shared" ca="1" si="38"/>
        <v>0</v>
      </c>
    </row>
    <row r="504" spans="1:32">
      <c r="A504" s="40">
        <f>元データ!P501</f>
        <v>431</v>
      </c>
      <c r="B504" s="27">
        <f t="shared" si="39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91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35"/>
        <v/>
      </c>
      <c r="AB504" s="27" t="str">
        <f ca="1">IF(A504="非採用特別","非採用特別",IF(R504=2,"臨時",
IF(COUNTIF(分類!$H$8:$H$25, 統合マスタ!V504)&gt;0, 分類!$G$7,
IF(COUNTIF(分類!$K$8:$K$25, 統合マスタ!V504)&gt;0, 分類!$J$7,
IF(COUNTIF(分類!$N$8:$N$25, 統合マスタ!V504)&gt;0, 分類!$M$7,
IF(COUNTIF(分類!$Q$8:$Q$25, 統合マスタ!V504)&gt;0, 分類!$P$7,
IF(COUNTIF(分類!$T$8:$T$25, 統合マスタ!V504)&gt;0, 分類!$S$7,
"無し")))))))</f>
        <v>臨時</v>
      </c>
      <c r="AC504" s="27">
        <f t="shared" ca="1" si="36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81</v>
      </c>
      <c r="AE504" s="91">
        <f t="shared" ca="1" si="37"/>
        <v>3944.7000000000003</v>
      </c>
      <c r="AF504" s="91">
        <f t="shared" ca="1" si="38"/>
        <v>3471.66</v>
      </c>
    </row>
    <row r="505" spans="1:32">
      <c r="A505" s="40">
        <f>元データ!P502</f>
        <v>433</v>
      </c>
      <c r="B505" s="27">
        <f t="shared" si="39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91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35"/>
        <v/>
      </c>
      <c r="AB505" s="27" t="str">
        <f ca="1">IF(A505="非採用特別","非採用特別",IF(R505=2,"臨時",
IF(COUNTIF(分類!$H$8:$H$25, 統合マスタ!V505)&gt;0, 分類!$G$7,
IF(COUNTIF(分類!$K$8:$K$25, 統合マスタ!V505)&gt;0, 分類!$J$7,
IF(COUNTIF(分類!$N$8:$N$25, 統合マスタ!V505)&gt;0, 分類!$M$7,
IF(COUNTIF(分類!$Q$8:$Q$25, 統合マスタ!V505)&gt;0, 分類!$P$7,
IF(COUNTIF(分類!$T$8:$T$25, 統合マスタ!V505)&gt;0, 分類!$S$7,
"無し")))))))</f>
        <v>錠剤</v>
      </c>
      <c r="AC505" s="27">
        <f t="shared" ca="1" si="36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836</v>
      </c>
      <c r="AE505" s="91">
        <f t="shared" ca="1" si="37"/>
        <v>4932.4000000000005</v>
      </c>
      <c r="AF505" s="91">
        <f t="shared" ca="1" si="38"/>
        <v>4192.5400000000009</v>
      </c>
    </row>
    <row r="506" spans="1:32">
      <c r="A506" s="40">
        <f>元データ!P503</f>
        <v>433</v>
      </c>
      <c r="B506" s="27">
        <f t="shared" si="39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91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35"/>
        <v/>
      </c>
      <c r="AB506" s="27" t="str">
        <f ca="1">IF(A506="非採用特別","非採用特別",IF(R506=2,"臨時",
IF(COUNTIF(分類!$H$8:$H$25, 統合マスタ!V506)&gt;0, 分類!$G$7,
IF(COUNTIF(分類!$K$8:$K$25, 統合マスタ!V506)&gt;0, 分類!$J$7,
IF(COUNTIF(分類!$N$8:$N$25, 統合マスタ!V506)&gt;0, 分類!$M$7,
IF(COUNTIF(分類!$Q$8:$Q$25, 統合マスタ!V506)&gt;0, 分類!$P$7,
IF(COUNTIF(分類!$T$8:$T$25, 統合マスタ!V506)&gt;0, 分類!$S$7,
"無し")))))))</f>
        <v>錠剤</v>
      </c>
      <c r="AC506" s="27">
        <f t="shared" ca="1" si="36"/>
        <v>502</v>
      </c>
      <c r="AD506" s="27"/>
      <c r="AE506" s="91">
        <f t="shared" si="37"/>
        <v>0</v>
      </c>
      <c r="AF506" s="91">
        <f t="shared" si="38"/>
        <v>0</v>
      </c>
    </row>
    <row r="507" spans="1:32">
      <c r="A507" s="40" t="str">
        <f>元データ!P504</f>
        <v>非採用</v>
      </c>
      <c r="B507" s="27">
        <f t="shared" si="39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91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35"/>
        <v>非採用</v>
      </c>
      <c r="AB507" s="27" t="str">
        <f ca="1">IF(A507="非採用特別","非採用特別",IF(R507=2,"臨時",
IF(COUNTIF(分類!$H$8:$H$25, 統合マスタ!V507)&gt;0, 分類!$G$7,
IF(COUNTIF(分類!$K$8:$K$25, 統合マスタ!V507)&gt;0, 分類!$J$7,
IF(COUNTIF(分類!$N$8:$N$25, 統合マスタ!V507)&gt;0, 分類!$M$7,
IF(COUNTIF(分類!$Q$8:$Q$25, 統合マスタ!V507)&gt;0, 分類!$P$7,
IF(COUNTIF(分類!$T$8:$T$25, 統合マスタ!V507)&gt;0, 分類!$S$7,
"無し")))))))</f>
        <v>無し</v>
      </c>
      <c r="AC507" s="27" t="e">
        <f t="shared" ca="1" si="36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  <c r="AE507" s="91" t="e">
        <f t="shared" ca="1" si="37"/>
        <v>#VALUE!</v>
      </c>
      <c r="AF507" s="91" t="e">
        <f t="shared" ca="1" si="38"/>
        <v>#VALUE!</v>
      </c>
    </row>
    <row r="508" spans="1:32">
      <c r="A508" s="40">
        <f>元データ!P505</f>
        <v>435</v>
      </c>
      <c r="B508" s="27">
        <f t="shared" si="39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91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35"/>
        <v/>
      </c>
      <c r="AB508" s="27" t="str">
        <f ca="1">IF(A508="非採用特別","非採用特別",IF(R508=2,"臨時",
IF(COUNTIF(分類!$H$8:$H$25, 統合マスタ!V508)&gt;0, 分類!$G$7,
IF(COUNTIF(分類!$K$8:$K$25, 統合マスタ!V508)&gt;0, 分類!$J$7,
IF(COUNTIF(分類!$N$8:$N$25, 統合マスタ!V508)&gt;0, 分類!$M$7,
IF(COUNTIF(分類!$Q$8:$Q$25, 統合マスタ!V508)&gt;0, 分類!$P$7,
IF(COUNTIF(分類!$T$8:$T$25, 統合マスタ!V508)&gt;0, 分類!$S$7,
"無し")))))))</f>
        <v>錠剤</v>
      </c>
      <c r="AC508" s="27">
        <f t="shared" ca="1" si="36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585</v>
      </c>
      <c r="AE508" s="91">
        <f t="shared" ca="1" si="37"/>
        <v>3451.5</v>
      </c>
      <c r="AF508" s="91">
        <f t="shared" ca="1" si="38"/>
        <v>3036.15</v>
      </c>
    </row>
    <row r="509" spans="1:32">
      <c r="A509" s="40">
        <f>元データ!P506</f>
        <v>435</v>
      </c>
      <c r="B509" s="27">
        <f t="shared" si="39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91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35"/>
        <v/>
      </c>
      <c r="AB509" s="27" t="str">
        <f ca="1">IF(A509="非採用特別","非採用特別",IF(R509=2,"臨時",
IF(COUNTIF(分類!$H$8:$H$25, 統合マスタ!V509)&gt;0, 分類!$G$7,
IF(COUNTIF(分類!$K$8:$K$25, 統合マスタ!V509)&gt;0, 分類!$J$7,
IF(COUNTIF(分類!$N$8:$N$25, 統合マスタ!V509)&gt;0, 分類!$M$7,
IF(COUNTIF(分類!$Q$8:$Q$25, 統合マスタ!V509)&gt;0, 分類!$P$7,
IF(COUNTIF(分類!$T$8:$T$25, 統合マスタ!V509)&gt;0, 分類!$S$7,
"無し")))))))</f>
        <v>錠剤</v>
      </c>
      <c r="AC509" s="27">
        <f t="shared" ca="1" si="36"/>
        <v>505</v>
      </c>
      <c r="AD509" s="27"/>
      <c r="AE509" s="91">
        <f t="shared" si="37"/>
        <v>0</v>
      </c>
      <c r="AF509" s="91">
        <f t="shared" si="38"/>
        <v>0</v>
      </c>
    </row>
    <row r="510" spans="1:32">
      <c r="A510" s="40" t="str">
        <f>元データ!P507</f>
        <v>非採用</v>
      </c>
      <c r="B510" s="27">
        <f t="shared" si="39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91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35"/>
        <v>非採用</v>
      </c>
      <c r="AB510" s="27" t="str">
        <f ca="1">IF(A510="非採用特別","非採用特別",IF(R510=2,"臨時",
IF(COUNTIF(分類!$H$8:$H$25, 統合マスタ!V510)&gt;0, 分類!$G$7,
IF(COUNTIF(分類!$K$8:$K$25, 統合マスタ!V510)&gt;0, 分類!$J$7,
IF(COUNTIF(分類!$N$8:$N$25, 統合マスタ!V510)&gt;0, 分類!$M$7,
IF(COUNTIF(分類!$Q$8:$Q$25, 統合マスタ!V510)&gt;0, 分類!$P$7,
IF(COUNTIF(分類!$T$8:$T$25, 統合マスタ!V510)&gt;0, 分類!$S$7,
"無し")))))))</f>
        <v>無し</v>
      </c>
      <c r="AC510" s="27" t="e">
        <f t="shared" ca="1" si="36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  <c r="AE510" s="91" t="e">
        <f t="shared" ca="1" si="37"/>
        <v>#VALUE!</v>
      </c>
      <c r="AF510" s="91" t="e">
        <f t="shared" ca="1" si="38"/>
        <v>#VALUE!</v>
      </c>
    </row>
    <row r="511" spans="1:32">
      <c r="A511" s="40" t="str">
        <f>元データ!P508</f>
        <v>非採用</v>
      </c>
      <c r="B511" s="27">
        <f t="shared" si="39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91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35"/>
        <v>非採用</v>
      </c>
      <c r="AB511" s="27" t="str">
        <f ca="1">IF(A511="非採用特別","非採用特別",IF(R511=2,"臨時",
IF(COUNTIF(分類!$H$8:$H$25, 統合マスタ!V511)&gt;0, 分類!$G$7,
IF(COUNTIF(分類!$K$8:$K$25, 統合マスタ!V511)&gt;0, 分類!$J$7,
IF(COUNTIF(分類!$N$8:$N$25, 統合マスタ!V511)&gt;0, 分類!$M$7,
IF(COUNTIF(分類!$Q$8:$Q$25, 統合マスタ!V511)&gt;0, 分類!$P$7,
IF(COUNTIF(分類!$T$8:$T$25, 統合マスタ!V511)&gt;0, 分類!$S$7,
"無し")))))))</f>
        <v>無し</v>
      </c>
      <c r="AC511" s="27" t="e">
        <f t="shared" ca="1" si="36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  <c r="AE511" s="91" t="e">
        <f t="shared" ca="1" si="37"/>
        <v>#VALUE!</v>
      </c>
      <c r="AF511" s="91" t="e">
        <f t="shared" ca="1" si="38"/>
        <v>#VALUE!</v>
      </c>
    </row>
    <row r="512" spans="1:32">
      <c r="A512" s="40">
        <f>元データ!P509</f>
        <v>436</v>
      </c>
      <c r="B512" s="27">
        <f t="shared" si="39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91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35"/>
        <v/>
      </c>
      <c r="AB512" s="27" t="str">
        <f ca="1">IF(A512="非採用特別","非採用特別",IF(R512=2,"臨時",
IF(COUNTIF(分類!$H$8:$H$25, 統合マスタ!V512)&gt;0, 分類!$G$7,
IF(COUNTIF(分類!$K$8:$K$25, 統合マスタ!V512)&gt;0, 分類!$J$7,
IF(COUNTIF(分類!$N$8:$N$25, 統合マスタ!V512)&gt;0, 分類!$M$7,
IF(COUNTIF(分類!$Q$8:$Q$25, 統合マスタ!V512)&gt;0, 分類!$P$7,
IF(COUNTIF(分類!$T$8:$T$25, 統合マスタ!V512)&gt;0, 分類!$S$7,
"無し")))))))</f>
        <v>臨時</v>
      </c>
      <c r="AC512" s="27">
        <f t="shared" ca="1" si="36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88</v>
      </c>
      <c r="AE512" s="91">
        <f t="shared" ca="1" si="37"/>
        <v>3449.6000000000004</v>
      </c>
      <c r="AF512" s="91">
        <f t="shared" ca="1" si="38"/>
        <v>2897.8400000000006</v>
      </c>
    </row>
    <row r="513" spans="1:32">
      <c r="A513" s="40">
        <f>元データ!P510</f>
        <v>437</v>
      </c>
      <c r="B513" s="27">
        <f t="shared" si="39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91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35"/>
        <v/>
      </c>
      <c r="AB513" s="27" t="str">
        <f ca="1">IF(A513="非採用特別","非採用特別",IF(R513=2,"臨時",
IF(COUNTIF(分類!$H$8:$H$25, 統合マスタ!V513)&gt;0, 分類!$G$7,
IF(COUNTIF(分類!$K$8:$K$25, 統合マスタ!V513)&gt;0, 分類!$J$7,
IF(COUNTIF(分類!$N$8:$N$25, 統合マスタ!V513)&gt;0, 分類!$M$7,
IF(COUNTIF(分類!$Q$8:$Q$25, 統合マスタ!V513)&gt;0, 分類!$P$7,
IF(COUNTIF(分類!$T$8:$T$25, 統合マスタ!V513)&gt;0, 分類!$S$7,
"無し")))))))</f>
        <v>臨時</v>
      </c>
      <c r="AC513" s="27">
        <f t="shared" ca="1" si="36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100</v>
      </c>
      <c r="AE513" s="91">
        <f t="shared" ca="1" si="37"/>
        <v>3190</v>
      </c>
      <c r="AF513" s="91">
        <f t="shared" ca="1" si="38"/>
        <v>2839</v>
      </c>
    </row>
    <row r="514" spans="1:32">
      <c r="A514" s="40">
        <f>元データ!P511</f>
        <v>438</v>
      </c>
      <c r="B514" s="27">
        <f t="shared" si="39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91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35"/>
        <v/>
      </c>
      <c r="AB514" s="27" t="str">
        <f ca="1">IF(A514="非採用特別","非採用特別",IF(R514=2,"臨時",
IF(COUNTIF(分類!$H$8:$H$25, 統合マスタ!V514)&gt;0, 分類!$G$7,
IF(COUNTIF(分類!$K$8:$K$25, 統合マスタ!V514)&gt;0, 分類!$J$7,
IF(COUNTIF(分類!$N$8:$N$25, 統合マスタ!V514)&gt;0, 分類!$M$7,
IF(COUNTIF(分類!$Q$8:$Q$25, 統合マスタ!V514)&gt;0, 分類!$P$7,
IF(COUNTIF(分類!$T$8:$T$25, 統合マスタ!V514)&gt;0, 分類!$S$7,
"無し")))))))</f>
        <v>注射</v>
      </c>
      <c r="AC514" s="27">
        <f t="shared" ca="1" si="36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2</v>
      </c>
      <c r="AE514" s="91">
        <f t="shared" ca="1" si="37"/>
        <v>464</v>
      </c>
      <c r="AF514" s="91">
        <f t="shared" ca="1" si="38"/>
        <v>413.2</v>
      </c>
    </row>
    <row r="515" spans="1:32">
      <c r="A515" s="40" t="str">
        <f>元データ!P512</f>
        <v>非採用</v>
      </c>
      <c r="B515" s="27">
        <f t="shared" si="39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91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35"/>
        <v>非採用</v>
      </c>
      <c r="AB515" s="27" t="str">
        <f ca="1">IF(A515="非採用特別","非採用特別",IF(R515=2,"臨時",
IF(COUNTIF(分類!$H$8:$H$25, 統合マスタ!V515)&gt;0, 分類!$G$7,
IF(COUNTIF(分類!$K$8:$K$25, 統合マスタ!V515)&gt;0, 分類!$J$7,
IF(COUNTIF(分類!$N$8:$N$25, 統合マスタ!V515)&gt;0, 分類!$M$7,
IF(COUNTIF(分類!$Q$8:$Q$25, 統合マスタ!V515)&gt;0, 分類!$P$7,
IF(COUNTIF(分類!$T$8:$T$25, 統合マスタ!V515)&gt;0, 分類!$S$7,
"無し")))))))</f>
        <v>無し</v>
      </c>
      <c r="AC515" s="27" t="e">
        <f t="shared" ca="1" si="36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  <c r="AE515" s="91" t="e">
        <f t="shared" ca="1" si="37"/>
        <v>#VALUE!</v>
      </c>
      <c r="AF515" s="91" t="e">
        <f t="shared" ca="1" si="38"/>
        <v>#VALUE!</v>
      </c>
    </row>
    <row r="516" spans="1:32">
      <c r="A516" s="40">
        <f>元データ!P513</f>
        <v>439</v>
      </c>
      <c r="B516" s="27">
        <f t="shared" si="39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91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35"/>
        <v/>
      </c>
      <c r="AB516" s="27" t="str">
        <f ca="1">IF(A516="非採用特別","非採用特別",IF(R516=2,"臨時",
IF(COUNTIF(分類!$H$8:$H$25, 統合マスタ!V516)&gt;0, 分類!$G$7,
IF(COUNTIF(分類!$K$8:$K$25, 統合マスタ!V516)&gt;0, 分類!$J$7,
IF(COUNTIF(分類!$N$8:$N$25, 統合マスタ!V516)&gt;0, 分類!$M$7,
IF(COUNTIF(分類!$Q$8:$Q$25, 統合マスタ!V516)&gt;0, 分類!$P$7,
IF(COUNTIF(分類!$T$8:$T$25, 統合マスタ!V516)&gt;0, 分類!$S$7,
"無し")))))))</f>
        <v>臨時</v>
      </c>
      <c r="AC516" s="27">
        <f t="shared" ca="1" si="36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1</v>
      </c>
      <c r="AE516" s="91">
        <f t="shared" ca="1" si="37"/>
        <v>1190</v>
      </c>
      <c r="AF516" s="91">
        <f t="shared" ca="1" si="38"/>
        <v>1060</v>
      </c>
    </row>
    <row r="517" spans="1:32">
      <c r="A517" s="40" t="str">
        <f>元データ!P514</f>
        <v>処置薬</v>
      </c>
      <c r="B517" s="27">
        <f t="shared" si="39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91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35"/>
        <v>処置薬</v>
      </c>
      <c r="AB517" s="27" t="str">
        <f ca="1">IF(A517="非採用特別","非採用特別",IF(R517=2,"臨時",
IF(COUNTIF(分類!$H$8:$H$25, 統合マスタ!V517)&gt;0, 分類!$G$7,
IF(COUNTIF(分類!$K$8:$K$25, 統合マスタ!V517)&gt;0, 分類!$J$7,
IF(COUNTIF(分類!$N$8:$N$25, 統合マスタ!V517)&gt;0, 分類!$M$7,
IF(COUNTIF(分類!$Q$8:$Q$25, 統合マスタ!V517)&gt;0, 分類!$P$7,
IF(COUNTIF(分類!$T$8:$T$25, 統合マスタ!V517)&gt;0, 分類!$S$7,
"無し")))))))</f>
        <v>無し</v>
      </c>
      <c r="AC517" s="27" t="e">
        <f t="shared" ca="1" si="36"/>
        <v>#VALUE!</v>
      </c>
      <c r="AD517" s="27">
        <v>5</v>
      </c>
      <c r="AE517" s="91">
        <f t="shared" si="37"/>
        <v>0</v>
      </c>
      <c r="AF517" s="91">
        <f>L517*AD517</f>
        <v>1970</v>
      </c>
    </row>
    <row r="518" spans="1:32">
      <c r="A518" s="40">
        <f>元データ!P515</f>
        <v>440</v>
      </c>
      <c r="B518" s="27">
        <f t="shared" si="39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91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40">IF(A518="非採用","非採用",IF(A518="処置薬","処置薬",""))</f>
        <v/>
      </c>
      <c r="AB518" s="27" t="str">
        <f ca="1">IF(A518="非採用特別","非採用特別",IF(R518=2,"臨時",
IF(COUNTIF(分類!$H$8:$H$25, 統合マスタ!V518)&gt;0, 分類!$G$7,
IF(COUNTIF(分類!$K$8:$K$25, 統合マスタ!V518)&gt;0, 分類!$J$7,
IF(COUNTIF(分類!$N$8:$N$25, 統合マスタ!V518)&gt;0, 分類!$M$7,
IF(COUNTIF(分類!$Q$8:$Q$25, 統合マスタ!V518)&gt;0, 分類!$P$7,
IF(COUNTIF(分類!$T$8:$T$25, 統合マスタ!V518)&gt;0, 分類!$S$7,
"無し")))))))</f>
        <v>錠剤</v>
      </c>
      <c r="AC518" s="27">
        <f t="shared" ref="AC518:AC581" ca="1" si="41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852</v>
      </c>
      <c r="AE518" s="91">
        <f t="shared" ref="AE518:AE581" ca="1" si="42">H518*AD518</f>
        <v>41833.200000000004</v>
      </c>
      <c r="AF518" s="91">
        <f t="shared" ref="AF518:AF581" ca="1" si="43">M518*AD518</f>
        <v>35375.040000000001</v>
      </c>
    </row>
    <row r="519" spans="1:32">
      <c r="A519" s="40">
        <f>元データ!P516</f>
        <v>440</v>
      </c>
      <c r="B519" s="27">
        <f t="shared" ref="B519:B582" si="44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91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40"/>
        <v/>
      </c>
      <c r="AB519" s="27" t="str">
        <f ca="1">IF(A519="非採用特別","非採用特別",IF(R519=2,"臨時",
IF(COUNTIF(分類!$H$8:$H$25, 統合マスタ!V519)&gt;0, 分類!$G$7,
IF(COUNTIF(分類!$K$8:$K$25, 統合マスタ!V519)&gt;0, 分類!$J$7,
IF(COUNTIF(分類!$N$8:$N$25, 統合マスタ!V519)&gt;0, 分類!$M$7,
IF(COUNTIF(分類!$Q$8:$Q$25, 統合マスタ!V519)&gt;0, 分類!$P$7,
IF(COUNTIF(分類!$T$8:$T$25, 統合マスタ!V519)&gt;0, 分類!$S$7,
"無し")))))))</f>
        <v>錠剤</v>
      </c>
      <c r="AC519" s="27">
        <f t="shared" ca="1" si="41"/>
        <v>515</v>
      </c>
      <c r="AD519" s="27"/>
      <c r="AE519" s="91">
        <f t="shared" si="42"/>
        <v>0</v>
      </c>
      <c r="AF519" s="91">
        <f t="shared" si="43"/>
        <v>0</v>
      </c>
    </row>
    <row r="520" spans="1:32">
      <c r="A520" s="40">
        <f>元データ!P517</f>
        <v>441</v>
      </c>
      <c r="B520" s="27">
        <f t="shared" si="44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91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40"/>
        <v/>
      </c>
      <c r="AB520" s="27" t="str">
        <f ca="1">IF(A520="非採用特別","非採用特別",IF(R520=2,"臨時",
IF(COUNTIF(分類!$H$8:$H$25, 統合マスタ!V520)&gt;0, 分類!$G$7,
IF(COUNTIF(分類!$K$8:$K$25, 統合マスタ!V520)&gt;0, 分類!$J$7,
IF(COUNTIF(分類!$N$8:$N$25, 統合マスタ!V520)&gt;0, 分類!$M$7,
IF(COUNTIF(分類!$Q$8:$Q$25, 統合マスタ!V520)&gt;0, 分類!$P$7,
IF(COUNTIF(分類!$T$8:$T$25, 統合マスタ!V520)&gt;0, 分類!$S$7,
"無し")))))))</f>
        <v>外用</v>
      </c>
      <c r="AC520" s="27">
        <f t="shared" ca="1" si="41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125</v>
      </c>
      <c r="AE520" s="91">
        <f t="shared" ca="1" si="42"/>
        <v>2275</v>
      </c>
      <c r="AF520" s="91">
        <f t="shared" ca="1" si="43"/>
        <v>2026.5</v>
      </c>
    </row>
    <row r="521" spans="1:32">
      <c r="A521" s="40">
        <f>元データ!P518</f>
        <v>445</v>
      </c>
      <c r="B521" s="27">
        <f t="shared" si="44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91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40"/>
        <v/>
      </c>
      <c r="AB521" s="27" t="str">
        <f ca="1">IF(A521="非採用特別","非採用特別",IF(R521=2,"臨時",
IF(COUNTIF(分類!$H$8:$H$25, 統合マスタ!V521)&gt;0, 分類!$G$7,
IF(COUNTIF(分類!$K$8:$K$25, 統合マスタ!V521)&gt;0, 分類!$J$7,
IF(COUNTIF(分類!$N$8:$N$25, 統合マスタ!V521)&gt;0, 分類!$M$7,
IF(COUNTIF(分類!$Q$8:$Q$25, 統合マスタ!V521)&gt;0, 分類!$P$7,
IF(COUNTIF(分類!$T$8:$T$25, 統合マスタ!V521)&gt;0, 分類!$S$7,
"無し")))))))</f>
        <v>散剤</v>
      </c>
      <c r="AC521" s="27">
        <f t="shared" ca="1" si="41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595</v>
      </c>
      <c r="AE521" s="91">
        <f t="shared" ca="1" si="42"/>
        <v>8508.5</v>
      </c>
      <c r="AF521" s="91">
        <f t="shared" ca="1" si="43"/>
        <v>7580.3</v>
      </c>
    </row>
    <row r="522" spans="1:32">
      <c r="A522" s="40">
        <f>元データ!P519</f>
        <v>443</v>
      </c>
      <c r="B522" s="27">
        <f t="shared" si="44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91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40"/>
        <v/>
      </c>
      <c r="AB522" s="27" t="str">
        <f ca="1">IF(A522="非採用特別","非採用特別",IF(R522=2,"臨時",
IF(COUNTIF(分類!$H$8:$H$25, 統合マスタ!V522)&gt;0, 分類!$G$7,
IF(COUNTIF(分類!$K$8:$K$25, 統合マスタ!V522)&gt;0, 分類!$J$7,
IF(COUNTIF(分類!$N$8:$N$25, 統合マスタ!V522)&gt;0, 分類!$M$7,
IF(COUNTIF(分類!$Q$8:$Q$25, 統合マスタ!V522)&gt;0, 分類!$P$7,
IF(COUNTIF(分類!$T$8:$T$25, 統合マスタ!V522)&gt;0, 分類!$S$7,
"無し")))))))</f>
        <v>錠剤</v>
      </c>
      <c r="AC522" s="27">
        <f t="shared" ca="1" si="41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1114</v>
      </c>
      <c r="AE522" s="91">
        <f t="shared" ca="1" si="42"/>
        <v>6572.6</v>
      </c>
      <c r="AF522" s="91">
        <f t="shared" ca="1" si="43"/>
        <v>5859.6399999999994</v>
      </c>
    </row>
    <row r="523" spans="1:32">
      <c r="A523" s="40">
        <f>元データ!P520</f>
        <v>443</v>
      </c>
      <c r="B523" s="27">
        <f t="shared" si="44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91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40"/>
        <v/>
      </c>
      <c r="AB523" s="27" t="str">
        <f ca="1">IF(A523="非採用特別","非採用特別",IF(R523=2,"臨時",
IF(COUNTIF(分類!$H$8:$H$25, 統合マスタ!V523)&gt;0, 分類!$G$7,
IF(COUNTIF(分類!$K$8:$K$25, 統合マスタ!V523)&gt;0, 分類!$J$7,
IF(COUNTIF(分類!$N$8:$N$25, 統合マスタ!V523)&gt;0, 分類!$M$7,
IF(COUNTIF(分類!$Q$8:$Q$25, 統合マスタ!V523)&gt;0, 分類!$P$7,
IF(COUNTIF(分類!$T$8:$T$25, 統合マスタ!V523)&gt;0, 分類!$S$7,
"無し")))))))</f>
        <v>錠剤</v>
      </c>
      <c r="AC523" s="27">
        <f t="shared" ca="1" si="41"/>
        <v>519</v>
      </c>
      <c r="AD523" s="27"/>
      <c r="AE523" s="91">
        <f t="shared" si="42"/>
        <v>0</v>
      </c>
      <c r="AF523" s="91">
        <f t="shared" si="43"/>
        <v>0</v>
      </c>
    </row>
    <row r="524" spans="1:32">
      <c r="A524" s="40">
        <f>元データ!P521</f>
        <v>444</v>
      </c>
      <c r="B524" s="27">
        <f t="shared" si="44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91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40"/>
        <v/>
      </c>
      <c r="AB524" s="27" t="str">
        <f ca="1">IF(A524="非採用特別","非採用特別",IF(R524=2,"臨時",
IF(COUNTIF(分類!$H$8:$H$25, 統合マスタ!V524)&gt;0, 分類!$G$7,
IF(COUNTIF(分類!$K$8:$K$25, 統合マスタ!V524)&gt;0, 分類!$J$7,
IF(COUNTIF(分類!$N$8:$N$25, 統合マスタ!V524)&gt;0, 分類!$M$7,
IF(COUNTIF(分類!$Q$8:$Q$25, 統合マスタ!V524)&gt;0, 分類!$P$7,
IF(COUNTIF(分類!$T$8:$T$25, 統合マスタ!V524)&gt;0, 分類!$S$7,
"無し")))))))</f>
        <v>錠剤</v>
      </c>
      <c r="AC524" s="27">
        <f t="shared" ca="1" si="41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917</v>
      </c>
      <c r="AE524" s="91">
        <f t="shared" ca="1" si="42"/>
        <v>8161.3</v>
      </c>
      <c r="AF524" s="91">
        <f t="shared" ca="1" si="43"/>
        <v>7270.893</v>
      </c>
    </row>
    <row r="525" spans="1:32">
      <c r="A525" s="40">
        <f>元データ!P522</f>
        <v>442</v>
      </c>
      <c r="B525" s="27">
        <f t="shared" si="44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91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40"/>
        <v/>
      </c>
      <c r="AB525" s="27" t="str">
        <f ca="1">IF(A525="非採用特別","非採用特別",IF(R525=2,"臨時",
IF(COUNTIF(分類!$H$8:$H$25, 統合マスタ!V525)&gt;0, 分類!$G$7,
IF(COUNTIF(分類!$K$8:$K$25, 統合マスタ!V525)&gt;0, 分類!$J$7,
IF(COUNTIF(分類!$N$8:$N$25, 統合マスタ!V525)&gt;0, 分類!$M$7,
IF(COUNTIF(分類!$Q$8:$Q$25, 統合マスタ!V525)&gt;0, 分類!$P$7,
IF(COUNTIF(分類!$T$8:$T$25, 統合マスタ!V525)&gt;0, 分類!$S$7,
"無し")))))))</f>
        <v>錠剤</v>
      </c>
      <c r="AC525" s="27">
        <f t="shared" ca="1" si="41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811</v>
      </c>
      <c r="AE525" s="91">
        <f t="shared" ca="1" si="42"/>
        <v>4784.9000000000005</v>
      </c>
      <c r="AF525" s="91">
        <f t="shared" ca="1" si="43"/>
        <v>4262.616</v>
      </c>
    </row>
    <row r="526" spans="1:32">
      <c r="A526" s="40">
        <f>元データ!P523</f>
        <v>442</v>
      </c>
      <c r="B526" s="27">
        <f t="shared" si="44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91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40"/>
        <v/>
      </c>
      <c r="AB526" s="27" t="str">
        <f ca="1">IF(A526="非採用特別","非採用特別",IF(R526=2,"臨時",
IF(COUNTIF(分類!$H$8:$H$25, 統合マスタ!V526)&gt;0, 分類!$G$7,
IF(COUNTIF(分類!$K$8:$K$25, 統合マスタ!V526)&gt;0, 分類!$J$7,
IF(COUNTIF(分類!$N$8:$N$25, 統合マスタ!V526)&gt;0, 分類!$M$7,
IF(COUNTIF(分類!$Q$8:$Q$25, 統合マスタ!V526)&gt;0, 分類!$P$7,
IF(COUNTIF(分類!$T$8:$T$25, 統合マスタ!V526)&gt;0, 分類!$S$7,
"無し")))))))</f>
        <v>錠剤</v>
      </c>
      <c r="AC526" s="27">
        <f t="shared" ca="1" si="41"/>
        <v>522</v>
      </c>
      <c r="AD526" s="27"/>
      <c r="AE526" s="91">
        <f t="shared" si="42"/>
        <v>0</v>
      </c>
      <c r="AF526" s="91">
        <f t="shared" si="43"/>
        <v>0</v>
      </c>
    </row>
    <row r="527" spans="1:32">
      <c r="A527" s="40">
        <f>元データ!P524</f>
        <v>446</v>
      </c>
      <c r="B527" s="27">
        <f t="shared" si="44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91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40"/>
        <v/>
      </c>
      <c r="AB527" s="27" t="str">
        <f ca="1">IF(A527="非採用特別","非採用特別",IF(R527=2,"臨時",
IF(COUNTIF(分類!$H$8:$H$25, 統合マスタ!V527)&gt;0, 分類!$G$7,
IF(COUNTIF(分類!$K$8:$K$25, 統合マスタ!V527)&gt;0, 分類!$J$7,
IF(COUNTIF(分類!$N$8:$N$25, 統合マスタ!V527)&gt;0, 分類!$M$7,
IF(COUNTIF(分類!$Q$8:$Q$25, 統合マスタ!V527)&gt;0, 分類!$P$7,
IF(COUNTIF(分類!$T$8:$T$25, 統合マスタ!V527)&gt;0, 分類!$S$7,
"無し")))))))</f>
        <v>臨時</v>
      </c>
      <c r="AC527" s="27">
        <f t="shared" ca="1" si="41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8</v>
      </c>
      <c r="AE527" s="91">
        <f t="shared" ca="1" si="42"/>
        <v>536</v>
      </c>
      <c r="AF527" s="91">
        <f t="shared" ca="1" si="43"/>
        <v>487.2</v>
      </c>
    </row>
    <row r="528" spans="1:32">
      <c r="A528" s="40">
        <f>元データ!P525</f>
        <v>447</v>
      </c>
      <c r="B528" s="27">
        <f t="shared" si="44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91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40"/>
        <v/>
      </c>
      <c r="AB528" s="27" t="str">
        <f ca="1">IF(A528="非採用特別","非採用特別",IF(R528=2,"臨時",
IF(COUNTIF(分類!$H$8:$H$25, 統合マスタ!V528)&gt;0, 分類!$G$7,
IF(COUNTIF(分類!$K$8:$K$25, 統合マスタ!V528)&gt;0, 分類!$J$7,
IF(COUNTIF(分類!$N$8:$N$25, 統合マスタ!V528)&gt;0, 分類!$M$7,
IF(COUNTIF(分類!$Q$8:$Q$25, 統合マスタ!V528)&gt;0, 分類!$P$7,
IF(COUNTIF(分類!$T$8:$T$25, 統合マスタ!V528)&gt;0, 分類!$S$7,
"無し")))))))</f>
        <v>錠剤</v>
      </c>
      <c r="AC528" s="27">
        <f t="shared" ca="1" si="41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695</v>
      </c>
      <c r="AE528" s="91">
        <f t="shared" ca="1" si="42"/>
        <v>7228</v>
      </c>
      <c r="AF528" s="91">
        <f t="shared" ca="1" si="43"/>
        <v>6393.9999999999991</v>
      </c>
    </row>
    <row r="529" spans="1:32">
      <c r="A529" s="40">
        <f>元データ!P526</f>
        <v>447</v>
      </c>
      <c r="B529" s="27">
        <f t="shared" si="44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91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40"/>
        <v/>
      </c>
      <c r="AB529" s="27" t="str">
        <f ca="1">IF(A529="非採用特別","非採用特別",IF(R529=2,"臨時",
IF(COUNTIF(分類!$H$8:$H$25, 統合マスタ!V529)&gt;0, 分類!$G$7,
IF(COUNTIF(分類!$K$8:$K$25, 統合マスタ!V529)&gt;0, 分類!$J$7,
IF(COUNTIF(分類!$N$8:$N$25, 統合マスタ!V529)&gt;0, 分類!$M$7,
IF(COUNTIF(分類!$Q$8:$Q$25, 統合マスタ!V529)&gt;0, 分類!$P$7,
IF(COUNTIF(分類!$T$8:$T$25, 統合マスタ!V529)&gt;0, 分類!$S$7,
"無し")))))))</f>
        <v>錠剤</v>
      </c>
      <c r="AC529" s="27">
        <f t="shared" ca="1" si="41"/>
        <v>525</v>
      </c>
      <c r="AD529" s="27"/>
      <c r="AE529" s="91">
        <f t="shared" si="42"/>
        <v>0</v>
      </c>
      <c r="AF529" s="91">
        <f t="shared" si="43"/>
        <v>0</v>
      </c>
    </row>
    <row r="530" spans="1:32">
      <c r="A530" s="40">
        <f>元データ!P527</f>
        <v>448</v>
      </c>
      <c r="B530" s="27">
        <f t="shared" si="44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91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40"/>
        <v/>
      </c>
      <c r="AB530" s="27" t="str">
        <f ca="1">IF(A530="非採用特別","非採用特別",IF(R530=2,"臨時",
IF(COUNTIF(分類!$H$8:$H$25, 統合マスタ!V530)&gt;0, 分類!$G$7,
IF(COUNTIF(分類!$K$8:$K$25, 統合マスタ!V530)&gt;0, 分類!$J$7,
IF(COUNTIF(分類!$N$8:$N$25, 統合マスタ!V530)&gt;0, 分類!$M$7,
IF(COUNTIF(分類!$Q$8:$Q$25, 統合マスタ!V530)&gt;0, 分類!$P$7,
IF(COUNTIF(分類!$T$8:$T$25, 統合マスタ!V530)&gt;0, 分類!$S$7,
"無し")))))))</f>
        <v>注射</v>
      </c>
      <c r="AC530" s="27">
        <f t="shared" ca="1" si="41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13</v>
      </c>
      <c r="AE530" s="91">
        <f t="shared" ca="1" si="42"/>
        <v>1300</v>
      </c>
      <c r="AF530" s="91">
        <f t="shared" ca="1" si="43"/>
        <v>1144</v>
      </c>
    </row>
    <row r="531" spans="1:32">
      <c r="A531" s="40">
        <f>元データ!P528</f>
        <v>449</v>
      </c>
      <c r="B531" s="27">
        <f t="shared" si="44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91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40"/>
        <v/>
      </c>
      <c r="AB531" s="27" t="str">
        <f ca="1">IF(A531="非採用特別","非採用特別",IF(R531=2,"臨時",
IF(COUNTIF(分類!$H$8:$H$25, 統合マスタ!V531)&gt;0, 分類!$G$7,
IF(COUNTIF(分類!$K$8:$K$25, 統合マスタ!V531)&gt;0, 分類!$J$7,
IF(COUNTIF(分類!$N$8:$N$25, 統合マスタ!V531)&gt;0, 分類!$M$7,
IF(COUNTIF(分類!$Q$8:$Q$25, 統合マスタ!V531)&gt;0, 分類!$P$7,
IF(COUNTIF(分類!$T$8:$T$25, 統合マスタ!V531)&gt;0, 分類!$S$7,
"無し")))))))</f>
        <v>錠剤</v>
      </c>
      <c r="AC531" s="27">
        <f t="shared" ca="1" si="41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100</v>
      </c>
      <c r="AE531" s="91">
        <f t="shared" ca="1" si="42"/>
        <v>15300</v>
      </c>
      <c r="AF531" s="91">
        <f t="shared" ca="1" si="43"/>
        <v>13630.000000000002</v>
      </c>
    </row>
    <row r="532" spans="1:32">
      <c r="A532" s="40">
        <f>元データ!P529</f>
        <v>451</v>
      </c>
      <c r="B532" s="27">
        <f t="shared" si="44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91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40"/>
        <v/>
      </c>
      <c r="AB532" s="27" t="str">
        <f ca="1">IF(A532="非採用特別","非採用特別",IF(R532=2,"臨時",
IF(COUNTIF(分類!$H$8:$H$25, 統合マスタ!V532)&gt;0, 分類!$G$7,
IF(COUNTIF(分類!$K$8:$K$25, 統合マスタ!V532)&gt;0, 分類!$J$7,
IF(COUNTIF(分類!$N$8:$N$25, 統合マスタ!V532)&gt;0, 分類!$M$7,
IF(COUNTIF(分類!$Q$8:$Q$25, 統合マスタ!V532)&gt;0, 分類!$P$7,
IF(COUNTIF(分類!$T$8:$T$25, 統合マスタ!V532)&gt;0, 分類!$S$7,
"無し")))))))</f>
        <v>錠剤</v>
      </c>
      <c r="AC532" s="27">
        <f t="shared" ca="1" si="41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155</v>
      </c>
      <c r="AE532" s="91">
        <f t="shared" ca="1" si="42"/>
        <v>30333.5</v>
      </c>
      <c r="AF532" s="91">
        <f t="shared" ca="1" si="43"/>
        <v>26239.285714285714</v>
      </c>
    </row>
    <row r="533" spans="1:32">
      <c r="A533" s="40">
        <f>元データ!P530</f>
        <v>452</v>
      </c>
      <c r="B533" s="27">
        <f t="shared" si="44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91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40"/>
        <v/>
      </c>
      <c r="AB533" s="27" t="str">
        <f ca="1">IF(A533="非採用特別","非採用特別",IF(R533=2,"臨時",
IF(COUNTIF(分類!$H$8:$H$25, 統合マスタ!V533)&gt;0, 分類!$G$7,
IF(COUNTIF(分類!$K$8:$K$25, 統合マスタ!V533)&gt;0, 分類!$J$7,
IF(COUNTIF(分類!$N$8:$N$25, 統合マスタ!V533)&gt;0, 分類!$M$7,
IF(COUNTIF(分類!$Q$8:$Q$25, 統合マスタ!V533)&gt;0, 分類!$P$7,
IF(COUNTIF(分類!$T$8:$T$25, 統合マスタ!V533)&gt;0, 分類!$S$7,
"無し")))))))</f>
        <v>注射</v>
      </c>
      <c r="AC533" s="27">
        <f t="shared" ca="1" si="41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42</v>
      </c>
      <c r="AE533" s="91">
        <f t="shared" ca="1" si="42"/>
        <v>5334</v>
      </c>
      <c r="AF533" s="91">
        <f t="shared" ca="1" si="43"/>
        <v>4846.8</v>
      </c>
    </row>
    <row r="534" spans="1:32">
      <c r="A534" s="40">
        <f>元データ!P531</f>
        <v>454</v>
      </c>
      <c r="B534" s="27">
        <f t="shared" si="44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91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40"/>
        <v/>
      </c>
      <c r="AB534" s="27" t="str">
        <f ca="1">IF(A534="非採用特別","非採用特別",IF(R534=2,"臨時",
IF(COUNTIF(分類!$H$8:$H$25, 統合マスタ!V534)&gt;0, 分類!$G$7,
IF(COUNTIF(分類!$K$8:$K$25, 統合マスタ!V534)&gt;0, 分類!$J$7,
IF(COUNTIF(分類!$N$8:$N$25, 統合マスタ!V534)&gt;0, 分類!$M$7,
IF(COUNTIF(分類!$Q$8:$Q$25, 統合マスタ!V534)&gt;0, 分類!$P$7,
IF(COUNTIF(分類!$T$8:$T$25, 統合マスタ!V534)&gt;0, 分類!$S$7,
"無し")))))))</f>
        <v>臨時</v>
      </c>
      <c r="AC534" s="27">
        <f t="shared" ca="1" si="41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270</v>
      </c>
      <c r="AE534" s="91">
        <f t="shared" ca="1" si="42"/>
        <v>2808</v>
      </c>
      <c r="AF534" s="91">
        <f t="shared" ca="1" si="43"/>
        <v>2538</v>
      </c>
    </row>
    <row r="535" spans="1:32">
      <c r="A535" s="40">
        <f>元データ!P532</f>
        <v>455</v>
      </c>
      <c r="B535" s="27">
        <f t="shared" si="44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91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40"/>
        <v/>
      </c>
      <c r="AB535" s="27" t="str">
        <f ca="1">IF(A535="非採用特別","非採用特別",IF(R535=2,"臨時",
IF(COUNTIF(分類!$H$8:$H$25, 統合マスタ!V535)&gt;0, 分類!$G$7,
IF(COUNTIF(分類!$K$8:$K$25, 統合マスタ!V535)&gt;0, 分類!$J$7,
IF(COUNTIF(分類!$N$8:$N$25, 統合マスタ!V535)&gt;0, 分類!$M$7,
IF(COUNTIF(分類!$Q$8:$Q$25, 統合マスタ!V535)&gt;0, 分類!$P$7,
IF(COUNTIF(分類!$T$8:$T$25, 統合マスタ!V535)&gt;0, 分類!$S$7,
"無し")))))))</f>
        <v>注射</v>
      </c>
      <c r="AC535" s="27">
        <f t="shared" ca="1" si="41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9</v>
      </c>
      <c r="AE535" s="91">
        <f t="shared" ca="1" si="42"/>
        <v>630</v>
      </c>
      <c r="AF535" s="91">
        <f t="shared" ca="1" si="43"/>
        <v>560.69999999999993</v>
      </c>
    </row>
    <row r="536" spans="1:32">
      <c r="A536" s="40">
        <f>元データ!P533</f>
        <v>453</v>
      </c>
      <c r="B536" s="27">
        <f t="shared" si="44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91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40"/>
        <v/>
      </c>
      <c r="AB536" s="27" t="str">
        <f ca="1">IF(A536="非採用特別","非採用特別",IF(R536=2,"臨時",
IF(COUNTIF(分類!$H$8:$H$25, 統合マスタ!V536)&gt;0, 分類!$G$7,
IF(COUNTIF(分類!$K$8:$K$25, 統合マスタ!V536)&gt;0, 分類!$J$7,
IF(COUNTIF(分類!$N$8:$N$25, 統合マスタ!V536)&gt;0, 分類!$M$7,
IF(COUNTIF(分類!$Q$8:$Q$25, 統合マスタ!V536)&gt;0, 分類!$P$7,
IF(COUNTIF(分類!$T$8:$T$25, 統合マスタ!V536)&gt;0, 分類!$S$7,
"無し")))))))</f>
        <v>散剤</v>
      </c>
      <c r="AC536" s="27">
        <f t="shared" ca="1" si="41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531.9</v>
      </c>
      <c r="AE536" s="91">
        <f t="shared" ca="1" si="42"/>
        <v>3989.25</v>
      </c>
      <c r="AF536" s="91">
        <f t="shared" ca="1" si="43"/>
        <v>3607.3458000000001</v>
      </c>
    </row>
    <row r="537" spans="1:32">
      <c r="A537" s="40">
        <f>元データ!P534</f>
        <v>456</v>
      </c>
      <c r="B537" s="27">
        <f t="shared" si="44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91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40"/>
        <v/>
      </c>
      <c r="AB537" s="27" t="str">
        <f ca="1">IF(A537="非採用特別","非採用特別",IF(R537=2,"臨時",
IF(COUNTIF(分類!$H$8:$H$25, 統合マスタ!V537)&gt;0, 分類!$G$7,
IF(COUNTIF(分類!$K$8:$K$25, 統合マスタ!V537)&gt;0, 分類!$J$7,
IF(COUNTIF(分類!$N$8:$N$25, 統合マスタ!V537)&gt;0, 分類!$M$7,
IF(COUNTIF(分類!$Q$8:$Q$25, 統合マスタ!V537)&gt;0, 分類!$P$7,
IF(COUNTIF(分類!$T$8:$T$25, 統合マスタ!V537)&gt;0, 分類!$S$7,
"無し")))))))</f>
        <v>錠剤</v>
      </c>
      <c r="AC537" s="27">
        <f t="shared" ca="1" si="41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243</v>
      </c>
      <c r="AE537" s="91">
        <f t="shared" ca="1" si="42"/>
        <v>1482.3</v>
      </c>
      <c r="AF537" s="91">
        <f t="shared" ca="1" si="43"/>
        <v>1287.8999999999999</v>
      </c>
    </row>
    <row r="538" spans="1:32">
      <c r="A538" s="40">
        <f>元データ!P535</f>
        <v>458</v>
      </c>
      <c r="B538" s="27">
        <f t="shared" si="44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91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40"/>
        <v/>
      </c>
      <c r="AB538" s="27" t="str">
        <f ca="1">IF(A538="非採用特別","非採用特別",IF(R538=2,"臨時",
IF(COUNTIF(分類!$H$8:$H$25, 統合マスタ!V538)&gt;0, 分類!$G$7,
IF(COUNTIF(分類!$K$8:$K$25, 統合マスタ!V538)&gt;0, 分類!$J$7,
IF(COUNTIF(分類!$N$8:$N$25, 統合マスタ!V538)&gt;0, 分類!$M$7,
IF(COUNTIF(分類!$Q$8:$Q$25, 統合マスタ!V538)&gt;0, 分類!$P$7,
IF(COUNTIF(分類!$T$8:$T$25, 統合マスタ!V538)&gt;0, 分類!$S$7,
"無し")))))))</f>
        <v>錠剤</v>
      </c>
      <c r="AC538" s="27">
        <f t="shared" ca="1" si="41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154</v>
      </c>
      <c r="AE538" s="91">
        <f t="shared" ca="1" si="42"/>
        <v>1740.2</v>
      </c>
      <c r="AF538" s="91">
        <f t="shared" ca="1" si="43"/>
        <v>1549.24</v>
      </c>
    </row>
    <row r="539" spans="1:32">
      <c r="A539" s="40">
        <f>元データ!P536</f>
        <v>457</v>
      </c>
      <c r="B539" s="27">
        <f t="shared" si="44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91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40"/>
        <v/>
      </c>
      <c r="AB539" s="27" t="str">
        <f ca="1">IF(A539="非採用特別","非採用特別",IF(R539=2,"臨時",
IF(COUNTIF(分類!$H$8:$H$25, 統合マスタ!V539)&gt;0, 分類!$G$7,
IF(COUNTIF(分類!$K$8:$K$25, 統合マスタ!V539)&gt;0, 分類!$J$7,
IF(COUNTIF(分類!$N$8:$N$25, 統合マスタ!V539)&gt;0, 分類!$M$7,
IF(COUNTIF(分類!$Q$8:$Q$25, 統合マスタ!V539)&gt;0, 分類!$P$7,
IF(COUNTIF(分類!$T$8:$T$25, 統合マスタ!V539)&gt;0, 分類!$S$7,
"無し")))))))</f>
        <v>錠剤</v>
      </c>
      <c r="AC539" s="27">
        <f t="shared" ca="1" si="41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628</v>
      </c>
      <c r="AE539" s="91">
        <f t="shared" ca="1" si="42"/>
        <v>3830.7999999999997</v>
      </c>
      <c r="AF539" s="91">
        <f t="shared" ca="1" si="43"/>
        <v>3294.4879999999998</v>
      </c>
    </row>
    <row r="540" spans="1:32">
      <c r="A540" s="40">
        <f>元データ!P537</f>
        <v>457</v>
      </c>
      <c r="B540" s="27">
        <f t="shared" si="44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91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40"/>
        <v/>
      </c>
      <c r="AB540" s="27" t="str">
        <f ca="1">IF(A540="非採用特別","非採用特別",IF(R540=2,"臨時",
IF(COUNTIF(分類!$H$8:$H$25, 統合マスタ!V540)&gt;0, 分類!$G$7,
IF(COUNTIF(分類!$K$8:$K$25, 統合マスタ!V540)&gt;0, 分類!$J$7,
IF(COUNTIF(分類!$N$8:$N$25, 統合マスタ!V540)&gt;0, 分類!$M$7,
IF(COUNTIF(分類!$Q$8:$Q$25, 統合マスタ!V540)&gt;0, 分類!$P$7,
IF(COUNTIF(分類!$T$8:$T$25, 統合マスタ!V540)&gt;0, 分類!$S$7,
"無し")))))))</f>
        <v>錠剤</v>
      </c>
      <c r="AC540" s="27">
        <f t="shared" ca="1" si="41"/>
        <v>536</v>
      </c>
      <c r="AD540" s="27"/>
      <c r="AE540" s="91">
        <f t="shared" si="42"/>
        <v>0</v>
      </c>
      <c r="AF540" s="91">
        <f t="shared" si="43"/>
        <v>0</v>
      </c>
    </row>
    <row r="541" spans="1:32">
      <c r="A541" s="40" t="str">
        <f>元データ!P538</f>
        <v>非採用</v>
      </c>
      <c r="B541" s="27">
        <f t="shared" si="44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91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40"/>
        <v>非採用</v>
      </c>
      <c r="AB541" s="27" t="str">
        <f ca="1">IF(A541="非採用特別","非採用特別",IF(R541=2,"臨時",
IF(COUNTIF(分類!$H$8:$H$25, 統合マスタ!V541)&gt;0, 分類!$G$7,
IF(COUNTIF(分類!$K$8:$K$25, 統合マスタ!V541)&gt;0, 分類!$J$7,
IF(COUNTIF(分類!$N$8:$N$25, 統合マスタ!V541)&gt;0, 分類!$M$7,
IF(COUNTIF(分類!$Q$8:$Q$25, 統合マスタ!V541)&gt;0, 分類!$P$7,
IF(COUNTIF(分類!$T$8:$T$25, 統合マスタ!V541)&gt;0, 分類!$S$7,
"無し")))))))</f>
        <v>無し</v>
      </c>
      <c r="AC541" s="27" t="e">
        <f t="shared" ca="1" si="41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  <c r="AE541" s="91" t="e">
        <f t="shared" ca="1" si="42"/>
        <v>#VALUE!</v>
      </c>
      <c r="AF541" s="91" t="e">
        <f t="shared" ca="1" si="43"/>
        <v>#VALUE!</v>
      </c>
    </row>
    <row r="542" spans="1:32">
      <c r="A542" s="40">
        <f>元データ!P539</f>
        <v>459</v>
      </c>
      <c r="B542" s="27">
        <f t="shared" si="44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91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40"/>
        <v/>
      </c>
      <c r="AB542" s="27" t="str">
        <f ca="1">IF(A542="非採用特別","非採用特別",IF(R542=2,"臨時",
IF(COUNTIF(分類!$H$8:$H$25, 統合マスタ!V542)&gt;0, 分類!$G$7,
IF(COUNTIF(分類!$K$8:$K$25, 統合マスタ!V542)&gt;0, 分類!$J$7,
IF(COUNTIF(分類!$N$8:$N$25, 統合マスタ!V542)&gt;0, 分類!$M$7,
IF(COUNTIF(分類!$Q$8:$Q$25, 統合マスタ!V542)&gt;0, 分類!$P$7,
IF(COUNTIF(分類!$T$8:$T$25, 統合マスタ!V542)&gt;0, 分類!$S$7,
"無し")))))))</f>
        <v>錠剤</v>
      </c>
      <c r="AC542" s="27">
        <f t="shared" ca="1" si="41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841</v>
      </c>
      <c r="AE542" s="91">
        <f t="shared" ca="1" si="42"/>
        <v>125561.3</v>
      </c>
      <c r="AF542" s="91">
        <f t="shared" ca="1" si="43"/>
        <v>107353.65000000002</v>
      </c>
    </row>
    <row r="543" spans="1:32">
      <c r="A543" s="40">
        <f>元データ!P540</f>
        <v>460</v>
      </c>
      <c r="B543" s="27">
        <f t="shared" si="44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91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40"/>
        <v/>
      </c>
      <c r="AB543" s="27" t="str">
        <f ca="1">IF(A543="非採用特別","非採用特別",IF(R543=2,"臨時",
IF(COUNTIF(分類!$H$8:$H$25, 統合マスタ!V543)&gt;0, 分類!$G$7,
IF(COUNTIF(分類!$K$8:$K$25, 統合マスタ!V543)&gt;0, 分類!$J$7,
IF(COUNTIF(分類!$N$8:$N$25, 統合マスタ!V543)&gt;0, 分類!$M$7,
IF(COUNTIF(分類!$Q$8:$Q$25, 統合マスタ!V543)&gt;0, 分類!$P$7,
IF(COUNTIF(分類!$T$8:$T$25, 統合マスタ!V543)&gt;0, 分類!$S$7,
"無し")))))))</f>
        <v>錠剤</v>
      </c>
      <c r="AC543" s="27">
        <f t="shared" ca="1" si="41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100</v>
      </c>
      <c r="AE543" s="91">
        <f t="shared" ca="1" si="42"/>
        <v>1010</v>
      </c>
      <c r="AF543" s="91">
        <f t="shared" ca="1" si="43"/>
        <v>900</v>
      </c>
    </row>
    <row r="544" spans="1:32">
      <c r="A544" s="40">
        <f>元データ!P541</f>
        <v>462</v>
      </c>
      <c r="B544" s="27">
        <f t="shared" si="44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91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40"/>
        <v/>
      </c>
      <c r="AB544" s="27" t="str">
        <f ca="1">IF(A544="非採用特別","非採用特別",IF(R544=2,"臨時",
IF(COUNTIF(分類!$H$8:$H$25, 統合マスタ!V544)&gt;0, 分類!$G$7,
IF(COUNTIF(分類!$K$8:$K$25, 統合マスタ!V544)&gt;0, 分類!$J$7,
IF(COUNTIF(分類!$N$8:$N$25, 統合マスタ!V544)&gt;0, 分類!$M$7,
IF(COUNTIF(分類!$Q$8:$Q$25, 統合マスタ!V544)&gt;0, 分類!$P$7,
IF(COUNTIF(分類!$T$8:$T$25, 統合マスタ!V544)&gt;0, 分類!$S$7,
"無し")))))))</f>
        <v>注射</v>
      </c>
      <c r="AC544" s="27">
        <f t="shared" ca="1" si="41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10</v>
      </c>
      <c r="AE544" s="91">
        <f t="shared" ca="1" si="42"/>
        <v>610</v>
      </c>
      <c r="AF544" s="91">
        <f t="shared" ca="1" si="43"/>
        <v>532</v>
      </c>
    </row>
    <row r="545" spans="1:32">
      <c r="A545" s="40">
        <f>元データ!P542</f>
        <v>463</v>
      </c>
      <c r="B545" s="27">
        <f t="shared" si="44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91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40"/>
        <v/>
      </c>
      <c r="AB545" s="27" t="str">
        <f ca="1">IF(A545="非採用特別","非採用特別",IF(R545=2,"臨時",
IF(COUNTIF(分類!$H$8:$H$25, 統合マスタ!V545)&gt;0, 分類!$G$7,
IF(COUNTIF(分類!$K$8:$K$25, 統合マスタ!V545)&gt;0, 分類!$J$7,
IF(COUNTIF(分類!$N$8:$N$25, 統合マスタ!V545)&gt;0, 分類!$M$7,
IF(COUNTIF(分類!$Q$8:$Q$25, 統合マスタ!V545)&gt;0, 分類!$P$7,
IF(COUNTIF(分類!$T$8:$T$25, 統合マスタ!V545)&gt;0, 分類!$S$7,
"無し")))))))</f>
        <v>散剤</v>
      </c>
      <c r="AC545" s="27">
        <f t="shared" ca="1" si="41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112.54000000000002</v>
      </c>
      <c r="AE545" s="91">
        <f t="shared" ca="1" si="42"/>
        <v>866.55800000000022</v>
      </c>
      <c r="AF545" s="91">
        <f t="shared" ca="1" si="43"/>
        <v>785.52920000000017</v>
      </c>
    </row>
    <row r="546" spans="1:32">
      <c r="A546" s="40" t="str">
        <f>元データ!P543</f>
        <v>非採用</v>
      </c>
      <c r="B546" s="27">
        <f t="shared" si="44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91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40"/>
        <v>非採用</v>
      </c>
      <c r="AB546" s="27" t="str">
        <f ca="1">IF(A546="非採用特別","非採用特別",IF(R546=2,"臨時",
IF(COUNTIF(分類!$H$8:$H$25, 統合マスタ!V546)&gt;0, 分類!$G$7,
IF(COUNTIF(分類!$K$8:$K$25, 統合マスタ!V546)&gt;0, 分類!$J$7,
IF(COUNTIF(分類!$N$8:$N$25, 統合マスタ!V546)&gt;0, 分類!$M$7,
IF(COUNTIF(分類!$Q$8:$Q$25, 統合マスタ!V546)&gt;0, 分類!$P$7,
IF(COUNTIF(分類!$T$8:$T$25, 統合マスタ!V546)&gt;0, 分類!$S$7,
"無し")))))))</f>
        <v>無し</v>
      </c>
      <c r="AC546" s="27" t="e">
        <f t="shared" ca="1" si="41"/>
        <v>#VALUE!</v>
      </c>
      <c r="AD546" s="27">
        <v>20</v>
      </c>
      <c r="AE546" s="91">
        <f t="shared" si="42"/>
        <v>2000</v>
      </c>
      <c r="AF546" s="91">
        <f t="shared" si="43"/>
        <v>1780</v>
      </c>
    </row>
    <row r="547" spans="1:32">
      <c r="A547" s="40">
        <f>元データ!P544</f>
        <v>466</v>
      </c>
      <c r="B547" s="27">
        <f t="shared" si="44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91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40"/>
        <v/>
      </c>
      <c r="AB547" s="27" t="str">
        <f ca="1">IF(A547="非採用特別","非採用特別",IF(R547=2,"臨時",
IF(COUNTIF(分類!$H$8:$H$25, 統合マスタ!V547)&gt;0, 分類!$G$7,
IF(COUNTIF(分類!$K$8:$K$25, 統合マスタ!V547)&gt;0, 分類!$J$7,
IF(COUNTIF(分類!$N$8:$N$25, 統合マスタ!V547)&gt;0, 分類!$M$7,
IF(COUNTIF(分類!$Q$8:$Q$25, 統合マスタ!V547)&gt;0, 分類!$P$7,
IF(COUNTIF(分類!$T$8:$T$25, 統合マスタ!V547)&gt;0, 分類!$S$7,
"無し")))))))</f>
        <v>注射</v>
      </c>
      <c r="AC547" s="27">
        <f t="shared" ca="1" si="41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20</v>
      </c>
      <c r="AE547" s="91">
        <f t="shared" ca="1" si="42"/>
        <v>3020</v>
      </c>
      <c r="AF547" s="91">
        <f t="shared" ca="1" si="43"/>
        <v>2690</v>
      </c>
    </row>
    <row r="548" spans="1:32">
      <c r="A548" s="40">
        <f>元データ!P545</f>
        <v>464</v>
      </c>
      <c r="B548" s="27">
        <f t="shared" si="44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91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40"/>
        <v/>
      </c>
      <c r="AB548" s="27" t="str">
        <f ca="1">IF(A548="非採用特別","非採用特別",IF(R548=2,"臨時",
IF(COUNTIF(分類!$H$8:$H$25, 統合マスタ!V548)&gt;0, 分類!$G$7,
IF(COUNTIF(分類!$K$8:$K$25, 統合マスタ!V548)&gt;0, 分類!$J$7,
IF(COUNTIF(分類!$N$8:$N$25, 統合マスタ!V548)&gt;0, 分類!$M$7,
IF(COUNTIF(分類!$Q$8:$Q$25, 統合マスタ!V548)&gt;0, 分類!$P$7,
IF(COUNTIF(分類!$T$8:$T$25, 統合マスタ!V548)&gt;0, 分類!$S$7,
"無し")))))))</f>
        <v>注射</v>
      </c>
      <c r="AC548" s="27">
        <f t="shared" ca="1" si="41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19</v>
      </c>
      <c r="AE548" s="91">
        <f t="shared" ca="1" si="42"/>
        <v>1900</v>
      </c>
      <c r="AF548" s="91">
        <f t="shared" ca="1" si="43"/>
        <v>1691</v>
      </c>
    </row>
    <row r="549" spans="1:32">
      <c r="A549" s="40">
        <f>元データ!P546</f>
        <v>468</v>
      </c>
      <c r="B549" s="27">
        <f t="shared" si="44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91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40"/>
        <v/>
      </c>
      <c r="AB549" s="27" t="str">
        <f ca="1">IF(A549="非採用特別","非採用特別",IF(R549=2,"臨時",
IF(COUNTIF(分類!$H$8:$H$25, 統合マスタ!V549)&gt;0, 分類!$G$7,
IF(COUNTIF(分類!$K$8:$K$25, 統合マスタ!V549)&gt;0, 分類!$J$7,
IF(COUNTIF(分類!$N$8:$N$25, 統合マスタ!V549)&gt;0, 分類!$M$7,
IF(COUNTIF(分類!$Q$8:$Q$25, 統合マスタ!V549)&gt;0, 分類!$P$7,
IF(COUNTIF(分類!$T$8:$T$25, 統合マスタ!V549)&gt;0, 分類!$S$7,
"無し")))))))</f>
        <v>臨時</v>
      </c>
      <c r="AC549" s="27">
        <f t="shared" ca="1" si="41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90</v>
      </c>
      <c r="AE549" s="91">
        <f t="shared" ca="1" si="42"/>
        <v>3258.0000000000005</v>
      </c>
      <c r="AF549" s="91">
        <f t="shared" ca="1" si="43"/>
        <v>2898.9000000000005</v>
      </c>
    </row>
    <row r="550" spans="1:32">
      <c r="A550" s="40">
        <f>元データ!P547</f>
        <v>467</v>
      </c>
      <c r="B550" s="27">
        <f t="shared" si="44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91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40"/>
        <v/>
      </c>
      <c r="AB550" s="27" t="str">
        <f ca="1">IF(A550="非採用特別","非採用特別",IF(R550=2,"臨時",
IF(COUNTIF(分類!$H$8:$H$25, 統合マスタ!V550)&gt;0, 分類!$G$7,
IF(COUNTIF(分類!$K$8:$K$25, 統合マスタ!V550)&gt;0, 分類!$J$7,
IF(COUNTIF(分類!$N$8:$N$25, 統合マスタ!V550)&gt;0, 分類!$M$7,
IF(COUNTIF(分類!$Q$8:$Q$25, 統合マスタ!V550)&gt;0, 分類!$P$7,
IF(COUNTIF(分類!$T$8:$T$25, 統合マスタ!V550)&gt;0, 分類!$S$7,
"無し")))))))</f>
        <v>臨時</v>
      </c>
      <c r="AC550" s="27">
        <f t="shared" ca="1" si="41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87</v>
      </c>
      <c r="AE550" s="91">
        <f t="shared" ca="1" si="42"/>
        <v>4724.0999999999995</v>
      </c>
      <c r="AF550" s="91">
        <f t="shared" ca="1" si="43"/>
        <v>4293.45</v>
      </c>
    </row>
    <row r="551" spans="1:32">
      <c r="A551" s="40">
        <f>元データ!P548</f>
        <v>471</v>
      </c>
      <c r="B551" s="27">
        <f t="shared" si="44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91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40"/>
        <v/>
      </c>
      <c r="AB551" s="27" t="str">
        <f ca="1">IF(A551="非採用特別","非採用特別",IF(R551=2,"臨時",
IF(COUNTIF(分類!$H$8:$H$25, 統合マスタ!V551)&gt;0, 分類!$G$7,
IF(COUNTIF(分類!$K$8:$K$25, 統合マスタ!V551)&gt;0, 分類!$J$7,
IF(COUNTIF(分類!$N$8:$N$25, 統合マスタ!V551)&gt;0, 分類!$M$7,
IF(COUNTIF(分類!$Q$8:$Q$25, 統合マスタ!V551)&gt;0, 分類!$P$7,
IF(COUNTIF(分類!$T$8:$T$25, 統合マスタ!V551)&gt;0, 分類!$S$7,
"無し")))))))</f>
        <v>錠剤</v>
      </c>
      <c r="AC551" s="27">
        <f t="shared" ca="1" si="41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605</v>
      </c>
      <c r="AE551" s="91">
        <f t="shared" ca="1" si="42"/>
        <v>6292</v>
      </c>
      <c r="AF551" s="91">
        <f t="shared" ca="1" si="43"/>
        <v>5505.5</v>
      </c>
    </row>
    <row r="552" spans="1:32">
      <c r="A552" s="40">
        <f>元データ!P549</f>
        <v>471</v>
      </c>
      <c r="B552" s="27">
        <f t="shared" si="44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91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40"/>
        <v/>
      </c>
      <c r="AB552" s="27" t="str">
        <f ca="1">IF(A552="非採用特別","非採用特別",IF(R552=2,"臨時",
IF(COUNTIF(分類!$H$8:$H$25, 統合マスタ!V552)&gt;0, 分類!$G$7,
IF(COUNTIF(分類!$K$8:$K$25, 統合マスタ!V552)&gt;0, 分類!$J$7,
IF(COUNTIF(分類!$N$8:$N$25, 統合マスタ!V552)&gt;0, 分類!$M$7,
IF(COUNTIF(分類!$Q$8:$Q$25, 統合マスタ!V552)&gt;0, 分類!$P$7,
IF(COUNTIF(分類!$T$8:$T$25, 統合マスタ!V552)&gt;0, 分類!$S$7,
"無し")))))))</f>
        <v>錠剤</v>
      </c>
      <c r="AC552" s="27">
        <f t="shared" ca="1" si="41"/>
        <v>548</v>
      </c>
      <c r="AD552" s="27"/>
      <c r="AE552" s="91">
        <f t="shared" si="42"/>
        <v>0</v>
      </c>
      <c r="AF552" s="91">
        <f t="shared" si="43"/>
        <v>0</v>
      </c>
    </row>
    <row r="553" spans="1:32">
      <c r="A553" s="40">
        <f>元データ!P550</f>
        <v>472</v>
      </c>
      <c r="B553" s="27">
        <f t="shared" si="44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91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40"/>
        <v/>
      </c>
      <c r="AB553" s="27" t="str">
        <f ca="1">IF(A553="非採用特別","非採用特別",IF(R553=2,"臨時",
IF(COUNTIF(分類!$H$8:$H$25, 統合マスタ!V553)&gt;0, 分類!$G$7,
IF(COUNTIF(分類!$K$8:$K$25, 統合マスタ!V553)&gt;0, 分類!$J$7,
IF(COUNTIF(分類!$N$8:$N$25, 統合マスタ!V553)&gt;0, 分類!$M$7,
IF(COUNTIF(分類!$Q$8:$Q$25, 統合マスタ!V553)&gt;0, 分類!$P$7,
IF(COUNTIF(分類!$T$8:$T$25, 統合マスタ!V553)&gt;0, 分類!$S$7,
"無し")))))))</f>
        <v>臨時</v>
      </c>
      <c r="AC553" s="27">
        <f t="shared" ca="1" si="41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  <c r="AE553" s="91">
        <f t="shared" ca="1" si="42"/>
        <v>0</v>
      </c>
      <c r="AF553" s="91">
        <f t="shared" ca="1" si="43"/>
        <v>0</v>
      </c>
    </row>
    <row r="554" spans="1:32">
      <c r="A554" s="40">
        <f>元データ!P551</f>
        <v>473</v>
      </c>
      <c r="B554" s="27">
        <f t="shared" si="44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91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40"/>
        <v/>
      </c>
      <c r="AB554" s="27" t="str">
        <f ca="1">IF(A554="非採用特別","非採用特別",IF(R554=2,"臨時",
IF(COUNTIF(分類!$H$8:$H$25, 統合マスタ!V554)&gt;0, 分類!$G$7,
IF(COUNTIF(分類!$K$8:$K$25, 統合マスタ!V554)&gt;0, 分類!$J$7,
IF(COUNTIF(分類!$N$8:$N$25, 統合マスタ!V554)&gt;0, 分類!$M$7,
IF(COUNTIF(分類!$Q$8:$Q$25, 統合マスタ!V554)&gt;0, 分類!$P$7,
IF(COUNTIF(分類!$T$8:$T$25, 統合マスタ!V554)&gt;0, 分類!$S$7,
"無し")))))))</f>
        <v>外用</v>
      </c>
      <c r="AC554" s="27">
        <f t="shared" ca="1" si="41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53</v>
      </c>
      <c r="AE554" s="91">
        <f t="shared" ca="1" si="42"/>
        <v>2035.1999999999998</v>
      </c>
      <c r="AF554" s="91">
        <f t="shared" ca="1" si="43"/>
        <v>1812.6000000000001</v>
      </c>
    </row>
    <row r="555" spans="1:32">
      <c r="A555" s="40">
        <f>元データ!P552</f>
        <v>475</v>
      </c>
      <c r="B555" s="27">
        <f t="shared" si="44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91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40"/>
        <v/>
      </c>
      <c r="AB555" s="27" t="str">
        <f ca="1">IF(A555="非採用特別","非採用特別",IF(R555=2,"臨時",
IF(COUNTIF(分類!$H$8:$H$25, 統合マスタ!V555)&gt;0, 分類!$G$7,
IF(COUNTIF(分類!$K$8:$K$25, 統合マスタ!V555)&gt;0, 分類!$J$7,
IF(COUNTIF(分類!$N$8:$N$25, 統合マスタ!V555)&gt;0, 分類!$M$7,
IF(COUNTIF(分類!$Q$8:$Q$25, 統合マスタ!V555)&gt;0, 分類!$P$7,
IF(COUNTIF(分類!$T$8:$T$25, 統合マスタ!V555)&gt;0, 分類!$S$7,
"無し")))))))</f>
        <v>注射</v>
      </c>
      <c r="AC555" s="27">
        <f t="shared" ca="1" si="41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10</v>
      </c>
      <c r="AE555" s="91">
        <f t="shared" ca="1" si="42"/>
        <v>610</v>
      </c>
      <c r="AF555" s="91">
        <f t="shared" ca="1" si="43"/>
        <v>544</v>
      </c>
    </row>
    <row r="556" spans="1:32">
      <c r="A556" s="40">
        <f>元データ!P553</f>
        <v>476</v>
      </c>
      <c r="B556" s="27">
        <f t="shared" si="44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91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40"/>
        <v/>
      </c>
      <c r="AB556" s="27" t="str">
        <f ca="1">IF(A556="非採用特別","非採用特別",IF(R556=2,"臨時",
IF(COUNTIF(分類!$H$8:$H$25, 統合マスタ!V556)&gt;0, 分類!$G$7,
IF(COUNTIF(分類!$K$8:$K$25, 統合マスタ!V556)&gt;0, 分類!$J$7,
IF(COUNTIF(分類!$N$8:$N$25, 統合マスタ!V556)&gt;0, 分類!$M$7,
IF(COUNTIF(分類!$Q$8:$Q$25, 統合マスタ!V556)&gt;0, 分類!$P$7,
IF(COUNTIF(分類!$T$8:$T$25, 統合マスタ!V556)&gt;0, 分類!$S$7,
"無し")))))))</f>
        <v>臨時</v>
      </c>
      <c r="AC556" s="27">
        <f t="shared" ca="1" si="41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62</v>
      </c>
      <c r="AE556" s="91">
        <f t="shared" ca="1" si="42"/>
        <v>626.19999999999993</v>
      </c>
      <c r="AF556" s="91">
        <f t="shared" ca="1" si="43"/>
        <v>557.38</v>
      </c>
    </row>
    <row r="557" spans="1:32">
      <c r="A557" s="40">
        <f>元データ!P554</f>
        <v>477</v>
      </c>
      <c r="B557" s="27">
        <f t="shared" si="44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91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40"/>
        <v/>
      </c>
      <c r="AB557" s="27" t="str">
        <f ca="1">IF(A557="非採用特別","非採用特別",IF(R557=2,"臨時",
IF(COUNTIF(分類!$H$8:$H$25, 統合マスタ!V557)&gt;0, 分類!$G$7,
IF(COUNTIF(分類!$K$8:$K$25, 統合マスタ!V557)&gt;0, 分類!$J$7,
IF(COUNTIF(分類!$N$8:$N$25, 統合マスタ!V557)&gt;0, 分類!$M$7,
IF(COUNTIF(分類!$Q$8:$Q$25, 統合マスタ!V557)&gt;0, 分類!$P$7,
IF(COUNTIF(分類!$T$8:$T$25, 統合マスタ!V557)&gt;0, 分類!$S$7,
"無し")))))))</f>
        <v>臨時</v>
      </c>
      <c r="AC557" s="27">
        <f t="shared" ca="1" si="41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105</v>
      </c>
      <c r="AE557" s="91">
        <f t="shared" ca="1" si="42"/>
        <v>1942.5</v>
      </c>
      <c r="AF557" s="91">
        <f t="shared" ca="1" si="43"/>
        <v>1730.4</v>
      </c>
    </row>
    <row r="558" spans="1:32">
      <c r="A558" s="40">
        <f>元データ!P555</f>
        <v>479</v>
      </c>
      <c r="B558" s="27">
        <f t="shared" si="44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91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40"/>
        <v/>
      </c>
      <c r="AB558" s="27" t="str">
        <f ca="1">IF(A558="非採用特別","非採用特別",IF(R558=2,"臨時",
IF(COUNTIF(分類!$H$8:$H$25, 統合マスタ!V558)&gt;0, 分類!$G$7,
IF(COUNTIF(分類!$K$8:$K$25, 統合マスタ!V558)&gt;0, 分類!$J$7,
IF(COUNTIF(分類!$N$8:$N$25, 統合マスタ!V558)&gt;0, 分類!$M$7,
IF(COUNTIF(分類!$Q$8:$Q$25, 統合マスタ!V558)&gt;0, 分類!$P$7,
IF(COUNTIF(分類!$T$8:$T$25, 統合マスタ!V558)&gt;0, 分類!$S$7,
"無し")))))))</f>
        <v>注射</v>
      </c>
      <c r="AC558" s="27">
        <f t="shared" ca="1" si="41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  <c r="AE558" s="91">
        <f t="shared" ca="1" si="42"/>
        <v>0</v>
      </c>
      <c r="AF558" s="91">
        <f t="shared" ca="1" si="43"/>
        <v>0</v>
      </c>
    </row>
    <row r="559" spans="1:32">
      <c r="A559" s="40">
        <f>元データ!P556</f>
        <v>480</v>
      </c>
      <c r="B559" s="27">
        <f t="shared" si="44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91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40"/>
        <v/>
      </c>
      <c r="AB559" s="27" t="str">
        <f ca="1">IF(A559="非採用特別","非採用特別",IF(R559=2,"臨時",
IF(COUNTIF(分類!$H$8:$H$25, 統合マスタ!V559)&gt;0, 分類!$G$7,
IF(COUNTIF(分類!$K$8:$K$25, 統合マスタ!V559)&gt;0, 分類!$J$7,
IF(COUNTIF(分類!$N$8:$N$25, 統合マスタ!V559)&gt;0, 分類!$M$7,
IF(COUNTIF(分類!$Q$8:$Q$25, 統合マスタ!V559)&gt;0, 分類!$P$7,
IF(COUNTIF(分類!$T$8:$T$25, 統合マスタ!V559)&gt;0, 分類!$S$7,
"無し")))))))</f>
        <v>錠剤</v>
      </c>
      <c r="AC559" s="27">
        <f t="shared" ca="1" si="41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563</v>
      </c>
      <c r="AE559" s="91">
        <f t="shared" ca="1" si="42"/>
        <v>3321.7000000000003</v>
      </c>
      <c r="AF559" s="91">
        <f t="shared" ca="1" si="43"/>
        <v>2916.34</v>
      </c>
    </row>
    <row r="560" spans="1:32">
      <c r="A560" s="40">
        <f>元データ!P557</f>
        <v>480</v>
      </c>
      <c r="B560" s="27">
        <f t="shared" si="44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91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40"/>
        <v/>
      </c>
      <c r="AB560" s="27" t="str">
        <f ca="1">IF(A560="非採用特別","非採用特別",IF(R560=2,"臨時",
IF(COUNTIF(分類!$H$8:$H$25, 統合マスタ!V560)&gt;0, 分類!$G$7,
IF(COUNTIF(分類!$K$8:$K$25, 統合マスタ!V560)&gt;0, 分類!$J$7,
IF(COUNTIF(分類!$N$8:$N$25, 統合マスタ!V560)&gt;0, 分類!$M$7,
IF(COUNTIF(分類!$Q$8:$Q$25, 統合マスタ!V560)&gt;0, 分類!$P$7,
IF(COUNTIF(分類!$T$8:$T$25, 統合マスタ!V560)&gt;0, 分類!$S$7,
"無し")))))))</f>
        <v>錠剤</v>
      </c>
      <c r="AC560" s="27">
        <f t="shared" ca="1" si="41"/>
        <v>556</v>
      </c>
      <c r="AD560" s="27"/>
      <c r="AE560" s="91">
        <f t="shared" si="42"/>
        <v>0</v>
      </c>
      <c r="AF560" s="91">
        <f t="shared" si="43"/>
        <v>0</v>
      </c>
    </row>
    <row r="561" spans="1:32">
      <c r="A561" s="40">
        <f>元データ!P558</f>
        <v>481</v>
      </c>
      <c r="B561" s="27">
        <f t="shared" si="44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91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40"/>
        <v/>
      </c>
      <c r="AB561" s="27" t="str">
        <f ca="1">IF(A561="非採用特別","非採用特別",IF(R561=2,"臨時",
IF(COUNTIF(分類!$H$8:$H$25, 統合マスタ!V561)&gt;0, 分類!$G$7,
IF(COUNTIF(分類!$K$8:$K$25, 統合マスタ!V561)&gt;0, 分類!$J$7,
IF(COUNTIF(分類!$N$8:$N$25, 統合マスタ!V561)&gt;0, 分類!$M$7,
IF(COUNTIF(分類!$Q$8:$Q$25, 統合マスタ!V561)&gt;0, 分類!$P$7,
IF(COUNTIF(分類!$T$8:$T$25, 統合マスタ!V561)&gt;0, 分類!$S$7,
"無し")))))))</f>
        <v>錠剤</v>
      </c>
      <c r="AC561" s="27">
        <f t="shared" ca="1" si="41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161</v>
      </c>
      <c r="AE561" s="91">
        <f t="shared" ca="1" si="42"/>
        <v>982.09999999999991</v>
      </c>
      <c r="AF561" s="91">
        <f t="shared" ca="1" si="43"/>
        <v>862.3159999999998</v>
      </c>
    </row>
    <row r="562" spans="1:32">
      <c r="A562" s="40">
        <f>元データ!P559</f>
        <v>481</v>
      </c>
      <c r="B562" s="27">
        <f t="shared" si="44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91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40"/>
        <v/>
      </c>
      <c r="AB562" s="27" t="str">
        <f ca="1">IF(A562="非採用特別","非採用特別",IF(R562=2,"臨時",
IF(COUNTIF(分類!$H$8:$H$25, 統合マスタ!V562)&gt;0, 分類!$G$7,
IF(COUNTIF(分類!$K$8:$K$25, 統合マスタ!V562)&gt;0, 分類!$J$7,
IF(COUNTIF(分類!$N$8:$N$25, 統合マスタ!V562)&gt;0, 分類!$M$7,
IF(COUNTIF(分類!$Q$8:$Q$25, 統合マスタ!V562)&gt;0, 分類!$P$7,
IF(COUNTIF(分類!$T$8:$T$25, 統合マスタ!V562)&gt;0, 分類!$S$7,
"無し")))))))</f>
        <v>錠剤</v>
      </c>
      <c r="AC562" s="27">
        <f t="shared" ca="1" si="41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  <c r="AE562" s="91">
        <f t="shared" ca="1" si="42"/>
        <v>0</v>
      </c>
      <c r="AF562" s="91">
        <f t="shared" ca="1" si="43"/>
        <v>0</v>
      </c>
    </row>
    <row r="563" spans="1:32">
      <c r="A563" s="40">
        <f>元データ!P560</f>
        <v>482</v>
      </c>
      <c r="B563" s="27">
        <f t="shared" si="44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91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40"/>
        <v/>
      </c>
      <c r="AB563" s="27" t="str">
        <f ca="1">IF(A563="非採用特別","非採用特別",IF(R563=2,"臨時",
IF(COUNTIF(分類!$H$8:$H$25, 統合マスタ!V563)&gt;0, 分類!$G$7,
IF(COUNTIF(分類!$K$8:$K$25, 統合マスタ!V563)&gt;0, 分類!$J$7,
IF(COUNTIF(分類!$N$8:$N$25, 統合マスタ!V563)&gt;0, 分類!$M$7,
IF(COUNTIF(分類!$Q$8:$Q$25, 統合マスタ!V563)&gt;0, 分類!$P$7,
IF(COUNTIF(分類!$T$8:$T$25, 統合マスタ!V563)&gt;0, 分類!$S$7,
"無し")))))))</f>
        <v>臨時</v>
      </c>
      <c r="AC563" s="27">
        <f t="shared" ca="1" si="41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153</v>
      </c>
      <c r="AE563" s="91">
        <f t="shared" ca="1" si="42"/>
        <v>1744.2</v>
      </c>
      <c r="AF563" s="91">
        <f t="shared" ca="1" si="43"/>
        <v>1404.54</v>
      </c>
    </row>
    <row r="564" spans="1:32">
      <c r="A564" s="40">
        <f>元データ!P561</f>
        <v>483</v>
      </c>
      <c r="B564" s="27">
        <f t="shared" si="44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91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40"/>
        <v/>
      </c>
      <c r="AB564" s="27" t="str">
        <f ca="1">IF(A564="非採用特別","非採用特別",IF(R564=2,"臨時",
IF(COUNTIF(分類!$H$8:$H$25, 統合マスタ!V564)&gt;0, 分類!$G$7,
IF(COUNTIF(分類!$K$8:$K$25, 統合マスタ!V564)&gt;0, 分類!$J$7,
IF(COUNTIF(分類!$N$8:$N$25, 統合マスタ!V564)&gt;0, 分類!$M$7,
IF(COUNTIF(分類!$Q$8:$Q$25, 統合マスタ!V564)&gt;0, 分類!$P$7,
IF(COUNTIF(分類!$T$8:$T$25, 統合マスタ!V564)&gt;0, 分類!$S$7,
"無し")))))))</f>
        <v>臨時</v>
      </c>
      <c r="AC564" s="27">
        <f t="shared" ca="1" si="41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107</v>
      </c>
      <c r="AE564" s="91">
        <f t="shared" ca="1" si="42"/>
        <v>1958.1000000000001</v>
      </c>
      <c r="AF564" s="91">
        <f t="shared" ca="1" si="43"/>
        <v>1576.1100000000001</v>
      </c>
    </row>
    <row r="565" spans="1:32">
      <c r="A565" s="40">
        <f>元データ!P562</f>
        <v>484</v>
      </c>
      <c r="B565" s="27">
        <f t="shared" si="44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91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40"/>
        <v/>
      </c>
      <c r="AB565" s="27" t="str">
        <f ca="1">IF(A565="非採用特別","非採用特別",IF(R565=2,"臨時",
IF(COUNTIF(分類!$H$8:$H$25, 統合マスタ!V565)&gt;0, 分類!$G$7,
IF(COUNTIF(分類!$K$8:$K$25, 統合マスタ!V565)&gt;0, 分類!$J$7,
IF(COUNTIF(分類!$N$8:$N$25, 統合マスタ!V565)&gt;0, 分類!$M$7,
IF(COUNTIF(分類!$Q$8:$Q$25, 統合マスタ!V565)&gt;0, 分類!$P$7,
IF(COUNTIF(分類!$T$8:$T$25, 統合マスタ!V565)&gt;0, 分類!$S$7,
"無し")))))))</f>
        <v>臨時</v>
      </c>
      <c r="AC565" s="27">
        <f t="shared" ca="1" si="41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176</v>
      </c>
      <c r="AE565" s="91">
        <f t="shared" ca="1" si="42"/>
        <v>1513.6</v>
      </c>
      <c r="AF565" s="91">
        <f t="shared" ca="1" si="43"/>
        <v>1348.16</v>
      </c>
    </row>
    <row r="566" spans="1:32">
      <c r="A566" s="40">
        <f>元データ!P563</f>
        <v>485</v>
      </c>
      <c r="B566" s="27">
        <f t="shared" si="44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91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40"/>
        <v/>
      </c>
      <c r="AB566" s="27" t="str">
        <f ca="1">IF(A566="非採用特別","非採用特別",IF(R566=2,"臨時",
IF(COUNTIF(分類!$H$8:$H$25, 統合マスタ!V566)&gt;0, 分類!$G$7,
IF(COUNTIF(分類!$K$8:$K$25, 統合マスタ!V566)&gt;0, 分類!$J$7,
IF(COUNTIF(分類!$N$8:$N$25, 統合マスタ!V566)&gt;0, 分類!$M$7,
IF(COUNTIF(分類!$Q$8:$Q$25, 統合マスタ!V566)&gt;0, 分類!$P$7,
IF(COUNTIF(分類!$T$8:$T$25, 統合マスタ!V566)&gt;0, 分類!$S$7,
"無し")))))))</f>
        <v>錠剤</v>
      </c>
      <c r="AC566" s="27">
        <f t="shared" ca="1" si="41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442</v>
      </c>
      <c r="AE566" s="91">
        <f t="shared" ca="1" si="42"/>
        <v>4464.2</v>
      </c>
      <c r="AF566" s="91">
        <f t="shared" ca="1" si="43"/>
        <v>3978</v>
      </c>
    </row>
    <row r="567" spans="1:32">
      <c r="A567" s="40">
        <f>元データ!P564</f>
        <v>487</v>
      </c>
      <c r="B567" s="27">
        <f t="shared" si="44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91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40"/>
        <v/>
      </c>
      <c r="AB567" s="27" t="str">
        <f ca="1">IF(A567="非採用特別","非採用特別",IF(R567=2,"臨時",
IF(COUNTIF(分類!$H$8:$H$25, 統合マスタ!V567)&gt;0, 分類!$G$7,
IF(COUNTIF(分類!$K$8:$K$25, 統合マスタ!V567)&gt;0, 分類!$J$7,
IF(COUNTIF(分類!$N$8:$N$25, 統合マスタ!V567)&gt;0, 分類!$M$7,
IF(COUNTIF(分類!$Q$8:$Q$25, 統合マスタ!V567)&gt;0, 分類!$P$7,
IF(COUNTIF(分類!$T$8:$T$25, 統合マスタ!V567)&gt;0, 分類!$S$7,
"無し")))))))</f>
        <v>外用</v>
      </c>
      <c r="AC567" s="27">
        <f t="shared" ca="1" si="41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30</v>
      </c>
      <c r="AE567" s="91">
        <f t="shared" ca="1" si="42"/>
        <v>1029</v>
      </c>
      <c r="AF567" s="91">
        <f t="shared" ca="1" si="43"/>
        <v>916</v>
      </c>
    </row>
    <row r="568" spans="1:32">
      <c r="A568" s="40">
        <f>元データ!P565</f>
        <v>489</v>
      </c>
      <c r="B568" s="27">
        <f t="shared" si="44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91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40"/>
        <v/>
      </c>
      <c r="AB568" s="27" t="str">
        <f ca="1">IF(A568="非採用特別","非採用特別",IF(R568=2,"臨時",
IF(COUNTIF(分類!$H$8:$H$25, 統合マスタ!V568)&gt;0, 分類!$G$7,
IF(COUNTIF(分類!$K$8:$K$25, 統合マスタ!V568)&gt;0, 分類!$J$7,
IF(COUNTIF(分類!$N$8:$N$25, 統合マスタ!V568)&gt;0, 分類!$M$7,
IF(COUNTIF(分類!$Q$8:$Q$25, 統合マスタ!V568)&gt;0, 分類!$P$7,
IF(COUNTIF(分類!$T$8:$T$25, 統合マスタ!V568)&gt;0, 分類!$S$7,
"無し")))))))</f>
        <v>散剤</v>
      </c>
      <c r="AC568" s="27">
        <f t="shared" ca="1" si="41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226.3</v>
      </c>
      <c r="AE568" s="91">
        <f t="shared" ca="1" si="42"/>
        <v>6200.62</v>
      </c>
      <c r="AF568" s="91">
        <f t="shared" ca="1" si="43"/>
        <v>5634.87</v>
      </c>
    </row>
    <row r="569" spans="1:32">
      <c r="A569" s="40">
        <f>元データ!P566</f>
        <v>488</v>
      </c>
      <c r="B569" s="27">
        <f t="shared" si="44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91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40"/>
        <v/>
      </c>
      <c r="AB569" s="27" t="str">
        <f ca="1">IF(A569="非採用特別","非採用特別",IF(R569=2,"臨時",
IF(COUNTIF(分類!$H$8:$H$25, 統合マスタ!V569)&gt;0, 分類!$G$7,
IF(COUNTIF(分類!$K$8:$K$25, 統合マスタ!V569)&gt;0, 分類!$J$7,
IF(COUNTIF(分類!$N$8:$N$25, 統合マスタ!V569)&gt;0, 分類!$M$7,
IF(COUNTIF(分類!$Q$8:$Q$25, 統合マスタ!V569)&gt;0, 分類!$P$7,
IF(COUNTIF(分類!$T$8:$T$25, 統合マスタ!V569)&gt;0, 分類!$S$7,
"無し")))))))</f>
        <v>錠剤</v>
      </c>
      <c r="AC569" s="27">
        <f t="shared" ca="1" si="41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679</v>
      </c>
      <c r="AE569" s="91">
        <f t="shared" ca="1" si="42"/>
        <v>4277.7</v>
      </c>
      <c r="AF569" s="91">
        <f t="shared" ca="1" si="43"/>
        <v>3639.44</v>
      </c>
    </row>
    <row r="570" spans="1:32">
      <c r="A570" s="40" t="str">
        <f>元データ!P567</f>
        <v>非採用</v>
      </c>
      <c r="B570" s="27">
        <f t="shared" si="44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91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40"/>
        <v>非採用</v>
      </c>
      <c r="AB570" s="27" t="str">
        <f ca="1">IF(A570="非採用特別","非採用特別",IF(R570=2,"臨時",
IF(COUNTIF(分類!$H$8:$H$25, 統合マスタ!V570)&gt;0, 分類!$G$7,
IF(COUNTIF(分類!$K$8:$K$25, 統合マスタ!V570)&gt;0, 分類!$J$7,
IF(COUNTIF(分類!$N$8:$N$25, 統合マスタ!V570)&gt;0, 分類!$M$7,
IF(COUNTIF(分類!$Q$8:$Q$25, 統合マスタ!V570)&gt;0, 分類!$P$7,
IF(COUNTIF(分類!$T$8:$T$25, 統合マスタ!V570)&gt;0, 分類!$S$7,
"無し")))))))</f>
        <v>無し</v>
      </c>
      <c r="AC570" s="27" t="e">
        <f t="shared" ca="1" si="41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  <c r="AE570" s="91" t="e">
        <f t="shared" ca="1" si="42"/>
        <v>#VALUE!</v>
      </c>
      <c r="AF570" s="91" t="e">
        <f t="shared" ca="1" si="43"/>
        <v>#VALUE!</v>
      </c>
    </row>
    <row r="571" spans="1:32">
      <c r="A571" s="40">
        <f>元データ!P568</f>
        <v>490</v>
      </c>
      <c r="B571" s="27">
        <f t="shared" si="44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91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40"/>
        <v/>
      </c>
      <c r="AB571" s="27" t="str">
        <f ca="1">IF(A571="非採用特別","非採用特別",IF(R571=2,"臨時",
IF(COUNTIF(分類!$H$8:$H$25, 統合マスタ!V571)&gt;0, 分類!$G$7,
IF(COUNTIF(分類!$K$8:$K$25, 統合マスタ!V571)&gt;0, 分類!$J$7,
IF(COUNTIF(分類!$N$8:$N$25, 統合マスタ!V571)&gt;0, 分類!$M$7,
IF(COUNTIF(分類!$Q$8:$Q$25, 統合マスタ!V571)&gt;0, 分類!$P$7,
IF(COUNTIF(分類!$T$8:$T$25, 統合マスタ!V571)&gt;0, 分類!$S$7,
"無し")))))))</f>
        <v>注射</v>
      </c>
      <c r="AC571" s="27">
        <f t="shared" ca="1" si="41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151</v>
      </c>
      <c r="AE571" s="91">
        <f t="shared" ca="1" si="42"/>
        <v>9060</v>
      </c>
      <c r="AF571" s="91">
        <f t="shared" ca="1" si="43"/>
        <v>8078.5</v>
      </c>
    </row>
    <row r="572" spans="1:32">
      <c r="A572" s="40">
        <f>元データ!P569</f>
        <v>491</v>
      </c>
      <c r="B572" s="27">
        <f t="shared" si="44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91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40"/>
        <v/>
      </c>
      <c r="AB572" s="27" t="str">
        <f ca="1">IF(A572="非採用特別","非採用特別",IF(R572=2,"臨時",
IF(COUNTIF(分類!$H$8:$H$25, 統合マスタ!V572)&gt;0, 分類!$G$7,
IF(COUNTIF(分類!$K$8:$K$25, 統合マスタ!V572)&gt;0, 分類!$J$7,
IF(COUNTIF(分類!$N$8:$N$25, 統合マスタ!V572)&gt;0, 分類!$M$7,
IF(COUNTIF(分類!$Q$8:$Q$25, 統合マスタ!V572)&gt;0, 分類!$P$7,
IF(COUNTIF(分類!$T$8:$T$25, 統合マスタ!V572)&gt;0, 分類!$S$7,
"無し")))))))</f>
        <v>錠剤</v>
      </c>
      <c r="AC572" s="27">
        <f t="shared" ca="1" si="41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1498</v>
      </c>
      <c r="AE572" s="91">
        <f t="shared" ca="1" si="42"/>
        <v>15579.2</v>
      </c>
      <c r="AF572" s="91">
        <f t="shared" ca="1" si="43"/>
        <v>13167.419999999998</v>
      </c>
    </row>
    <row r="573" spans="1:32">
      <c r="A573" s="40">
        <f>元データ!P570</f>
        <v>491</v>
      </c>
      <c r="B573" s="27">
        <f t="shared" si="44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91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40"/>
        <v/>
      </c>
      <c r="AB573" s="27" t="str">
        <f ca="1">IF(A573="非採用特別","非採用特別",IF(R573=2,"臨時",
IF(COUNTIF(分類!$H$8:$H$25, 統合マスタ!V573)&gt;0, 分類!$G$7,
IF(COUNTIF(分類!$K$8:$K$25, 統合マスタ!V573)&gt;0, 分類!$J$7,
IF(COUNTIF(分類!$N$8:$N$25, 統合マスタ!V573)&gt;0, 分類!$M$7,
IF(COUNTIF(分類!$Q$8:$Q$25, 統合マスタ!V573)&gt;0, 分類!$P$7,
IF(COUNTIF(分類!$T$8:$T$25, 統合マスタ!V573)&gt;0, 分類!$S$7,
"無し")))))))</f>
        <v>錠剤</v>
      </c>
      <c r="AC573" s="27">
        <f t="shared" ca="1" si="41"/>
        <v>569</v>
      </c>
      <c r="AD573" s="27"/>
      <c r="AE573" s="91">
        <f t="shared" si="42"/>
        <v>0</v>
      </c>
      <c r="AF573" s="91">
        <f t="shared" si="43"/>
        <v>0</v>
      </c>
    </row>
    <row r="574" spans="1:32">
      <c r="A574" s="40">
        <f>元データ!P571</f>
        <v>496</v>
      </c>
      <c r="B574" s="27">
        <f t="shared" si="44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91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40"/>
        <v/>
      </c>
      <c r="AB574" s="27" t="str">
        <f ca="1">IF(A574="非採用特別","非採用特別",IF(R574=2,"臨時",
IF(COUNTIF(分類!$H$8:$H$25, 統合マスタ!V574)&gt;0, 分類!$G$7,
IF(COUNTIF(分類!$K$8:$K$25, 統合マスタ!V574)&gt;0, 分類!$J$7,
IF(COUNTIF(分類!$N$8:$N$25, 統合マスタ!V574)&gt;0, 分類!$M$7,
IF(COUNTIF(分類!$Q$8:$Q$25, 統合マスタ!V574)&gt;0, 分類!$P$7,
IF(COUNTIF(分類!$T$8:$T$25, 統合マスタ!V574)&gt;0, 分類!$S$7,
"無し")))))))</f>
        <v>臨時</v>
      </c>
      <c r="AC574" s="27">
        <f t="shared" ca="1" si="41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15</v>
      </c>
      <c r="AE574" s="91">
        <f t="shared" ca="1" si="42"/>
        <v>964.5</v>
      </c>
      <c r="AF574" s="91">
        <f t="shared" ca="1" si="43"/>
        <v>859.2</v>
      </c>
    </row>
    <row r="575" spans="1:32">
      <c r="A575" s="40">
        <f>元データ!P572</f>
        <v>495</v>
      </c>
      <c r="B575" s="27">
        <f t="shared" si="44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91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40"/>
        <v/>
      </c>
      <c r="AB575" s="27" t="str">
        <f ca="1">IF(A575="非採用特別","非採用特別",IF(R575=2,"臨時",
IF(COUNTIF(分類!$H$8:$H$25, 統合マスタ!V575)&gt;0, 分類!$G$7,
IF(COUNTIF(分類!$K$8:$K$25, 統合マスタ!V575)&gt;0, 分類!$J$7,
IF(COUNTIF(分類!$N$8:$N$25, 統合マスタ!V575)&gt;0, 分類!$M$7,
IF(COUNTIF(分類!$Q$8:$Q$25, 統合マスタ!V575)&gt;0, 分類!$P$7,
IF(COUNTIF(分類!$T$8:$T$25, 統合マスタ!V575)&gt;0, 分類!$S$7,
"無し")))))))</f>
        <v>散剤</v>
      </c>
      <c r="AC575" s="27">
        <f t="shared" ca="1" si="41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162</v>
      </c>
      <c r="AE575" s="91">
        <f t="shared" ca="1" si="42"/>
        <v>16070.4</v>
      </c>
      <c r="AF575" s="91">
        <f t="shared" ca="1" si="43"/>
        <v>12373.56</v>
      </c>
    </row>
    <row r="576" spans="1:32">
      <c r="A576" s="40">
        <f>元データ!P573</f>
        <v>492</v>
      </c>
      <c r="B576" s="27">
        <f t="shared" si="44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91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40"/>
        <v/>
      </c>
      <c r="AB576" s="27" t="str">
        <f ca="1">IF(A576="非採用特別","非採用特別",IF(R576=2,"臨時",
IF(COUNTIF(分類!$H$8:$H$25, 統合マスタ!V576)&gt;0, 分類!$G$7,
IF(COUNTIF(分類!$K$8:$K$25, 統合マスタ!V576)&gt;0, 分類!$J$7,
IF(COUNTIF(分類!$N$8:$N$25, 統合マスタ!V576)&gt;0, 分類!$M$7,
IF(COUNTIF(分類!$Q$8:$Q$25, 統合マスタ!V576)&gt;0, 分類!$P$7,
IF(COUNTIF(分類!$T$8:$T$25, 統合マスタ!V576)&gt;0, 分類!$S$7,
"無し")))))))</f>
        <v>錠剤</v>
      </c>
      <c r="AC576" s="27">
        <f t="shared" ca="1" si="41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1038</v>
      </c>
      <c r="AE576" s="91">
        <f t="shared" ca="1" si="42"/>
        <v>9653.4000000000015</v>
      </c>
      <c r="AF576" s="91">
        <f t="shared" ca="1" si="43"/>
        <v>7266.0000000000009</v>
      </c>
    </row>
    <row r="577" spans="1:32">
      <c r="A577" s="40">
        <f>元データ!P574</f>
        <v>493</v>
      </c>
      <c r="B577" s="27">
        <f t="shared" si="44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91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40"/>
        <v/>
      </c>
      <c r="AB577" s="27" t="str">
        <f ca="1">IF(A577="非採用特別","非採用特別",IF(R577=2,"臨時",
IF(COUNTIF(分類!$H$8:$H$25, 統合マスタ!V577)&gt;0, 分類!$G$7,
IF(COUNTIF(分類!$K$8:$K$25, 統合マスタ!V577)&gt;0, 分類!$J$7,
IF(COUNTIF(分類!$N$8:$N$25, 統合マスタ!V577)&gt;0, 分類!$M$7,
IF(COUNTIF(分類!$Q$8:$Q$25, 統合マスタ!V577)&gt;0, 分類!$P$7,
IF(COUNTIF(分類!$T$8:$T$25, 統合マスタ!V577)&gt;0, 分類!$S$7,
"無し")))))))</f>
        <v>錠剤</v>
      </c>
      <c r="AC577" s="27">
        <f t="shared" ca="1" si="41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1506</v>
      </c>
      <c r="AE577" s="91">
        <f t="shared" ca="1" si="42"/>
        <v>27108</v>
      </c>
      <c r="AF577" s="91">
        <f t="shared" ca="1" si="43"/>
        <v>20406.3</v>
      </c>
    </row>
    <row r="578" spans="1:32">
      <c r="A578" s="40">
        <f>元データ!P575</f>
        <v>493</v>
      </c>
      <c r="B578" s="27">
        <f t="shared" si="44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91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40"/>
        <v/>
      </c>
      <c r="AB578" s="27" t="str">
        <f ca="1">IF(A578="非採用特別","非採用特別",IF(R578=2,"臨時",
IF(COUNTIF(分類!$H$8:$H$25, 統合マスタ!V578)&gt;0, 分類!$G$7,
IF(COUNTIF(分類!$K$8:$K$25, 統合マスタ!V578)&gt;0, 分類!$J$7,
IF(COUNTIF(分類!$N$8:$N$25, 統合マスタ!V578)&gt;0, 分類!$M$7,
IF(COUNTIF(分類!$Q$8:$Q$25, 統合マスタ!V578)&gt;0, 分類!$P$7,
IF(COUNTIF(分類!$T$8:$T$25, 統合マスタ!V578)&gt;0, 分類!$S$7,
"無し")))))))</f>
        <v>錠剤</v>
      </c>
      <c r="AC578" s="27">
        <f t="shared" ca="1" si="41"/>
        <v>200574</v>
      </c>
      <c r="AD578" s="27"/>
      <c r="AE578" s="91">
        <f t="shared" si="42"/>
        <v>0</v>
      </c>
      <c r="AF578" s="91">
        <f t="shared" si="43"/>
        <v>0</v>
      </c>
    </row>
    <row r="579" spans="1:32">
      <c r="A579" s="40">
        <f>元データ!P576</f>
        <v>494</v>
      </c>
      <c r="B579" s="27">
        <f t="shared" si="44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91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40"/>
        <v/>
      </c>
      <c r="AB579" s="27" t="str">
        <f ca="1">IF(A579="非採用特別","非採用特別",IF(R579=2,"臨時",
IF(COUNTIF(分類!$H$8:$H$25, 統合マスタ!V579)&gt;0, 分類!$G$7,
IF(COUNTIF(分類!$K$8:$K$25, 統合マスタ!V579)&gt;0, 分類!$J$7,
IF(COUNTIF(分類!$N$8:$N$25, 統合マスタ!V579)&gt;0, 分類!$M$7,
IF(COUNTIF(分類!$Q$8:$Q$25, 統合マスタ!V579)&gt;0, 分類!$P$7,
IF(COUNTIF(分類!$T$8:$T$25, 統合マスタ!V579)&gt;0, 分類!$S$7,
"無し")))))))</f>
        <v>錠剤</v>
      </c>
      <c r="AC579" s="27">
        <f t="shared" ca="1" si="41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696</v>
      </c>
      <c r="AE579" s="91">
        <f t="shared" ca="1" si="42"/>
        <v>22272</v>
      </c>
      <c r="AF579" s="91">
        <f t="shared" ca="1" si="43"/>
        <v>16773.600000000002</v>
      </c>
    </row>
    <row r="580" spans="1:32">
      <c r="A580" s="40">
        <f>元データ!P577</f>
        <v>494</v>
      </c>
      <c r="B580" s="27">
        <f t="shared" si="44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91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40"/>
        <v/>
      </c>
      <c r="AB580" s="27" t="str">
        <f ca="1">IF(A580="非採用特別","非採用特別",IF(R580=2,"臨時",
IF(COUNTIF(分類!$H$8:$H$25, 統合マスタ!V580)&gt;0, 分類!$G$7,
IF(COUNTIF(分類!$K$8:$K$25, 統合マスタ!V580)&gt;0, 分類!$J$7,
IF(COUNTIF(分類!$N$8:$N$25, 統合マスタ!V580)&gt;0, 分類!$M$7,
IF(COUNTIF(分類!$Q$8:$Q$25, 統合マスタ!V580)&gt;0, 分類!$P$7,
IF(COUNTIF(分類!$T$8:$T$25, 統合マスタ!V580)&gt;0, 分類!$S$7,
"無し")))))))</f>
        <v>錠剤</v>
      </c>
      <c r="AC580" s="27">
        <f t="shared" ca="1" si="41"/>
        <v>200576</v>
      </c>
      <c r="AD580" s="27"/>
      <c r="AE580" s="91">
        <f t="shared" si="42"/>
        <v>0</v>
      </c>
      <c r="AF580" s="91">
        <f t="shared" si="43"/>
        <v>0</v>
      </c>
    </row>
    <row r="581" spans="1:32">
      <c r="A581" s="40">
        <f>元データ!P578</f>
        <v>497</v>
      </c>
      <c r="B581" s="27">
        <f t="shared" si="44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91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40"/>
        <v/>
      </c>
      <c r="AB581" s="27" t="str">
        <f ca="1">IF(A581="非採用特別","非採用特別",IF(R581=2,"臨時",
IF(COUNTIF(分類!$H$8:$H$25, 統合マスタ!V581)&gt;0, 分類!$G$7,
IF(COUNTIF(分類!$K$8:$K$25, 統合マスタ!V581)&gt;0, 分類!$J$7,
IF(COUNTIF(分類!$N$8:$N$25, 統合マスタ!V581)&gt;0, 分類!$M$7,
IF(COUNTIF(分類!$Q$8:$Q$25, 統合マスタ!V581)&gt;0, 分類!$P$7,
IF(COUNTIF(分類!$T$8:$T$25, 統合マスタ!V581)&gt;0, 分類!$S$7,
"無し")))))))</f>
        <v>錠剤</v>
      </c>
      <c r="AC581" s="27">
        <f t="shared" ca="1" si="41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324</v>
      </c>
      <c r="AE581" s="91">
        <f t="shared" ca="1" si="42"/>
        <v>3888</v>
      </c>
      <c r="AF581" s="91">
        <f t="shared" ca="1" si="43"/>
        <v>3434.4</v>
      </c>
    </row>
    <row r="582" spans="1:32">
      <c r="A582" s="40">
        <f>元データ!P579</f>
        <v>497</v>
      </c>
      <c r="B582" s="27">
        <f t="shared" si="44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91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45">IF(A582="非採用","非採用",IF(A582="処置薬","処置薬",""))</f>
        <v/>
      </c>
      <c r="AB582" s="27" t="str">
        <f ca="1">IF(A582="非採用特別","非採用特別",IF(R582=2,"臨時",
IF(COUNTIF(分類!$H$8:$H$25, 統合マスタ!V582)&gt;0, 分類!$G$7,
IF(COUNTIF(分類!$K$8:$K$25, 統合マスタ!V582)&gt;0, 分類!$J$7,
IF(COUNTIF(分類!$N$8:$N$25, 統合マスタ!V582)&gt;0, 分類!$M$7,
IF(COUNTIF(分類!$Q$8:$Q$25, 統合マスタ!V582)&gt;0, 分類!$P$7,
IF(COUNTIF(分類!$T$8:$T$25, 統合マスタ!V582)&gt;0, 分類!$S$7,
"無し")))))))</f>
        <v>錠剤</v>
      </c>
      <c r="AC582" s="27">
        <f t="shared" ref="AC582:AC645" ca="1" si="46">X582*100000+B582</f>
        <v>578</v>
      </c>
      <c r="AD582" s="27"/>
      <c r="AE582" s="91">
        <f t="shared" ref="AE582:AE645" si="47">H582*AD582</f>
        <v>0</v>
      </c>
      <c r="AF582" s="91">
        <f t="shared" ref="AF582:AF645" si="48">M582*AD582</f>
        <v>0</v>
      </c>
    </row>
    <row r="583" spans="1:32">
      <c r="A583" s="40">
        <f>元データ!P580</f>
        <v>498</v>
      </c>
      <c r="B583" s="27">
        <f t="shared" ref="B583:B646" si="4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91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45"/>
        <v/>
      </c>
      <c r="AB583" s="27" t="str">
        <f ca="1">IF(A583="非採用特別","非採用特別",IF(R583=2,"臨時",
IF(COUNTIF(分類!$H$8:$H$25, 統合マスタ!V583)&gt;0, 分類!$G$7,
IF(COUNTIF(分類!$K$8:$K$25, 統合マスタ!V583)&gt;0, 分類!$J$7,
IF(COUNTIF(分類!$N$8:$N$25, 統合マスタ!V583)&gt;0, 分類!$M$7,
IF(COUNTIF(分類!$Q$8:$Q$25, 統合マスタ!V583)&gt;0, 分類!$P$7,
IF(COUNTIF(分類!$T$8:$T$25, 統合マスタ!V583)&gt;0, 分類!$S$7,
"無し")))))))</f>
        <v>錠剤</v>
      </c>
      <c r="AC583" s="27">
        <f t="shared" ca="1" si="46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346</v>
      </c>
      <c r="AE583" s="91">
        <f t="shared" ca="1" si="47"/>
        <v>5397.5999999999995</v>
      </c>
      <c r="AF583" s="91">
        <f t="shared" ca="1" si="48"/>
        <v>4777.2714285714283</v>
      </c>
    </row>
    <row r="584" spans="1:32">
      <c r="A584" s="40">
        <f>元データ!P581</f>
        <v>502</v>
      </c>
      <c r="B584" s="27">
        <f t="shared" si="4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91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45"/>
        <v/>
      </c>
      <c r="AB584" s="27" t="str">
        <f ca="1">IF(A584="非採用特別","非採用特別",IF(R584=2,"臨時",
IF(COUNTIF(分類!$H$8:$H$25, 統合マスタ!V584)&gt;0, 分類!$G$7,
IF(COUNTIF(分類!$K$8:$K$25, 統合マスタ!V584)&gt;0, 分類!$J$7,
IF(COUNTIF(分類!$N$8:$N$25, 統合マスタ!V584)&gt;0, 分類!$M$7,
IF(COUNTIF(分類!$Q$8:$Q$25, 統合マスタ!V584)&gt;0, 分類!$P$7,
IF(COUNTIF(分類!$T$8:$T$25, 統合マスタ!V584)&gt;0, 分類!$S$7,
"無し")))))))</f>
        <v>外用</v>
      </c>
      <c r="AC584" s="27">
        <f t="shared" ca="1" si="46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90</v>
      </c>
      <c r="AE584" s="91">
        <f t="shared" ca="1" si="47"/>
        <v>503.99999999999994</v>
      </c>
      <c r="AF584" s="91">
        <f t="shared" ca="1" si="48"/>
        <v>450</v>
      </c>
    </row>
    <row r="585" spans="1:32">
      <c r="A585" s="40">
        <f>元データ!P582</f>
        <v>500</v>
      </c>
      <c r="B585" s="27">
        <f t="shared" si="4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91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45"/>
        <v/>
      </c>
      <c r="AB585" s="27" t="str">
        <f ca="1">IF(A585="非採用特別","非採用特別",IF(R585=2,"臨時",
IF(COUNTIF(分類!$H$8:$H$25, 統合マスタ!V585)&gt;0, 分類!$G$7,
IF(COUNTIF(分類!$K$8:$K$25, 統合マスタ!V585)&gt;0, 分類!$J$7,
IF(COUNTIF(分類!$N$8:$N$25, 統合マスタ!V585)&gt;0, 分類!$M$7,
IF(COUNTIF(分類!$Q$8:$Q$25, 統合マスタ!V585)&gt;0, 分類!$P$7,
IF(COUNTIF(分類!$T$8:$T$25, 統合マスタ!V585)&gt;0, 分類!$S$7,
"無し")))))))</f>
        <v>錠剤</v>
      </c>
      <c r="AC585" s="27">
        <f t="shared" ca="1" si="46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472</v>
      </c>
      <c r="AE585" s="91">
        <f t="shared" ca="1" si="47"/>
        <v>2501.6</v>
      </c>
      <c r="AF585" s="91">
        <f t="shared" ca="1" si="48"/>
        <v>2232.5600000000004</v>
      </c>
    </row>
    <row r="586" spans="1:32">
      <c r="A586" s="40">
        <f>元データ!P583</f>
        <v>503</v>
      </c>
      <c r="B586" s="27">
        <f t="shared" si="4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91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45"/>
        <v/>
      </c>
      <c r="AB586" s="27" t="str">
        <f ca="1">IF(A586="非採用特別","非採用特別",IF(R586=2,"臨時",
IF(COUNTIF(分類!$H$8:$H$25, 統合マスタ!V586)&gt;0, 分類!$G$7,
IF(COUNTIF(分類!$K$8:$K$25, 統合マスタ!V586)&gt;0, 分類!$J$7,
IF(COUNTIF(分類!$N$8:$N$25, 統合マスタ!V586)&gt;0, 分類!$M$7,
IF(COUNTIF(分類!$Q$8:$Q$25, 統合マスタ!V586)&gt;0, 分類!$P$7,
IF(COUNTIF(分類!$T$8:$T$25, 統合マスタ!V586)&gt;0, 分類!$S$7,
"無し")))))))</f>
        <v>注射</v>
      </c>
      <c r="AC586" s="27">
        <f t="shared" ca="1" si="46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27</v>
      </c>
      <c r="AE586" s="91">
        <f t="shared" ca="1" si="47"/>
        <v>1593</v>
      </c>
      <c r="AF586" s="91">
        <f t="shared" ca="1" si="48"/>
        <v>1447.74</v>
      </c>
    </row>
    <row r="587" spans="1:32">
      <c r="A587" s="40">
        <f>元データ!P584</f>
        <v>499</v>
      </c>
      <c r="B587" s="27">
        <f t="shared" si="4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91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45"/>
        <v/>
      </c>
      <c r="AB587" s="27" t="str">
        <f ca="1">IF(A587="非採用特別","非採用特別",IF(R587=2,"臨時",
IF(COUNTIF(分類!$H$8:$H$25, 統合マスタ!V587)&gt;0, 分類!$G$7,
IF(COUNTIF(分類!$K$8:$K$25, 統合マスタ!V587)&gt;0, 分類!$J$7,
IF(COUNTIF(分類!$N$8:$N$25, 統合マスタ!V587)&gt;0, 分類!$M$7,
IF(COUNTIF(分類!$Q$8:$Q$25, 統合マスタ!V587)&gt;0, 分類!$P$7,
IF(COUNTIF(分類!$T$8:$T$25, 統合マスタ!V587)&gt;0, 分類!$S$7,
"無し")))))))</f>
        <v>錠剤</v>
      </c>
      <c r="AC587" s="27">
        <f t="shared" ca="1" si="46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96</v>
      </c>
      <c r="AE587" s="91">
        <f t="shared" ca="1" si="47"/>
        <v>643.20000000000005</v>
      </c>
      <c r="AF587" s="91">
        <f t="shared" ca="1" si="48"/>
        <v>572.16</v>
      </c>
    </row>
    <row r="588" spans="1:32">
      <c r="A588" s="40">
        <f>元データ!P585</f>
        <v>505</v>
      </c>
      <c r="B588" s="27">
        <f t="shared" si="4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91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45"/>
        <v/>
      </c>
      <c r="AB588" s="27" t="str">
        <f ca="1">IF(A588="非採用特別","非採用特別",IF(R588=2,"臨時",
IF(COUNTIF(分類!$H$8:$H$25, 統合マスタ!V588)&gt;0, 分類!$G$7,
IF(COUNTIF(分類!$K$8:$K$25, 統合マスタ!V588)&gt;0, 分類!$J$7,
IF(COUNTIF(分類!$N$8:$N$25, 統合マスタ!V588)&gt;0, 分類!$M$7,
IF(COUNTIF(分類!$Q$8:$Q$25, 統合マスタ!V588)&gt;0, 分類!$P$7,
IF(COUNTIF(分類!$T$8:$T$25, 統合マスタ!V588)&gt;0, 分類!$S$7,
"無し")))))))</f>
        <v>錠剤</v>
      </c>
      <c r="AC588" s="27">
        <f t="shared" ca="1" si="46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435</v>
      </c>
      <c r="AE588" s="91">
        <f t="shared" ca="1" si="47"/>
        <v>63553.5</v>
      </c>
      <c r="AF588" s="91">
        <f t="shared" ca="1" si="48"/>
        <v>54279.3</v>
      </c>
    </row>
    <row r="589" spans="1:32">
      <c r="A589" s="40">
        <f>元データ!P586</f>
        <v>506</v>
      </c>
      <c r="B589" s="27">
        <f t="shared" si="4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91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45"/>
        <v/>
      </c>
      <c r="AB589" s="27" t="str">
        <f ca="1">IF(A589="非採用特別","非採用特別",IF(R589=2,"臨時",
IF(COUNTIF(分類!$H$8:$H$25, 統合マスタ!V589)&gt;0, 分類!$G$7,
IF(COUNTIF(分類!$K$8:$K$25, 統合マスタ!V589)&gt;0, 分類!$J$7,
IF(COUNTIF(分類!$N$8:$N$25, 統合マスタ!V589)&gt;0, 分類!$M$7,
IF(COUNTIF(分類!$Q$8:$Q$25, 統合マスタ!V589)&gt;0, 分類!$P$7,
IF(COUNTIF(分類!$T$8:$T$25, 統合マスタ!V589)&gt;0, 分類!$S$7,
"無し")))))))</f>
        <v>注射</v>
      </c>
      <c r="AC589" s="27">
        <f t="shared" ca="1" si="46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4</v>
      </c>
      <c r="AE589" s="91">
        <f t="shared" ca="1" si="47"/>
        <v>185992</v>
      </c>
      <c r="AF589" s="91">
        <f t="shared" ca="1" si="48"/>
        <v>164432</v>
      </c>
    </row>
    <row r="590" spans="1:32">
      <c r="A590" s="40">
        <f>元データ!P587</f>
        <v>507</v>
      </c>
      <c r="B590" s="27">
        <f t="shared" si="4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91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45"/>
        <v/>
      </c>
      <c r="AB590" s="27" t="str">
        <f ca="1">IF(A590="非採用特別","非採用特別",IF(R590=2,"臨時",
IF(COUNTIF(分類!$H$8:$H$25, 統合マスタ!V590)&gt;0, 分類!$G$7,
IF(COUNTIF(分類!$K$8:$K$25, 統合マスタ!V590)&gt;0, 分類!$J$7,
IF(COUNTIF(分類!$N$8:$N$25, 統合マスタ!V590)&gt;0, 分類!$M$7,
IF(COUNTIF(分類!$Q$8:$Q$25, 統合マスタ!V590)&gt;0, 分類!$P$7,
IF(COUNTIF(分類!$T$8:$T$25, 統合マスタ!V590)&gt;0, 分類!$S$7,
"無し")))))))</f>
        <v>臨時</v>
      </c>
      <c r="AC590" s="27">
        <f t="shared" ca="1" si="46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70</v>
      </c>
      <c r="AE590" s="91">
        <f t="shared" ca="1" si="47"/>
        <v>616</v>
      </c>
      <c r="AF590" s="91">
        <f t="shared" ca="1" si="48"/>
        <v>548.80000000000007</v>
      </c>
    </row>
    <row r="591" spans="1:32">
      <c r="A591" s="40">
        <f>元データ!P588</f>
        <v>508</v>
      </c>
      <c r="B591" s="27">
        <f t="shared" si="4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91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45"/>
        <v/>
      </c>
      <c r="AB591" s="27" t="str">
        <f ca="1">IF(A591="非採用特別","非採用特別",IF(R591=2,"臨時",
IF(COUNTIF(分類!$H$8:$H$25, 統合マスタ!V591)&gt;0, 分類!$G$7,
IF(COUNTIF(分類!$K$8:$K$25, 統合マスタ!V591)&gt;0, 分類!$J$7,
IF(COUNTIF(分類!$N$8:$N$25, 統合マスタ!V591)&gt;0, 分類!$M$7,
IF(COUNTIF(分類!$Q$8:$Q$25, 統合マスタ!V591)&gt;0, 分類!$P$7,
IF(COUNTIF(分類!$T$8:$T$25, 統合マスタ!V591)&gt;0, 分類!$S$7,
"無し")))))))</f>
        <v>錠剤</v>
      </c>
      <c r="AC591" s="27">
        <f t="shared" ca="1" si="46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310</v>
      </c>
      <c r="AE591" s="91">
        <f t="shared" ca="1" si="47"/>
        <v>3224</v>
      </c>
      <c r="AF591" s="91">
        <f t="shared" ca="1" si="48"/>
        <v>2644.2999999999997</v>
      </c>
    </row>
    <row r="592" spans="1:32">
      <c r="A592" s="40">
        <f>元データ!P589</f>
        <v>509</v>
      </c>
      <c r="B592" s="27">
        <f t="shared" si="4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91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45"/>
        <v/>
      </c>
      <c r="AB592" s="27" t="str">
        <f ca="1">IF(A592="非採用特別","非採用特別",IF(R592=2,"臨時",
IF(COUNTIF(分類!$H$8:$H$25, 統合マスタ!V592)&gt;0, 分類!$G$7,
IF(COUNTIF(分類!$K$8:$K$25, 統合マスタ!V592)&gt;0, 分類!$J$7,
IF(COUNTIF(分類!$N$8:$N$25, 統合マスタ!V592)&gt;0, 分類!$M$7,
IF(COUNTIF(分類!$Q$8:$Q$25, 統合マスタ!V592)&gt;0, 分類!$P$7,
IF(COUNTIF(分類!$T$8:$T$25, 統合マスタ!V592)&gt;0, 分類!$S$7,
"無し")))))))</f>
        <v>臨時</v>
      </c>
      <c r="AC592" s="27">
        <f t="shared" ca="1" si="46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76</v>
      </c>
      <c r="AE592" s="91">
        <f t="shared" ca="1" si="47"/>
        <v>516.79999999999995</v>
      </c>
      <c r="AF592" s="91">
        <f t="shared" ca="1" si="48"/>
        <v>459.8</v>
      </c>
    </row>
    <row r="593" spans="1:32">
      <c r="A593" s="40" t="str">
        <f>元データ!P590</f>
        <v>非採用</v>
      </c>
      <c r="B593" s="27">
        <f t="shared" si="4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91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45"/>
        <v>非採用</v>
      </c>
      <c r="AB593" s="27" t="str">
        <f ca="1">IF(A593="非採用特別","非採用特別",IF(R593=2,"臨時",
IF(COUNTIF(分類!$H$8:$H$25, 統合マスタ!V593)&gt;0, 分類!$G$7,
IF(COUNTIF(分類!$K$8:$K$25, 統合マスタ!V593)&gt;0, 分類!$J$7,
IF(COUNTIF(分類!$N$8:$N$25, 統合マスタ!V593)&gt;0, 分類!$M$7,
IF(COUNTIF(分類!$Q$8:$Q$25, 統合マスタ!V593)&gt;0, 分類!$P$7,
IF(COUNTIF(分類!$T$8:$T$25, 統合マスタ!V593)&gt;0, 分類!$S$7,
"無し")))))))</f>
        <v>無し</v>
      </c>
      <c r="AC593" s="27" t="e">
        <f t="shared" ca="1" si="46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  <c r="AE593" s="91" t="e">
        <f t="shared" ca="1" si="47"/>
        <v>#VALUE!</v>
      </c>
      <c r="AF593" s="91" t="e">
        <f t="shared" ca="1" si="48"/>
        <v>#VALUE!</v>
      </c>
    </row>
    <row r="594" spans="1:32">
      <c r="A594" s="40">
        <f>元データ!P591</f>
        <v>510</v>
      </c>
      <c r="B594" s="27">
        <f t="shared" si="4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91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45"/>
        <v/>
      </c>
      <c r="AB594" s="27" t="str">
        <f ca="1">IF(A594="非採用特別","非採用特別",IF(R594=2,"臨時",
IF(COUNTIF(分類!$H$8:$H$25, 統合マスタ!V594)&gt;0, 分類!$G$7,
IF(COUNTIF(分類!$K$8:$K$25, 統合マスタ!V594)&gt;0, 分類!$J$7,
IF(COUNTIF(分類!$N$8:$N$25, 統合マスタ!V594)&gt;0, 分類!$M$7,
IF(COUNTIF(分類!$Q$8:$Q$25, 統合マスタ!V594)&gt;0, 分類!$P$7,
IF(COUNTIF(分類!$T$8:$T$25, 統合マスタ!V594)&gt;0, 分類!$S$7,
"無し")))))))</f>
        <v>外用</v>
      </c>
      <c r="AC594" s="27">
        <f t="shared" ca="1" si="46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130</v>
      </c>
      <c r="AE594" s="91">
        <f t="shared" ca="1" si="47"/>
        <v>1105</v>
      </c>
      <c r="AF594" s="91">
        <f t="shared" ca="1" si="48"/>
        <v>1004.9000000000001</v>
      </c>
    </row>
    <row r="595" spans="1:32">
      <c r="A595" s="40">
        <f>元データ!P592</f>
        <v>513</v>
      </c>
      <c r="B595" s="27">
        <f t="shared" si="4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91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45"/>
        <v/>
      </c>
      <c r="AB595" s="27" t="str">
        <f ca="1">IF(A595="非採用特別","非採用特別",IF(R595=2,"臨時",
IF(COUNTIF(分類!$H$8:$H$25, 統合マスタ!V595)&gt;0, 分類!$G$7,
IF(COUNTIF(分類!$K$8:$K$25, 統合マスタ!V595)&gt;0, 分類!$J$7,
IF(COUNTIF(分類!$N$8:$N$25, 統合マスタ!V595)&gt;0, 分類!$M$7,
IF(COUNTIF(分類!$Q$8:$Q$25, 統合マスタ!V595)&gt;0, 分類!$P$7,
IF(COUNTIF(分類!$T$8:$T$25, 統合マスタ!V595)&gt;0, 分類!$S$7,
"無し")))))))</f>
        <v>注射</v>
      </c>
      <c r="AC595" s="27">
        <f t="shared" ca="1" si="46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100</v>
      </c>
      <c r="AE595" s="91">
        <f t="shared" ca="1" si="47"/>
        <v>12600</v>
      </c>
      <c r="AF595" s="91">
        <f t="shared" ca="1" si="48"/>
        <v>11230</v>
      </c>
    </row>
    <row r="596" spans="1:32">
      <c r="A596" s="40">
        <f>元データ!P593</f>
        <v>512</v>
      </c>
      <c r="B596" s="27">
        <f t="shared" si="4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91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45"/>
        <v/>
      </c>
      <c r="AB596" s="27" t="str">
        <f ca="1">IF(A596="非採用特別","非採用特別",IF(R596=2,"臨時",
IF(COUNTIF(分類!$H$8:$H$25, 統合マスタ!V596)&gt;0, 分類!$G$7,
IF(COUNTIF(分類!$K$8:$K$25, 統合マスタ!V596)&gt;0, 分類!$J$7,
IF(COUNTIF(分類!$N$8:$N$25, 統合マスタ!V596)&gt;0, 分類!$M$7,
IF(COUNTIF(分類!$Q$8:$Q$25, 統合マスタ!V596)&gt;0, 分類!$P$7,
IF(COUNTIF(分類!$T$8:$T$25, 統合マスタ!V596)&gt;0, 分類!$S$7,
"無し")))))))</f>
        <v>注射</v>
      </c>
      <c r="AC596" s="27">
        <f t="shared" ca="1" si="46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9</v>
      </c>
      <c r="AE596" s="91">
        <f t="shared" ca="1" si="47"/>
        <v>1485</v>
      </c>
      <c r="AF596" s="91">
        <f t="shared" ca="1" si="48"/>
        <v>1323</v>
      </c>
    </row>
    <row r="597" spans="1:32">
      <c r="A597" s="40">
        <f>元データ!P594</f>
        <v>515</v>
      </c>
      <c r="B597" s="27">
        <f t="shared" si="4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91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45"/>
        <v/>
      </c>
      <c r="AB597" s="27" t="str">
        <f ca="1">IF(A597="非採用特別","非採用特別",IF(R597=2,"臨時",
IF(COUNTIF(分類!$H$8:$H$25, 統合マスタ!V597)&gt;0, 分類!$G$7,
IF(COUNTIF(分類!$K$8:$K$25, 統合マスタ!V597)&gt;0, 分類!$J$7,
IF(COUNTIF(分類!$N$8:$N$25, 統合マスタ!V597)&gt;0, 分類!$M$7,
IF(COUNTIF(分類!$Q$8:$Q$25, 統合マスタ!V597)&gt;0, 分類!$P$7,
IF(COUNTIF(分類!$T$8:$T$25, 統合マスタ!V597)&gt;0, 分類!$S$7,
"無し")))))))</f>
        <v>外用</v>
      </c>
      <c r="AC597" s="27">
        <f t="shared" ca="1" si="46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16600</v>
      </c>
      <c r="AE597" s="91">
        <f t="shared" ca="1" si="47"/>
        <v>122840</v>
      </c>
      <c r="AF597" s="91">
        <f t="shared" ca="1" si="48"/>
        <v>109427.2</v>
      </c>
    </row>
    <row r="598" spans="1:32">
      <c r="A598" s="40">
        <f>元データ!P595</f>
        <v>514</v>
      </c>
      <c r="B598" s="27">
        <f t="shared" si="4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91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45"/>
        <v/>
      </c>
      <c r="AB598" s="27" t="str">
        <f ca="1">IF(A598="非採用特別","非採用特別",IF(R598=2,"臨時",
IF(COUNTIF(分類!$H$8:$H$25, 統合マスタ!V598)&gt;0, 分類!$G$7,
IF(COUNTIF(分類!$K$8:$K$25, 統合マスタ!V598)&gt;0, 分類!$J$7,
IF(COUNTIF(分類!$N$8:$N$25, 統合マスタ!V598)&gt;0, 分類!$M$7,
IF(COUNTIF(分類!$Q$8:$Q$25, 統合マスタ!V598)&gt;0, 分類!$P$7,
IF(COUNTIF(分類!$T$8:$T$25, 統合マスタ!V598)&gt;0, 分類!$S$7,
"無し")))))))</f>
        <v>外用</v>
      </c>
      <c r="AC598" s="27">
        <f t="shared" ca="1" si="46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2400</v>
      </c>
      <c r="AE598" s="91">
        <f t="shared" ca="1" si="47"/>
        <v>17760</v>
      </c>
      <c r="AF598" s="91">
        <f t="shared" ca="1" si="48"/>
        <v>15096</v>
      </c>
    </row>
    <row r="599" spans="1:32">
      <c r="A599" s="40">
        <f>元データ!P596</f>
        <v>516</v>
      </c>
      <c r="B599" s="27">
        <f t="shared" si="4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91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45"/>
        <v/>
      </c>
      <c r="AB599" s="27" t="str">
        <f ca="1">IF(A599="非採用特別","非採用特別",IF(R599=2,"臨時",
IF(COUNTIF(分類!$H$8:$H$25, 統合マスタ!V599)&gt;0, 分類!$G$7,
IF(COUNTIF(分類!$K$8:$K$25, 統合マスタ!V599)&gt;0, 分類!$J$7,
IF(COUNTIF(分類!$N$8:$N$25, 統合マスタ!V599)&gt;0, 分類!$M$7,
IF(COUNTIF(分類!$Q$8:$Q$25, 統合マスタ!V599)&gt;0, 分類!$P$7,
IF(COUNTIF(分類!$T$8:$T$25, 統合マスタ!V599)&gt;0, 分類!$S$7,
"無し")))))))</f>
        <v>外用</v>
      </c>
      <c r="AC599" s="27">
        <f t="shared" ca="1" si="46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400</v>
      </c>
      <c r="AE599" s="91">
        <f t="shared" ca="1" si="47"/>
        <v>1480</v>
      </c>
      <c r="AF599" s="91">
        <f t="shared" ca="1" si="48"/>
        <v>1344</v>
      </c>
    </row>
    <row r="600" spans="1:32">
      <c r="A600" s="40">
        <f>元データ!P597</f>
        <v>517</v>
      </c>
      <c r="B600" s="27">
        <f t="shared" si="4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91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45"/>
        <v/>
      </c>
      <c r="AB600" s="27" t="str">
        <f ca="1">IF(A600="非採用特別","非採用特別",IF(R600=2,"臨時",
IF(COUNTIF(分類!$H$8:$H$25, 統合マスタ!V600)&gt;0, 分類!$G$7,
IF(COUNTIF(分類!$K$8:$K$25, 統合マスタ!V600)&gt;0, 分類!$J$7,
IF(COUNTIF(分類!$N$8:$N$25, 統合マスタ!V600)&gt;0, 分類!$M$7,
IF(COUNTIF(分類!$Q$8:$Q$25, 統合マスタ!V600)&gt;0, 分類!$P$7,
IF(COUNTIF(分類!$T$8:$T$25, 統合マスタ!V600)&gt;0, 分類!$S$7,
"無し")))))))</f>
        <v>注射</v>
      </c>
      <c r="AC600" s="27">
        <f t="shared" ca="1" si="46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1</v>
      </c>
      <c r="AE600" s="91">
        <f t="shared" ca="1" si="47"/>
        <v>35976</v>
      </c>
      <c r="AF600" s="91">
        <f t="shared" ca="1" si="48"/>
        <v>32018</v>
      </c>
    </row>
    <row r="601" spans="1:32">
      <c r="A601" s="40">
        <f>元データ!P598</f>
        <v>518</v>
      </c>
      <c r="B601" s="27">
        <f t="shared" si="4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91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45"/>
        <v/>
      </c>
      <c r="AB601" s="27" t="str">
        <f ca="1">IF(A601="非採用特別","非採用特別",IF(R601=2,"臨時",
IF(COUNTIF(分類!$H$8:$H$25, 統合マスタ!V601)&gt;0, 分類!$G$7,
IF(COUNTIF(分類!$K$8:$K$25, 統合マスタ!V601)&gt;0, 分類!$J$7,
IF(COUNTIF(分類!$N$8:$N$25, 統合マスタ!V601)&gt;0, 分類!$M$7,
IF(COUNTIF(分類!$Q$8:$Q$25, 統合マスタ!V601)&gt;0, 分類!$P$7,
IF(COUNTIF(分類!$T$8:$T$25, 統合マスタ!V601)&gt;0, 分類!$S$7,
"無し")))))))</f>
        <v>臨時</v>
      </c>
      <c r="AC601" s="27">
        <f t="shared" ca="1" si="46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82</v>
      </c>
      <c r="AE601" s="91">
        <f t="shared" ca="1" si="47"/>
        <v>2755.2000000000003</v>
      </c>
      <c r="AF601" s="91">
        <f t="shared" ca="1" si="48"/>
        <v>2454.2599999999998</v>
      </c>
    </row>
    <row r="602" spans="1:32">
      <c r="A602" s="40">
        <f>元データ!P599</f>
        <v>519</v>
      </c>
      <c r="B602" s="27">
        <f t="shared" si="4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91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45"/>
        <v/>
      </c>
      <c r="AB602" s="27" t="str">
        <f ca="1">IF(A602="非採用特別","非採用特別",IF(R602=2,"臨時",
IF(COUNTIF(分類!$H$8:$H$25, 統合マスタ!V602)&gt;0, 分類!$G$7,
IF(COUNTIF(分類!$K$8:$K$25, 統合マスタ!V602)&gt;0, 分類!$J$7,
IF(COUNTIF(分類!$N$8:$N$25, 統合マスタ!V602)&gt;0, 分類!$M$7,
IF(COUNTIF(分類!$Q$8:$Q$25, 統合マスタ!V602)&gt;0, 分類!$P$7,
IF(COUNTIF(分類!$T$8:$T$25, 統合マスタ!V602)&gt;0, 分類!$S$7,
"無し")))))))</f>
        <v>外用</v>
      </c>
      <c r="AC602" s="27">
        <f t="shared" ca="1" si="46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7</v>
      </c>
      <c r="AE602" s="91">
        <f t="shared" ca="1" si="47"/>
        <v>1409.8</v>
      </c>
      <c r="AF602" s="91">
        <f t="shared" ca="1" si="48"/>
        <v>1249.5</v>
      </c>
    </row>
    <row r="603" spans="1:32">
      <c r="A603" s="40">
        <f>元データ!P600</f>
        <v>520</v>
      </c>
      <c r="B603" s="27">
        <f t="shared" si="4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91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45"/>
        <v/>
      </c>
      <c r="AB603" s="27" t="str">
        <f ca="1">IF(A603="非採用特別","非採用特別",IF(R603=2,"臨時",
IF(COUNTIF(分類!$H$8:$H$25, 統合マスタ!V603)&gt;0, 分類!$G$7,
IF(COUNTIF(分類!$K$8:$K$25, 統合マスタ!V603)&gt;0, 分類!$J$7,
IF(COUNTIF(分類!$N$8:$N$25, 統合マスタ!V603)&gt;0, 分類!$M$7,
IF(COUNTIF(分類!$Q$8:$Q$25, 統合マスタ!V603)&gt;0, 分類!$P$7,
IF(COUNTIF(分類!$T$8:$T$25, 統合マスタ!V603)&gt;0, 分類!$S$7,
"無し")))))))</f>
        <v>外用</v>
      </c>
      <c r="AC603" s="27">
        <f t="shared" ca="1" si="46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190</v>
      </c>
      <c r="AE603" s="91">
        <f t="shared" ca="1" si="47"/>
        <v>4047</v>
      </c>
      <c r="AF603" s="91">
        <f t="shared" ca="1" si="48"/>
        <v>3604.5714285714284</v>
      </c>
    </row>
    <row r="604" spans="1:32">
      <c r="A604" s="40">
        <f>元データ!P601</f>
        <v>521</v>
      </c>
      <c r="B604" s="27">
        <f t="shared" si="4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91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45"/>
        <v/>
      </c>
      <c r="AB604" s="27" t="str">
        <f ca="1">IF(A604="非採用特別","非採用特別",IF(R604=2,"臨時",
IF(COUNTIF(分類!$H$8:$H$25, 統合マスタ!V604)&gt;0, 分類!$G$7,
IF(COUNTIF(分類!$K$8:$K$25, 統合マスタ!V604)&gt;0, 分類!$J$7,
IF(COUNTIF(分類!$N$8:$N$25, 統合マスタ!V604)&gt;0, 分類!$M$7,
IF(COUNTIF(分類!$Q$8:$Q$25, 統合マスタ!V604)&gt;0, 分類!$P$7,
IF(COUNTIF(分類!$T$8:$T$25, 統合マスタ!V604)&gt;0, 分類!$S$7,
"無し")))))))</f>
        <v>錠剤</v>
      </c>
      <c r="AC604" s="27">
        <f t="shared" ca="1" si="46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280</v>
      </c>
      <c r="AE604" s="91">
        <f t="shared" ca="1" si="47"/>
        <v>25424</v>
      </c>
      <c r="AF604" s="91">
        <f t="shared" ca="1" si="48"/>
        <v>21737.52</v>
      </c>
    </row>
    <row r="605" spans="1:32">
      <c r="A605" s="40">
        <f>元データ!P602</f>
        <v>522</v>
      </c>
      <c r="B605" s="27">
        <f t="shared" si="4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91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45"/>
        <v/>
      </c>
      <c r="AB605" s="27" t="str">
        <f ca="1">IF(A605="非採用特別","非採用特別",IF(R605=2,"臨時",
IF(COUNTIF(分類!$H$8:$H$25, 統合マスタ!V605)&gt;0, 分類!$G$7,
IF(COUNTIF(分類!$K$8:$K$25, 統合マスタ!V605)&gt;0, 分類!$J$7,
IF(COUNTIF(分類!$N$8:$N$25, 統合マスタ!V605)&gt;0, 分類!$M$7,
IF(COUNTIF(分類!$Q$8:$Q$25, 統合マスタ!V605)&gt;0, 分類!$P$7,
IF(COUNTIF(分類!$T$8:$T$25, 統合マスタ!V605)&gt;0, 分類!$S$7,
"無し")))))))</f>
        <v>錠剤</v>
      </c>
      <c r="AC605" s="27">
        <f t="shared" ca="1" si="46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335</v>
      </c>
      <c r="AE605" s="91">
        <f t="shared" ca="1" si="47"/>
        <v>36816.5</v>
      </c>
      <c r="AF605" s="91">
        <f t="shared" ca="1" si="48"/>
        <v>31476.6</v>
      </c>
    </row>
    <row r="606" spans="1:32">
      <c r="A606" s="40">
        <f>元データ!P603</f>
        <v>523</v>
      </c>
      <c r="B606" s="27">
        <f t="shared" si="4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91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45"/>
        <v/>
      </c>
      <c r="AB606" s="27" t="str">
        <f ca="1">IF(A606="非採用特別","非採用特別",IF(R606=2,"臨時",
IF(COUNTIF(分類!$H$8:$H$25, 統合マスタ!V606)&gt;0, 分類!$G$7,
IF(COUNTIF(分類!$K$8:$K$25, 統合マスタ!V606)&gt;0, 分類!$J$7,
IF(COUNTIF(分類!$N$8:$N$25, 統合マスタ!V606)&gt;0, 分類!$M$7,
IF(COUNTIF(分類!$Q$8:$Q$25, 統合マスタ!V606)&gt;0, 分類!$P$7,
IF(COUNTIF(分類!$T$8:$T$25, 統合マスタ!V606)&gt;0, 分類!$S$7,
"無し")))))))</f>
        <v>錠剤</v>
      </c>
      <c r="AC606" s="27">
        <f t="shared" ca="1" si="46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200</v>
      </c>
      <c r="AE606" s="91">
        <f t="shared" ca="1" si="47"/>
        <v>1460</v>
      </c>
      <c r="AF606" s="91">
        <f t="shared" ca="1" si="48"/>
        <v>1300</v>
      </c>
    </row>
    <row r="607" spans="1:32">
      <c r="A607" s="40">
        <f>元データ!P604</f>
        <v>524</v>
      </c>
      <c r="B607" s="27">
        <f t="shared" si="4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91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45"/>
        <v/>
      </c>
      <c r="AB607" s="27" t="str">
        <f ca="1">IF(A607="非採用特別","非採用特別",IF(R607=2,"臨時",
IF(COUNTIF(分類!$H$8:$H$25, 統合マスタ!V607)&gt;0, 分類!$G$7,
IF(COUNTIF(分類!$K$8:$K$25, 統合マスタ!V607)&gt;0, 分類!$J$7,
IF(COUNTIF(分類!$N$8:$N$25, 統合マスタ!V607)&gt;0, 分類!$M$7,
IF(COUNTIF(分類!$Q$8:$Q$25, 統合マスタ!V607)&gt;0, 分類!$P$7,
IF(COUNTIF(分類!$T$8:$T$25, 統合マスタ!V607)&gt;0, 分類!$S$7,
"無し")))))))</f>
        <v>注射</v>
      </c>
      <c r="AC607" s="27">
        <f t="shared" ca="1" si="46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5</v>
      </c>
      <c r="AE607" s="91">
        <f t="shared" ca="1" si="47"/>
        <v>2805</v>
      </c>
      <c r="AF607" s="91">
        <f t="shared" ca="1" si="48"/>
        <v>2457</v>
      </c>
    </row>
    <row r="608" spans="1:32">
      <c r="A608" s="40">
        <f>元データ!P605</f>
        <v>526</v>
      </c>
      <c r="B608" s="27">
        <f t="shared" si="4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91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45"/>
        <v/>
      </c>
      <c r="AB608" s="27" t="str">
        <f ca="1">IF(A608="非採用特別","非採用特別",IF(R608=2,"臨時",
IF(COUNTIF(分類!$H$8:$H$25, 統合マスタ!V608)&gt;0, 分類!$G$7,
IF(COUNTIF(分類!$K$8:$K$25, 統合マスタ!V608)&gt;0, 分類!$J$7,
IF(COUNTIF(分類!$N$8:$N$25, 統合マスタ!V608)&gt;0, 分類!$M$7,
IF(COUNTIF(分類!$Q$8:$Q$25, 統合マスタ!V608)&gt;0, 分類!$P$7,
IF(COUNTIF(分類!$T$8:$T$25, 統合マスタ!V608)&gt;0, 分類!$S$7,
"無し")))))))</f>
        <v>散剤</v>
      </c>
      <c r="AC608" s="27">
        <f t="shared" ca="1" si="46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141.9</v>
      </c>
      <c r="AE608" s="91">
        <f t="shared" ca="1" si="47"/>
        <v>2298.7800000000002</v>
      </c>
      <c r="AF608" s="91">
        <f t="shared" ca="1" si="48"/>
        <v>2047.617</v>
      </c>
    </row>
    <row r="609" spans="1:32">
      <c r="A609" s="40">
        <f>元データ!P606</f>
        <v>525</v>
      </c>
      <c r="B609" s="27">
        <f t="shared" si="4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91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45"/>
        <v/>
      </c>
      <c r="AB609" s="27" t="str">
        <f ca="1">IF(A609="非採用特別","非採用特別",IF(R609=2,"臨時",
IF(COUNTIF(分類!$H$8:$H$25, 統合マスタ!V609)&gt;0, 分類!$G$7,
IF(COUNTIF(分類!$K$8:$K$25, 統合マスタ!V609)&gt;0, 分類!$J$7,
IF(COUNTIF(分類!$N$8:$N$25, 統合マスタ!V609)&gt;0, 分類!$M$7,
IF(COUNTIF(分類!$Q$8:$Q$25, 統合マスタ!V609)&gt;0, 分類!$P$7,
IF(COUNTIF(分類!$T$8:$T$25, 統合マスタ!V609)&gt;0, 分類!$S$7,
"無し")))))))</f>
        <v>錠剤</v>
      </c>
      <c r="AC609" s="27">
        <f t="shared" ca="1" si="46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1234</v>
      </c>
      <c r="AE609" s="91">
        <f t="shared" ca="1" si="47"/>
        <v>9625.1999999999989</v>
      </c>
      <c r="AF609" s="91">
        <f t="shared" ca="1" si="48"/>
        <v>8378.86</v>
      </c>
    </row>
    <row r="610" spans="1:32">
      <c r="A610" s="40">
        <f>元データ!P607</f>
        <v>525</v>
      </c>
      <c r="B610" s="27">
        <f t="shared" si="4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91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45"/>
        <v/>
      </c>
      <c r="AB610" s="27" t="str">
        <f ca="1">IF(A610="非採用特別","非採用特別",IF(R610=2,"臨時",
IF(COUNTIF(分類!$H$8:$H$25, 統合マスタ!V610)&gt;0, 分類!$G$7,
IF(COUNTIF(分類!$K$8:$K$25, 統合マスタ!V610)&gt;0, 分類!$J$7,
IF(COUNTIF(分類!$N$8:$N$25, 統合マスタ!V610)&gt;0, 分類!$M$7,
IF(COUNTIF(分類!$Q$8:$Q$25, 統合マスタ!V610)&gt;0, 分類!$P$7,
IF(COUNTIF(分類!$T$8:$T$25, 統合マスタ!V610)&gt;0, 分類!$S$7,
"無し")))))))</f>
        <v>錠剤</v>
      </c>
      <c r="AC610" s="27">
        <f t="shared" ca="1" si="46"/>
        <v>606</v>
      </c>
      <c r="AD610" s="27"/>
      <c r="AE610" s="91">
        <f t="shared" si="47"/>
        <v>0</v>
      </c>
      <c r="AF610" s="91">
        <f t="shared" si="48"/>
        <v>0</v>
      </c>
    </row>
    <row r="611" spans="1:32">
      <c r="A611" s="40">
        <f>元データ!P608</f>
        <v>527</v>
      </c>
      <c r="B611" s="27">
        <f t="shared" si="4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91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45"/>
        <v/>
      </c>
      <c r="AB611" s="27" t="str">
        <f ca="1">IF(A611="非採用特別","非採用特別",IF(R611=2,"臨時",
IF(COUNTIF(分類!$H$8:$H$25, 統合マスタ!V611)&gt;0, 分類!$G$7,
IF(COUNTIF(分類!$K$8:$K$25, 統合マスタ!V611)&gt;0, 分類!$J$7,
IF(COUNTIF(分類!$N$8:$N$25, 統合マスタ!V611)&gt;0, 分類!$M$7,
IF(COUNTIF(分類!$Q$8:$Q$25, 統合マスタ!V611)&gt;0, 分類!$P$7,
IF(COUNTIF(分類!$T$8:$T$25, 統合マスタ!V611)&gt;0, 分類!$S$7,
"無し")))))))</f>
        <v>臨時</v>
      </c>
      <c r="AC611" s="27">
        <f t="shared" ca="1" si="46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  <c r="AE611" s="91">
        <f t="shared" ca="1" si="47"/>
        <v>0</v>
      </c>
      <c r="AF611" s="91">
        <f t="shared" ca="1" si="48"/>
        <v>0</v>
      </c>
    </row>
    <row r="612" spans="1:32">
      <c r="A612" s="40">
        <f>元データ!P609</f>
        <v>528</v>
      </c>
      <c r="B612" s="27">
        <f t="shared" si="4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91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45"/>
        <v/>
      </c>
      <c r="AB612" s="27" t="str">
        <f ca="1">IF(A612="非採用特別","非採用特別",IF(R612=2,"臨時",
IF(COUNTIF(分類!$H$8:$H$25, 統合マスタ!V612)&gt;0, 分類!$G$7,
IF(COUNTIF(分類!$K$8:$K$25, 統合マスタ!V612)&gt;0, 分類!$J$7,
IF(COUNTIF(分類!$N$8:$N$25, 統合マスタ!V612)&gt;0, 分類!$M$7,
IF(COUNTIF(分類!$Q$8:$Q$25, 統合マスタ!V612)&gt;0, 分類!$P$7,
IF(COUNTIF(分類!$T$8:$T$25, 統合マスタ!V612)&gt;0, 分類!$S$7,
"無し")))))))</f>
        <v>注射</v>
      </c>
      <c r="AC612" s="27">
        <f t="shared" ca="1" si="46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19</v>
      </c>
      <c r="AE612" s="91">
        <f t="shared" ca="1" si="47"/>
        <v>6251</v>
      </c>
      <c r="AF612" s="91">
        <f t="shared" ca="1" si="48"/>
        <v>5532.8</v>
      </c>
    </row>
    <row r="613" spans="1:32">
      <c r="A613" s="40">
        <f>元データ!P610</f>
        <v>529</v>
      </c>
      <c r="B613" s="27">
        <f t="shared" si="4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91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45"/>
        <v/>
      </c>
      <c r="AB613" s="27" t="str">
        <f ca="1">IF(A613="非採用特別","非採用特別",IF(R613=2,"臨時",
IF(COUNTIF(分類!$H$8:$H$25, 統合マスタ!V613)&gt;0, 分類!$G$7,
IF(COUNTIF(分類!$K$8:$K$25, 統合マスタ!V613)&gt;0, 分類!$J$7,
IF(COUNTIF(分類!$N$8:$N$25, 統合マスタ!V613)&gt;0, 分類!$M$7,
IF(COUNTIF(分類!$Q$8:$Q$25, 統合マスタ!V613)&gt;0, 分類!$P$7,
IF(COUNTIF(分類!$T$8:$T$25, 統合マスタ!V613)&gt;0, 分類!$S$7,
"無し")))))))</f>
        <v>外用</v>
      </c>
      <c r="AC613" s="27">
        <f t="shared" ca="1" si="46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200</v>
      </c>
      <c r="AE613" s="91">
        <f t="shared" ca="1" si="47"/>
        <v>2260</v>
      </c>
      <c r="AF613" s="91">
        <f t="shared" ca="1" si="48"/>
        <v>1884</v>
      </c>
    </row>
    <row r="614" spans="1:32">
      <c r="A614" s="40">
        <f>元データ!P611</f>
        <v>540</v>
      </c>
      <c r="B614" s="27">
        <f t="shared" si="4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91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45"/>
        <v/>
      </c>
      <c r="AB614" s="27" t="str">
        <f ca="1">IF(A614="非採用特別","非採用特別",IF(R614=2,"臨時",
IF(COUNTIF(分類!$H$8:$H$25, 統合マスタ!V614)&gt;0, 分類!$G$7,
IF(COUNTIF(分類!$K$8:$K$25, 統合マスタ!V614)&gt;0, 分類!$J$7,
IF(COUNTIF(分類!$N$8:$N$25, 統合マスタ!V614)&gt;0, 分類!$M$7,
IF(COUNTIF(分類!$Q$8:$Q$25, 統合マスタ!V614)&gt;0, 分類!$P$7,
IF(COUNTIF(分類!$T$8:$T$25, 統合マスタ!V614)&gt;0, 分類!$S$7,
"無し")))))))</f>
        <v>臨時</v>
      </c>
      <c r="AC614" s="27">
        <f t="shared" ca="1" si="46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148</v>
      </c>
      <c r="AE614" s="91">
        <f t="shared" ca="1" si="47"/>
        <v>3389.2</v>
      </c>
      <c r="AF614" s="91">
        <f t="shared" ca="1" si="48"/>
        <v>3019.2</v>
      </c>
    </row>
    <row r="615" spans="1:32">
      <c r="A615" s="40">
        <f>元データ!P612</f>
        <v>530</v>
      </c>
      <c r="B615" s="27">
        <f t="shared" si="4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91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45"/>
        <v/>
      </c>
      <c r="AB615" s="27" t="str">
        <f ca="1">IF(A615="非採用特別","非採用特別",IF(R615=2,"臨時",
IF(COUNTIF(分類!$H$8:$H$25, 統合マスタ!V615)&gt;0, 分類!$G$7,
IF(COUNTIF(分類!$K$8:$K$25, 統合マスタ!V615)&gt;0, 分類!$J$7,
IF(COUNTIF(分類!$N$8:$N$25, 統合マスタ!V615)&gt;0, 分類!$M$7,
IF(COUNTIF(分類!$Q$8:$Q$25, 統合マスタ!V615)&gt;0, 分類!$P$7,
IF(COUNTIF(分類!$T$8:$T$25, 統合マスタ!V615)&gt;0, 分類!$S$7,
"無し")))))))</f>
        <v>錠剤</v>
      </c>
      <c r="AC615" s="27">
        <f t="shared" ca="1" si="46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  <c r="AE615" s="91">
        <f t="shared" ca="1" si="47"/>
        <v>0</v>
      </c>
      <c r="AF615" s="91">
        <f t="shared" ca="1" si="48"/>
        <v>0</v>
      </c>
    </row>
    <row r="616" spans="1:32">
      <c r="A616" s="40">
        <f>元データ!P613</f>
        <v>530</v>
      </c>
      <c r="B616" s="27">
        <f t="shared" si="4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91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45"/>
        <v/>
      </c>
      <c r="AB616" s="27" t="str">
        <f ca="1">IF(A616="非採用特別","非採用特別",IF(R616=2,"臨時",
IF(COUNTIF(分類!$H$8:$H$25, 統合マスタ!V616)&gt;0, 分類!$G$7,
IF(COUNTIF(分類!$K$8:$K$25, 統合マスタ!V616)&gt;0, 分類!$J$7,
IF(COUNTIF(分類!$N$8:$N$25, 統合マスタ!V616)&gt;0, 分類!$M$7,
IF(COUNTIF(分類!$Q$8:$Q$25, 統合マスタ!V616)&gt;0, 分類!$P$7,
IF(COUNTIF(分類!$T$8:$T$25, 統合マスタ!V616)&gt;0, 分類!$S$7,
"無し")))))))</f>
        <v>錠剤</v>
      </c>
      <c r="AC616" s="27">
        <f t="shared" ca="1" si="46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116</v>
      </c>
      <c r="AE616" s="91">
        <f t="shared" ca="1" si="47"/>
        <v>1206.4000000000001</v>
      </c>
      <c r="AF616" s="91">
        <f t="shared" ca="1" si="48"/>
        <v>1015</v>
      </c>
    </row>
    <row r="617" spans="1:32">
      <c r="A617" s="40">
        <f>元データ!P614</f>
        <v>531</v>
      </c>
      <c r="B617" s="27">
        <f t="shared" si="4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91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45"/>
        <v/>
      </c>
      <c r="AB617" s="27" t="str">
        <f ca="1">IF(A617="非採用特別","非採用特別",IF(R617=2,"臨時",
IF(COUNTIF(分類!$H$8:$H$25, 統合マスタ!V617)&gt;0, 分類!$G$7,
IF(COUNTIF(分類!$K$8:$K$25, 統合マスタ!V617)&gt;0, 分類!$J$7,
IF(COUNTIF(分類!$N$8:$N$25, 統合マスタ!V617)&gt;0, 分類!$M$7,
IF(COUNTIF(分類!$Q$8:$Q$25, 統合マスタ!V617)&gt;0, 分類!$P$7,
IF(COUNTIF(分類!$T$8:$T$25, 統合マスタ!V617)&gt;0, 分類!$S$7,
"無し")))))))</f>
        <v>注射</v>
      </c>
      <c r="AC617" s="27">
        <f t="shared" ca="1" si="46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57</v>
      </c>
      <c r="AE617" s="91">
        <f t="shared" ca="1" si="47"/>
        <v>49191</v>
      </c>
      <c r="AF617" s="91">
        <f t="shared" ca="1" si="48"/>
        <v>44716.5</v>
      </c>
    </row>
    <row r="618" spans="1:32">
      <c r="A618" s="40">
        <f>元データ!P615</f>
        <v>532</v>
      </c>
      <c r="B618" s="27">
        <f t="shared" si="4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91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45"/>
        <v/>
      </c>
      <c r="AB618" s="27" t="str">
        <f ca="1">IF(A618="非採用特別","非採用特別",IF(R618=2,"臨時",
IF(COUNTIF(分類!$H$8:$H$25, 統合マスタ!V618)&gt;0, 分類!$G$7,
IF(COUNTIF(分類!$K$8:$K$25, 統合マスタ!V618)&gt;0, 分類!$J$7,
IF(COUNTIF(分類!$N$8:$N$25, 統合マスタ!V618)&gt;0, 分類!$M$7,
IF(COUNTIF(分類!$Q$8:$Q$25, 統合マスタ!V618)&gt;0, 分類!$P$7,
IF(COUNTIF(分類!$T$8:$T$25, 統合マスタ!V618)&gt;0, 分類!$S$7,
"無し")))))))</f>
        <v>注射</v>
      </c>
      <c r="AC618" s="27">
        <f t="shared" ca="1" si="46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38</v>
      </c>
      <c r="AE618" s="91">
        <f t="shared" ca="1" si="47"/>
        <v>7144</v>
      </c>
      <c r="AF618" s="91">
        <f t="shared" ca="1" si="48"/>
        <v>6308</v>
      </c>
    </row>
    <row r="619" spans="1:32">
      <c r="A619" s="40">
        <f>元データ!P616</f>
        <v>533</v>
      </c>
      <c r="B619" s="27">
        <f t="shared" si="4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91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45"/>
        <v/>
      </c>
      <c r="AB619" s="27" t="str">
        <f ca="1">IF(A619="非採用特別","非採用特別",IF(R619=2,"臨時",
IF(COUNTIF(分類!$H$8:$H$25, 統合マスタ!V619)&gt;0, 分類!$G$7,
IF(COUNTIF(分類!$K$8:$K$25, 統合マスタ!V619)&gt;0, 分類!$J$7,
IF(COUNTIF(分類!$N$8:$N$25, 統合マスタ!V619)&gt;0, 分類!$M$7,
IF(COUNTIF(分類!$Q$8:$Q$25, 統合マスタ!V619)&gt;0, 分類!$P$7,
IF(COUNTIF(分類!$T$8:$T$25, 統合マスタ!V619)&gt;0, 分類!$S$7,
"無し")))))))</f>
        <v>臨時</v>
      </c>
      <c r="AC619" s="27">
        <f t="shared" ca="1" si="46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264</v>
      </c>
      <c r="AE619" s="91">
        <f t="shared" ca="1" si="47"/>
        <v>18770.399999999998</v>
      </c>
      <c r="AF619" s="91">
        <f t="shared" ca="1" si="48"/>
        <v>16723.079999999998</v>
      </c>
    </row>
    <row r="620" spans="1:32">
      <c r="A620" s="40">
        <f>元データ!P617</f>
        <v>534</v>
      </c>
      <c r="B620" s="27">
        <f t="shared" si="4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91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45"/>
        <v/>
      </c>
      <c r="AB620" s="27" t="str">
        <f ca="1">IF(A620="非採用特別","非採用特別",IF(R620=2,"臨時",
IF(COUNTIF(分類!$H$8:$H$25, 統合マスタ!V620)&gt;0, 分類!$G$7,
IF(COUNTIF(分類!$K$8:$K$25, 統合マスタ!V620)&gt;0, 分類!$J$7,
IF(COUNTIF(分類!$N$8:$N$25, 統合マスタ!V620)&gt;0, 分類!$M$7,
IF(COUNTIF(分類!$Q$8:$Q$25, 統合マスタ!V620)&gt;0, 分類!$P$7,
IF(COUNTIF(分類!$T$8:$T$25, 統合マスタ!V620)&gt;0, 分類!$S$7,
"無し")))))))</f>
        <v>注射</v>
      </c>
      <c r="AC620" s="27">
        <f t="shared" ca="1" si="46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27</v>
      </c>
      <c r="AE620" s="91">
        <f t="shared" ca="1" si="47"/>
        <v>6777</v>
      </c>
      <c r="AF620" s="91">
        <f t="shared" ca="1" si="48"/>
        <v>6021</v>
      </c>
    </row>
    <row r="621" spans="1:32">
      <c r="A621" s="40">
        <f>元データ!P618</f>
        <v>535</v>
      </c>
      <c r="B621" s="27">
        <f t="shared" si="4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91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45"/>
        <v/>
      </c>
      <c r="AB621" s="27" t="str">
        <f ca="1">IF(A621="非採用特別","非採用特別",IF(R621=2,"臨時",
IF(COUNTIF(分類!$H$8:$H$25, 統合マスタ!V621)&gt;0, 分類!$G$7,
IF(COUNTIF(分類!$K$8:$K$25, 統合マスタ!V621)&gt;0, 分類!$J$7,
IF(COUNTIF(分類!$N$8:$N$25, 統合マスタ!V621)&gt;0, 分類!$M$7,
IF(COUNTIF(分類!$Q$8:$Q$25, 統合マスタ!V621)&gt;0, 分類!$P$7,
IF(COUNTIF(分類!$T$8:$T$25, 統合マスタ!V621)&gt;0, 分類!$S$7,
"無し")))))))</f>
        <v>注射</v>
      </c>
      <c r="AC621" s="27">
        <f t="shared" ca="1" si="46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80</v>
      </c>
      <c r="AE621" s="91">
        <f t="shared" ca="1" si="47"/>
        <v>22320</v>
      </c>
      <c r="AF621" s="91">
        <f t="shared" ca="1" si="48"/>
        <v>19840</v>
      </c>
    </row>
    <row r="622" spans="1:32">
      <c r="A622" s="40">
        <f>元データ!P619</f>
        <v>536</v>
      </c>
      <c r="B622" s="27">
        <f t="shared" si="4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91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45"/>
        <v/>
      </c>
      <c r="AB622" s="27" t="str">
        <f ca="1">IF(A622="非採用特別","非採用特別",IF(R622=2,"臨時",
IF(COUNTIF(分類!$H$8:$H$25, 統合マスタ!V622)&gt;0, 分類!$G$7,
IF(COUNTIF(分類!$K$8:$K$25, 統合マスタ!V622)&gt;0, 分類!$J$7,
IF(COUNTIF(分類!$N$8:$N$25, 統合マスタ!V622)&gt;0, 分類!$M$7,
IF(COUNTIF(分類!$Q$8:$Q$25, 統合マスタ!V622)&gt;0, 分類!$P$7,
IF(COUNTIF(分類!$T$8:$T$25, 統合マスタ!V622)&gt;0, 分類!$S$7,
"無し")))))))</f>
        <v>外用</v>
      </c>
      <c r="AC622" s="27">
        <f t="shared" ca="1" si="46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1650</v>
      </c>
      <c r="AE622" s="91">
        <f t="shared" ca="1" si="47"/>
        <v>5280</v>
      </c>
      <c r="AF622" s="91">
        <f t="shared" ca="1" si="48"/>
        <v>4656.3</v>
      </c>
    </row>
    <row r="623" spans="1:32">
      <c r="A623" s="40" t="str">
        <f>元データ!P620</f>
        <v>非採用</v>
      </c>
      <c r="B623" s="27">
        <f t="shared" si="4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91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45"/>
        <v>非採用</v>
      </c>
      <c r="AB623" s="27" t="str">
        <f ca="1">IF(A623="非採用特別","非採用特別",IF(R623=2,"臨時",
IF(COUNTIF(分類!$H$8:$H$25, 統合マスタ!V623)&gt;0, 分類!$G$7,
IF(COUNTIF(分類!$K$8:$K$25, 統合マスタ!V623)&gt;0, 分類!$J$7,
IF(COUNTIF(分類!$N$8:$N$25, 統合マスタ!V623)&gt;0, 分類!$M$7,
IF(COUNTIF(分類!$Q$8:$Q$25, 統合マスタ!V623)&gt;0, 分類!$P$7,
IF(COUNTIF(分類!$T$8:$T$25, 統合マスタ!V623)&gt;0, 分類!$S$7,
"無し")))))))</f>
        <v>無し</v>
      </c>
      <c r="AC623" s="27" t="e">
        <f t="shared" ca="1" si="46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  <c r="AE623" s="91" t="e">
        <f t="shared" ca="1" si="47"/>
        <v>#VALUE!</v>
      </c>
      <c r="AF623" s="91" t="e">
        <f t="shared" ca="1" si="48"/>
        <v>#DIV/0!</v>
      </c>
    </row>
    <row r="624" spans="1:32">
      <c r="A624" s="40">
        <f>元データ!P621</f>
        <v>538</v>
      </c>
      <c r="B624" s="27">
        <f t="shared" si="4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91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45"/>
        <v/>
      </c>
      <c r="AB624" s="27" t="str">
        <f ca="1">IF(A624="非採用特別","非採用特別",IF(R624=2,"臨時",
IF(COUNTIF(分類!$H$8:$H$25, 統合マスタ!V624)&gt;0, 分類!$G$7,
IF(COUNTIF(分類!$K$8:$K$25, 統合マスタ!V624)&gt;0, 分類!$J$7,
IF(COUNTIF(分類!$N$8:$N$25, 統合マスタ!V624)&gt;0, 分類!$M$7,
IF(COUNTIF(分類!$Q$8:$Q$25, 統合マスタ!V624)&gt;0, 分類!$P$7,
IF(COUNTIF(分類!$T$8:$T$25, 統合マスタ!V624)&gt;0, 分類!$S$7,
"無し")))))))</f>
        <v>臨時</v>
      </c>
      <c r="AC624" s="27">
        <f t="shared" ca="1" si="46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8</v>
      </c>
      <c r="AE624" s="91">
        <f t="shared" ca="1" si="47"/>
        <v>552</v>
      </c>
      <c r="AF624" s="91">
        <f t="shared" ca="1" si="48"/>
        <v>501.6</v>
      </c>
    </row>
    <row r="625" spans="1:32">
      <c r="A625" s="40">
        <f>元データ!P622</f>
        <v>539</v>
      </c>
      <c r="B625" s="27">
        <f t="shared" si="4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91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45"/>
        <v/>
      </c>
      <c r="AB625" s="27" t="str">
        <f ca="1">IF(A625="非採用特別","非採用特別",IF(R625=2,"臨時",
IF(COUNTIF(分類!$H$8:$H$25, 統合マスタ!V625)&gt;0, 分類!$G$7,
IF(COUNTIF(分類!$K$8:$K$25, 統合マスタ!V625)&gt;0, 分類!$J$7,
IF(COUNTIF(分類!$N$8:$N$25, 統合マスタ!V625)&gt;0, 分類!$M$7,
IF(COUNTIF(分類!$Q$8:$Q$25, 統合マスタ!V625)&gt;0, 分類!$P$7,
IF(COUNTIF(分類!$T$8:$T$25, 統合マスタ!V625)&gt;0, 分類!$S$7,
"無し")))))))</f>
        <v>外用</v>
      </c>
      <c r="AC625" s="27">
        <f t="shared" ca="1" si="46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42</v>
      </c>
      <c r="AE625" s="91">
        <f t="shared" ca="1" si="47"/>
        <v>3267.6</v>
      </c>
      <c r="AF625" s="91">
        <f t="shared" ca="1" si="48"/>
        <v>2908.4</v>
      </c>
    </row>
    <row r="626" spans="1:32">
      <c r="A626" s="40">
        <f>元データ!P623</f>
        <v>541</v>
      </c>
      <c r="B626" s="27">
        <f t="shared" si="4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91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45"/>
        <v/>
      </c>
      <c r="AB626" s="27" t="str">
        <f ca="1">IF(A626="非採用特別","非採用特別",IF(R626=2,"臨時",
IF(COUNTIF(分類!$H$8:$H$25, 統合マスタ!V626)&gt;0, 分類!$G$7,
IF(COUNTIF(分類!$K$8:$K$25, 統合マスタ!V626)&gt;0, 分類!$J$7,
IF(COUNTIF(分類!$N$8:$N$25, 統合マスタ!V626)&gt;0, 分類!$M$7,
IF(COUNTIF(分類!$Q$8:$Q$25, 統合マスタ!V626)&gt;0, 分類!$P$7,
IF(COUNTIF(分類!$T$8:$T$25, 統合マスタ!V626)&gt;0, 分類!$S$7,
"無し")))))))</f>
        <v>臨時</v>
      </c>
      <c r="AC626" s="27">
        <f t="shared" ca="1" si="46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63</v>
      </c>
      <c r="AE626" s="91">
        <f t="shared" ca="1" si="47"/>
        <v>4491.8999999999996</v>
      </c>
      <c r="AF626" s="91">
        <f t="shared" ca="1" si="48"/>
        <v>3933.72</v>
      </c>
    </row>
    <row r="627" spans="1:32">
      <c r="A627" s="40">
        <f>元データ!P624</f>
        <v>542</v>
      </c>
      <c r="B627" s="27">
        <f t="shared" si="4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91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45"/>
        <v/>
      </c>
      <c r="AB627" s="27" t="str">
        <f ca="1">IF(A627="非採用特別","非採用特別",IF(R627=2,"臨時",
IF(COUNTIF(分類!$H$8:$H$25, 統合マスタ!V627)&gt;0, 分類!$G$7,
IF(COUNTIF(分類!$K$8:$K$25, 統合マスタ!V627)&gt;0, 分類!$J$7,
IF(COUNTIF(分類!$N$8:$N$25, 統合マスタ!V627)&gt;0, 分類!$M$7,
IF(COUNTIF(分類!$Q$8:$Q$25, 統合マスタ!V627)&gt;0, 分類!$P$7,
IF(COUNTIF(分類!$T$8:$T$25, 統合マスタ!V627)&gt;0, 分類!$S$7,
"無し")))))))</f>
        <v>臨時</v>
      </c>
      <c r="AC627" s="27">
        <f t="shared" ca="1" si="46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157</v>
      </c>
      <c r="AE627" s="91">
        <f t="shared" ca="1" si="47"/>
        <v>1146.0999999999999</v>
      </c>
      <c r="AF627" s="91">
        <f t="shared" ca="1" si="48"/>
        <v>948.28</v>
      </c>
    </row>
    <row r="628" spans="1:32">
      <c r="A628" s="40">
        <f>元データ!P625</f>
        <v>548</v>
      </c>
      <c r="B628" s="27">
        <f t="shared" si="4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91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45"/>
        <v/>
      </c>
      <c r="AB628" s="27" t="str">
        <f ca="1">IF(A628="非採用特別","非採用特別",IF(R628=2,"臨時",
IF(COUNTIF(分類!$H$8:$H$25, 統合マスタ!V628)&gt;0, 分類!$G$7,
IF(COUNTIF(分類!$K$8:$K$25, 統合マスタ!V628)&gt;0, 分類!$J$7,
IF(COUNTIF(分類!$N$8:$N$25, 統合マスタ!V628)&gt;0, 分類!$M$7,
IF(COUNTIF(分類!$Q$8:$Q$25, 統合マスタ!V628)&gt;0, 分類!$P$7,
IF(COUNTIF(分類!$T$8:$T$25, 統合マスタ!V628)&gt;0, 分類!$S$7,
"無し")))))))</f>
        <v>散剤</v>
      </c>
      <c r="AC628" s="27">
        <f t="shared" ca="1" si="46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335</v>
      </c>
      <c r="AE628" s="91">
        <f t="shared" ca="1" si="47"/>
        <v>3216</v>
      </c>
      <c r="AF628" s="91">
        <f t="shared" ca="1" si="48"/>
        <v>2927.9</v>
      </c>
    </row>
    <row r="629" spans="1:32">
      <c r="A629" s="40">
        <f>元データ!P626</f>
        <v>548</v>
      </c>
      <c r="B629" s="27">
        <f t="shared" si="4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91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45"/>
        <v/>
      </c>
      <c r="AB629" s="27" t="str">
        <f ca="1">IF(A629="非採用特別","非採用特別",IF(R629=2,"臨時",
IF(COUNTIF(分類!$H$8:$H$25, 統合マスタ!V629)&gt;0, 分類!$G$7,
IF(COUNTIF(分類!$K$8:$K$25, 統合マスタ!V629)&gt;0, 分類!$J$7,
IF(COUNTIF(分類!$N$8:$N$25, 統合マスタ!V629)&gt;0, 分類!$M$7,
IF(COUNTIF(分類!$Q$8:$Q$25, 統合マスタ!V629)&gt;0, 分類!$P$7,
IF(COUNTIF(分類!$T$8:$T$25, 統合マスタ!V629)&gt;0, 分類!$S$7,
"無し")))))))</f>
        <v>散剤</v>
      </c>
      <c r="AC629" s="27">
        <f t="shared" ca="1" si="46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108</v>
      </c>
      <c r="AE629" s="91">
        <f t="shared" ca="1" si="47"/>
        <v>1036.8</v>
      </c>
      <c r="AF629" s="91">
        <f t="shared" ca="1" si="48"/>
        <v>943.92000000000007</v>
      </c>
    </row>
    <row r="630" spans="1:32">
      <c r="A630" s="40">
        <f>元データ!P627</f>
        <v>543</v>
      </c>
      <c r="B630" s="27">
        <f t="shared" si="4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91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45"/>
        <v/>
      </c>
      <c r="AB630" s="27" t="str">
        <f ca="1">IF(A630="非採用特別","非採用特別",IF(R630=2,"臨時",
IF(COUNTIF(分類!$H$8:$H$25, 統合マスタ!V630)&gt;0, 分類!$G$7,
IF(COUNTIF(分類!$K$8:$K$25, 統合マスタ!V630)&gt;0, 分類!$J$7,
IF(COUNTIF(分類!$N$8:$N$25, 統合マスタ!V630)&gt;0, 分類!$M$7,
IF(COUNTIF(分類!$Q$8:$Q$25, 統合マスタ!V630)&gt;0, 分類!$P$7,
IF(COUNTIF(分類!$T$8:$T$25, 統合マスタ!V630)&gt;0, 分類!$S$7,
"無し")))))))</f>
        <v>外用</v>
      </c>
      <c r="AC630" s="27">
        <f t="shared" ca="1" si="46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55</v>
      </c>
      <c r="AE630" s="91">
        <f t="shared" ca="1" si="47"/>
        <v>610.5</v>
      </c>
      <c r="AF630" s="91">
        <f t="shared" ca="1" si="48"/>
        <v>543.40000000000009</v>
      </c>
    </row>
    <row r="631" spans="1:32">
      <c r="A631" s="40">
        <f>元データ!P628</f>
        <v>545</v>
      </c>
      <c r="B631" s="27">
        <f t="shared" si="4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91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45"/>
        <v/>
      </c>
      <c r="AB631" s="27" t="str">
        <f ca="1">IF(A631="非採用特別","非採用特別",IF(R631=2,"臨時",
IF(COUNTIF(分類!$H$8:$H$25, 統合マスタ!V631)&gt;0, 分類!$G$7,
IF(COUNTIF(分類!$K$8:$K$25, 統合マスタ!V631)&gt;0, 分類!$J$7,
IF(COUNTIF(分類!$N$8:$N$25, 統合マスタ!V631)&gt;0, 分類!$M$7,
IF(COUNTIF(分類!$Q$8:$Q$25, 統合マスタ!V631)&gt;0, 分類!$P$7,
IF(COUNTIF(分類!$T$8:$T$25, 統合マスタ!V631)&gt;0, 分類!$S$7,
"無し")))))))</f>
        <v>錠剤</v>
      </c>
      <c r="AC631" s="27">
        <f t="shared" ca="1" si="46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684</v>
      </c>
      <c r="AE631" s="91">
        <f t="shared" ca="1" si="47"/>
        <v>9576</v>
      </c>
      <c r="AF631" s="91">
        <f t="shared" ca="1" si="48"/>
        <v>8530.848</v>
      </c>
    </row>
    <row r="632" spans="1:32">
      <c r="A632" s="40">
        <f>元データ!P629</f>
        <v>544</v>
      </c>
      <c r="B632" s="27">
        <f t="shared" si="4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91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45"/>
        <v/>
      </c>
      <c r="AB632" s="27" t="str">
        <f ca="1">IF(A632="非採用特別","非採用特別",IF(R632=2,"臨時",
IF(COUNTIF(分類!$H$8:$H$25, 統合マスタ!V632)&gt;0, 分類!$G$7,
IF(COUNTIF(分類!$K$8:$K$25, 統合マスタ!V632)&gt;0, 分類!$J$7,
IF(COUNTIF(分類!$N$8:$N$25, 統合マスタ!V632)&gt;0, 分類!$M$7,
IF(COUNTIF(分類!$Q$8:$Q$25, 統合マスタ!V632)&gt;0, 分類!$P$7,
IF(COUNTIF(分類!$T$8:$T$25, 統合マスタ!V632)&gt;0, 分類!$S$7,
"無し")))))))</f>
        <v>錠剤</v>
      </c>
      <c r="AC632" s="27">
        <f t="shared" ca="1" si="46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612</v>
      </c>
      <c r="AE632" s="91">
        <f t="shared" ca="1" si="47"/>
        <v>10710</v>
      </c>
      <c r="AF632" s="91">
        <f t="shared" ca="1" si="48"/>
        <v>8672.0399999999991</v>
      </c>
    </row>
    <row r="633" spans="1:32">
      <c r="A633" s="40">
        <f>元データ!P630</f>
        <v>544</v>
      </c>
      <c r="B633" s="27">
        <f t="shared" si="4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91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45"/>
        <v/>
      </c>
      <c r="AB633" s="27" t="str">
        <f ca="1">IF(A633="非採用特別","非採用特別",IF(R633=2,"臨時",
IF(COUNTIF(分類!$H$8:$H$25, 統合マスタ!V633)&gt;0, 分類!$G$7,
IF(COUNTIF(分類!$K$8:$K$25, 統合マスタ!V633)&gt;0, 分類!$J$7,
IF(COUNTIF(分類!$N$8:$N$25, 統合マスタ!V633)&gt;0, 分類!$M$7,
IF(COUNTIF(分類!$Q$8:$Q$25, 統合マスタ!V633)&gt;0, 分類!$P$7,
IF(COUNTIF(分類!$T$8:$T$25, 統合マスタ!V633)&gt;0, 分類!$S$7,
"無し")))))))</f>
        <v>錠剤</v>
      </c>
      <c r="AC633" s="27">
        <f t="shared" ca="1" si="46"/>
        <v>629</v>
      </c>
      <c r="AD633" s="27"/>
      <c r="AE633" s="91">
        <f t="shared" si="47"/>
        <v>0</v>
      </c>
      <c r="AF633" s="91">
        <f t="shared" si="48"/>
        <v>0</v>
      </c>
    </row>
    <row r="634" spans="1:32">
      <c r="A634" s="40">
        <f>元データ!P631</f>
        <v>546</v>
      </c>
      <c r="B634" s="27">
        <f t="shared" si="4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91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45"/>
        <v/>
      </c>
      <c r="AB634" s="27" t="str">
        <f ca="1">IF(A634="非採用特別","非採用特別",IF(R634=2,"臨時",
IF(COUNTIF(分類!$H$8:$H$25, 統合マスタ!V634)&gt;0, 分類!$G$7,
IF(COUNTIF(分類!$K$8:$K$25, 統合マスタ!V634)&gt;0, 分類!$J$7,
IF(COUNTIF(分類!$N$8:$N$25, 統合マスタ!V634)&gt;0, 分類!$M$7,
IF(COUNTIF(分類!$Q$8:$Q$25, 統合マスタ!V634)&gt;0, 分類!$P$7,
IF(COUNTIF(分類!$T$8:$T$25, 統合マスタ!V634)&gt;0, 分類!$S$7,
"無し")))))))</f>
        <v>錠剤</v>
      </c>
      <c r="AC634" s="27">
        <f t="shared" ca="1" si="46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1858</v>
      </c>
      <c r="AE634" s="91">
        <f t="shared" ca="1" si="47"/>
        <v>10962.2</v>
      </c>
      <c r="AF634" s="91">
        <f t="shared" ca="1" si="48"/>
        <v>6577.3200000000006</v>
      </c>
    </row>
    <row r="635" spans="1:32">
      <c r="A635" s="40">
        <f>元データ!P632</f>
        <v>546</v>
      </c>
      <c r="B635" s="27">
        <f t="shared" si="4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91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45"/>
        <v/>
      </c>
      <c r="AB635" s="27" t="str">
        <f ca="1">IF(A635="非採用特別","非採用特別",IF(R635=2,"臨時",
IF(COUNTIF(分類!$H$8:$H$25, 統合マスタ!V635)&gt;0, 分類!$G$7,
IF(COUNTIF(分類!$K$8:$K$25, 統合マスタ!V635)&gt;0, 分類!$J$7,
IF(COUNTIF(分類!$N$8:$N$25, 統合マスタ!V635)&gt;0, 分類!$M$7,
IF(COUNTIF(分類!$Q$8:$Q$25, 統合マスタ!V635)&gt;0, 分類!$P$7,
IF(COUNTIF(分類!$T$8:$T$25, 統合マスタ!V635)&gt;0, 分類!$S$7,
"無し")))))))</f>
        <v>錠剤</v>
      </c>
      <c r="AC635" s="27">
        <f t="shared" ca="1" si="46"/>
        <v>631</v>
      </c>
      <c r="AD635" s="27"/>
      <c r="AE635" s="91">
        <f t="shared" si="47"/>
        <v>0</v>
      </c>
      <c r="AF635" s="91">
        <f t="shared" si="48"/>
        <v>0</v>
      </c>
    </row>
    <row r="636" spans="1:32">
      <c r="A636" s="40">
        <f>元データ!P633</f>
        <v>547</v>
      </c>
      <c r="B636" s="27">
        <f t="shared" si="4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91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45"/>
        <v/>
      </c>
      <c r="AB636" s="27" t="str">
        <f ca="1">IF(A636="非採用特別","非採用特別",IF(R636=2,"臨時",
IF(COUNTIF(分類!$H$8:$H$25, 統合マスタ!V636)&gt;0, 分類!$G$7,
IF(COUNTIF(分類!$K$8:$K$25, 統合マスタ!V636)&gt;0, 分類!$J$7,
IF(COUNTIF(分類!$N$8:$N$25, 統合マスタ!V636)&gt;0, 分類!$M$7,
IF(COUNTIF(分類!$Q$8:$Q$25, 統合マスタ!V636)&gt;0, 分類!$P$7,
IF(COUNTIF(分類!$T$8:$T$25, 統合マスタ!V636)&gt;0, 分類!$S$7,
"無し")))))))</f>
        <v>錠剤</v>
      </c>
      <c r="AC636" s="27">
        <f t="shared" ca="1" si="46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1037</v>
      </c>
      <c r="AE636" s="91">
        <f t="shared" ca="1" si="47"/>
        <v>6118.3</v>
      </c>
      <c r="AF636" s="91">
        <f t="shared" ca="1" si="48"/>
        <v>3670.9800000000005</v>
      </c>
    </row>
    <row r="637" spans="1:32">
      <c r="A637" s="40">
        <f>元データ!P634</f>
        <v>547</v>
      </c>
      <c r="B637" s="27">
        <f t="shared" si="4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91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45"/>
        <v/>
      </c>
      <c r="AB637" s="27" t="str">
        <f ca="1">IF(A637="非採用特別","非採用特別",IF(R637=2,"臨時",
IF(COUNTIF(分類!$H$8:$H$25, 統合マスタ!V637)&gt;0, 分類!$G$7,
IF(COUNTIF(分類!$K$8:$K$25, 統合マスタ!V637)&gt;0, 分類!$J$7,
IF(COUNTIF(分類!$N$8:$N$25, 統合マスタ!V637)&gt;0, 分類!$M$7,
IF(COUNTIF(分類!$Q$8:$Q$25, 統合マスタ!V637)&gt;0, 分類!$P$7,
IF(COUNTIF(分類!$T$8:$T$25, 統合マスタ!V637)&gt;0, 分類!$S$7,
"無し")))))))</f>
        <v>錠剤</v>
      </c>
      <c r="AC637" s="27">
        <f t="shared" ca="1" si="46"/>
        <v>633</v>
      </c>
      <c r="AD637" s="27"/>
      <c r="AE637" s="91">
        <f t="shared" si="47"/>
        <v>0</v>
      </c>
      <c r="AF637" s="91">
        <f t="shared" si="48"/>
        <v>0</v>
      </c>
    </row>
    <row r="638" spans="1:32">
      <c r="A638" s="40" t="str">
        <f>元データ!P635</f>
        <v>非採用</v>
      </c>
      <c r="B638" s="27">
        <f t="shared" si="4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91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45"/>
        <v>非採用</v>
      </c>
      <c r="AB638" s="27" t="str">
        <f ca="1">IF(A638="非採用特別","非採用特別",IF(R638=2,"臨時",
IF(COUNTIF(分類!$H$8:$H$25, 統合マスタ!V638)&gt;0, 分類!$G$7,
IF(COUNTIF(分類!$K$8:$K$25, 統合マスタ!V638)&gt;0, 分類!$J$7,
IF(COUNTIF(分類!$N$8:$N$25, 統合マスタ!V638)&gt;0, 分類!$M$7,
IF(COUNTIF(分類!$Q$8:$Q$25, 統合マスタ!V638)&gt;0, 分類!$P$7,
IF(COUNTIF(分類!$T$8:$T$25, 統合マスタ!V638)&gt;0, 分類!$S$7,
"無し")))))))</f>
        <v>無し</v>
      </c>
      <c r="AC638" s="27" t="e">
        <f t="shared" ca="1" si="46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  <c r="AE638" s="91" t="e">
        <f t="shared" ca="1" si="47"/>
        <v>#VALUE!</v>
      </c>
      <c r="AF638" s="91" t="e">
        <f t="shared" ca="1" si="48"/>
        <v>#VALUE!</v>
      </c>
    </row>
    <row r="639" spans="1:32">
      <c r="A639" s="40">
        <f>元データ!P636</f>
        <v>549</v>
      </c>
      <c r="B639" s="27">
        <f t="shared" si="4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91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45"/>
        <v/>
      </c>
      <c r="AB639" s="27" t="str">
        <f ca="1">IF(A639="非採用特別","非採用特別",IF(R639=2,"臨時",
IF(COUNTIF(分類!$H$8:$H$25, 統合マスタ!V639)&gt;0, 分類!$G$7,
IF(COUNTIF(分類!$K$8:$K$25, 統合マスタ!V639)&gt;0, 分類!$J$7,
IF(COUNTIF(分類!$N$8:$N$25, 統合マスタ!V639)&gt;0, 分類!$M$7,
IF(COUNTIF(分類!$Q$8:$Q$25, 統合マスタ!V639)&gt;0, 分類!$P$7,
IF(COUNTIF(分類!$T$8:$T$25, 統合マスタ!V639)&gt;0, 分類!$S$7,
"無し")))))))</f>
        <v>錠剤</v>
      </c>
      <c r="AC639" s="27">
        <f t="shared" ca="1" si="46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358</v>
      </c>
      <c r="AE639" s="91">
        <f t="shared" ca="1" si="47"/>
        <v>2183.7999999999997</v>
      </c>
      <c r="AF639" s="91">
        <f t="shared" ca="1" si="48"/>
        <v>1943.9399999999998</v>
      </c>
    </row>
    <row r="640" spans="1:32">
      <c r="A640" s="40">
        <f>元データ!P637</f>
        <v>550</v>
      </c>
      <c r="B640" s="27">
        <f t="shared" si="4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91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45"/>
        <v/>
      </c>
      <c r="AB640" s="27" t="str">
        <f ca="1">IF(A640="非採用特別","非採用特別",IF(R640=2,"臨時",
IF(COUNTIF(分類!$H$8:$H$25, 統合マスタ!V640)&gt;0, 分類!$G$7,
IF(COUNTIF(分類!$K$8:$K$25, 統合マスタ!V640)&gt;0, 分類!$J$7,
IF(COUNTIF(分類!$N$8:$N$25, 統合マスタ!V640)&gt;0, 分類!$M$7,
IF(COUNTIF(分類!$Q$8:$Q$25, 統合マスタ!V640)&gt;0, 分類!$P$7,
IF(COUNTIF(分類!$T$8:$T$25, 統合マスタ!V640)&gt;0, 分類!$S$7,
"無し")))))))</f>
        <v>錠剤</v>
      </c>
      <c r="AC640" s="27">
        <f t="shared" ca="1" si="46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550</v>
      </c>
      <c r="AE640" s="91">
        <f t="shared" ca="1" si="47"/>
        <v>4785</v>
      </c>
      <c r="AF640" s="91">
        <f t="shared" ca="1" si="48"/>
        <v>4262.4999999999991</v>
      </c>
    </row>
    <row r="641" spans="1:32">
      <c r="A641" s="40">
        <f>元データ!P638</f>
        <v>552</v>
      </c>
      <c r="B641" s="27">
        <f t="shared" si="4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91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45"/>
        <v/>
      </c>
      <c r="AB641" s="27" t="str">
        <f ca="1">IF(A641="非採用特別","非採用特別",IF(R641=2,"臨時",
IF(COUNTIF(分類!$H$8:$H$25, 統合マスタ!V641)&gt;0, 分類!$G$7,
IF(COUNTIF(分類!$K$8:$K$25, 統合マスタ!V641)&gt;0, 分類!$J$7,
IF(COUNTIF(分類!$N$8:$N$25, 統合マスタ!V641)&gt;0, 分類!$M$7,
IF(COUNTIF(分類!$Q$8:$Q$25, 統合マスタ!V641)&gt;0, 分類!$P$7,
IF(COUNTIF(分類!$T$8:$T$25, 統合マスタ!V641)&gt;0, 分類!$S$7,
"無し")))))))</f>
        <v>臨時</v>
      </c>
      <c r="AC641" s="27">
        <f t="shared" ca="1" si="46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2.5</v>
      </c>
      <c r="AE641" s="91">
        <f t="shared" ca="1" si="47"/>
        <v>1380.5</v>
      </c>
      <c r="AF641" s="91">
        <f t="shared" ca="1" si="48"/>
        <v>1225.4000000000001</v>
      </c>
    </row>
    <row r="642" spans="1:32">
      <c r="A642" s="40">
        <f>元データ!P639</f>
        <v>553</v>
      </c>
      <c r="B642" s="27">
        <f t="shared" si="4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91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45"/>
        <v/>
      </c>
      <c r="AB642" s="27" t="str">
        <f ca="1">IF(A642="非採用特別","非採用特別",IF(R642=2,"臨時",
IF(COUNTIF(分類!$H$8:$H$25, 統合マスタ!V642)&gt;0, 分類!$G$7,
IF(COUNTIF(分類!$K$8:$K$25, 統合マスタ!V642)&gt;0, 分類!$J$7,
IF(COUNTIF(分類!$N$8:$N$25, 統合マスタ!V642)&gt;0, 分類!$M$7,
IF(COUNTIF(分類!$Q$8:$Q$25, 統合マスタ!V642)&gt;0, 分類!$P$7,
IF(COUNTIF(分類!$T$8:$T$25, 統合マスタ!V642)&gt;0, 分類!$S$7,
"無し")))))))</f>
        <v>錠剤</v>
      </c>
      <c r="AC642" s="27">
        <f t="shared" ca="1" si="46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80</v>
      </c>
      <c r="AE642" s="91">
        <f t="shared" ca="1" si="47"/>
        <v>664</v>
      </c>
      <c r="AF642" s="91">
        <f t="shared" ca="1" si="48"/>
        <v>591.20000000000016</v>
      </c>
    </row>
    <row r="643" spans="1:32">
      <c r="A643" s="40">
        <f>元データ!P640</f>
        <v>554</v>
      </c>
      <c r="B643" s="27">
        <f t="shared" si="4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91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45"/>
        <v/>
      </c>
      <c r="AB643" s="27" t="str">
        <f ca="1">IF(A643="非採用特別","非採用特別",IF(R643=2,"臨時",
IF(COUNTIF(分類!$H$8:$H$25, 統合マスタ!V643)&gt;0, 分類!$G$7,
IF(COUNTIF(分類!$K$8:$K$25, 統合マスタ!V643)&gt;0, 分類!$J$7,
IF(COUNTIF(分類!$N$8:$N$25, 統合マスタ!V643)&gt;0, 分類!$M$7,
IF(COUNTIF(分類!$Q$8:$Q$25, 統合マスタ!V643)&gt;0, 分類!$P$7,
IF(COUNTIF(分類!$T$8:$T$25, 統合マスタ!V643)&gt;0, 分類!$S$7,
"無し")))))))</f>
        <v>錠剤</v>
      </c>
      <c r="AC643" s="27">
        <f t="shared" ca="1" si="46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406</v>
      </c>
      <c r="AE643" s="91">
        <f t="shared" ca="1" si="47"/>
        <v>3288.6</v>
      </c>
      <c r="AF643" s="91">
        <f t="shared" ca="1" si="48"/>
        <v>2764.8599999999997</v>
      </c>
    </row>
    <row r="644" spans="1:32">
      <c r="A644" s="40">
        <f>元データ!P641</f>
        <v>556</v>
      </c>
      <c r="B644" s="27">
        <f t="shared" si="4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91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45"/>
        <v/>
      </c>
      <c r="AB644" s="27" t="str">
        <f ca="1">IF(A644="非採用特別","非採用特別",IF(R644=2,"臨時",
IF(COUNTIF(分類!$H$8:$H$25, 統合マスタ!V644)&gt;0, 分類!$G$7,
IF(COUNTIF(分類!$K$8:$K$25, 統合マスタ!V644)&gt;0, 分類!$J$7,
IF(COUNTIF(分類!$N$8:$N$25, 統合マスタ!V644)&gt;0, 分類!$M$7,
IF(COUNTIF(分類!$Q$8:$Q$25, 統合マスタ!V644)&gt;0, 分類!$P$7,
IF(COUNTIF(分類!$T$8:$T$25, 統合マスタ!V644)&gt;0, 分類!$S$7,
"無し")))))))</f>
        <v>注射</v>
      </c>
      <c r="AC644" s="27">
        <f t="shared" ca="1" si="46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46</v>
      </c>
      <c r="AE644" s="91">
        <f t="shared" ca="1" si="47"/>
        <v>15088</v>
      </c>
      <c r="AF644" s="91">
        <f t="shared" ca="1" si="48"/>
        <v>13712.6</v>
      </c>
    </row>
    <row r="645" spans="1:32">
      <c r="A645" s="40">
        <f>元データ!P642</f>
        <v>557</v>
      </c>
      <c r="B645" s="27">
        <f t="shared" si="4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91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45"/>
        <v/>
      </c>
      <c r="AB645" s="27" t="str">
        <f ca="1">IF(A645="非採用特別","非採用特別",IF(R645=2,"臨時",
IF(COUNTIF(分類!$H$8:$H$25, 統合マスタ!V645)&gt;0, 分類!$G$7,
IF(COUNTIF(分類!$K$8:$K$25, 統合マスタ!V645)&gt;0, 分類!$J$7,
IF(COUNTIF(分類!$N$8:$N$25, 統合マスタ!V645)&gt;0, 分類!$M$7,
IF(COUNTIF(分類!$Q$8:$Q$25, 統合マスタ!V645)&gt;0, 分類!$P$7,
IF(COUNTIF(分類!$T$8:$T$25, 統合マスタ!V645)&gt;0, 分類!$S$7,
"無し")))))))</f>
        <v>錠剤</v>
      </c>
      <c r="AC645" s="27">
        <f t="shared" ca="1" si="46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4</v>
      </c>
      <c r="AE645" s="91">
        <f t="shared" ca="1" si="47"/>
        <v>2052.4</v>
      </c>
      <c r="AF645" s="91">
        <f t="shared" ca="1" si="48"/>
        <v>1700</v>
      </c>
    </row>
    <row r="646" spans="1:32">
      <c r="A646" s="40">
        <f>元データ!P643</f>
        <v>558</v>
      </c>
      <c r="B646" s="27">
        <f t="shared" si="4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91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50">IF(A646="非採用","非採用",IF(A646="処置薬","処置薬",""))</f>
        <v/>
      </c>
      <c r="AB646" s="27" t="str">
        <f ca="1">IF(A646="非採用特別","非採用特別",IF(R646=2,"臨時",
IF(COUNTIF(分類!$H$8:$H$25, 統合マスタ!V646)&gt;0, 分類!$G$7,
IF(COUNTIF(分類!$K$8:$K$25, 統合マスタ!V646)&gt;0, 分類!$J$7,
IF(COUNTIF(分類!$N$8:$N$25, 統合マスタ!V646)&gt;0, 分類!$M$7,
IF(COUNTIF(分類!$Q$8:$Q$25, 統合マスタ!V646)&gt;0, 分類!$P$7,
IF(COUNTIF(分類!$T$8:$T$25, 統合マスタ!V646)&gt;0, 分類!$S$7,
"無し")))))))</f>
        <v>錠剤</v>
      </c>
      <c r="AC646" s="27">
        <f t="shared" ref="AC646:AC709" ca="1" si="5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440</v>
      </c>
      <c r="AE646" s="91">
        <f t="shared" ref="AE646:AE709" ca="1" si="52">H646*AD646</f>
        <v>6908</v>
      </c>
      <c r="AF646" s="91">
        <f t="shared" ref="AF646:AF709" ca="1" si="53">M646*AD646</f>
        <v>5733.2</v>
      </c>
    </row>
    <row r="647" spans="1:32">
      <c r="A647" s="40">
        <f>元データ!P644</f>
        <v>558</v>
      </c>
      <c r="B647" s="27">
        <f t="shared" ref="B647:B710" si="54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91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50"/>
        <v/>
      </c>
      <c r="AB647" s="27" t="str">
        <f ca="1">IF(A647="非採用特別","非採用特別",IF(R647=2,"臨時",
IF(COUNTIF(分類!$H$8:$H$25, 統合マスタ!V647)&gt;0, 分類!$G$7,
IF(COUNTIF(分類!$K$8:$K$25, 統合マスタ!V647)&gt;0, 分類!$J$7,
IF(COUNTIF(分類!$N$8:$N$25, 統合マスタ!V647)&gt;0, 分類!$M$7,
IF(COUNTIF(分類!$Q$8:$Q$25, 統合マスタ!V647)&gt;0, 分類!$P$7,
IF(COUNTIF(分類!$T$8:$T$25, 統合マスタ!V647)&gt;0, 分類!$S$7,
"無し")))))))</f>
        <v>錠剤</v>
      </c>
      <c r="AC647" s="27">
        <f t="shared" ca="1" si="51"/>
        <v>200643</v>
      </c>
      <c r="AD647" s="27"/>
      <c r="AE647" s="91">
        <f t="shared" si="52"/>
        <v>0</v>
      </c>
      <c r="AF647" s="91">
        <f t="shared" si="53"/>
        <v>0</v>
      </c>
    </row>
    <row r="648" spans="1:32">
      <c r="A648" s="40">
        <f>元データ!P645</f>
        <v>559</v>
      </c>
      <c r="B648" s="27">
        <f t="shared" si="54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91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50"/>
        <v/>
      </c>
      <c r="AB648" s="27" t="str">
        <f ca="1">IF(A648="非採用特別","非採用特別",IF(R648=2,"臨時",
IF(COUNTIF(分類!$H$8:$H$25, 統合マスタ!V648)&gt;0, 分類!$G$7,
IF(COUNTIF(分類!$K$8:$K$25, 統合マスタ!V648)&gt;0, 分類!$J$7,
IF(COUNTIF(分類!$N$8:$N$25, 統合マスタ!V648)&gt;0, 分類!$M$7,
IF(COUNTIF(分類!$Q$8:$Q$25, 統合マスタ!V648)&gt;0, 分類!$P$7,
IF(COUNTIF(分類!$T$8:$T$25, 統合マスタ!V648)&gt;0, 分類!$S$7,
"無し")))))))</f>
        <v>臨時</v>
      </c>
      <c r="AC648" s="27">
        <f t="shared" ca="1" si="5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38</v>
      </c>
      <c r="AE648" s="91">
        <f t="shared" ca="1" si="52"/>
        <v>604.20000000000005</v>
      </c>
      <c r="AF648" s="91">
        <f t="shared" ca="1" si="53"/>
        <v>537.76785714285711</v>
      </c>
    </row>
    <row r="649" spans="1:32">
      <c r="A649" s="40">
        <f>元データ!P646</f>
        <v>560</v>
      </c>
      <c r="B649" s="27">
        <f t="shared" si="54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91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50"/>
        <v/>
      </c>
      <c r="AB649" s="27" t="str">
        <f ca="1">IF(A649="非採用特別","非採用特別",IF(R649=2,"臨時",
IF(COUNTIF(分類!$H$8:$H$25, 統合マスタ!V649)&gt;0, 分類!$G$7,
IF(COUNTIF(分類!$K$8:$K$25, 統合マスタ!V649)&gt;0, 分類!$J$7,
IF(COUNTIF(分類!$N$8:$N$25, 統合マスタ!V649)&gt;0, 分類!$M$7,
IF(COUNTIF(分類!$Q$8:$Q$25, 統合マスタ!V649)&gt;0, 分類!$P$7,
IF(COUNTIF(分類!$T$8:$T$25, 統合マスタ!V649)&gt;0, 分類!$S$7,
"無し")))))))</f>
        <v>錠剤</v>
      </c>
      <c r="AC649" s="27">
        <f t="shared" ca="1" si="5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555</v>
      </c>
      <c r="AE649" s="91">
        <f t="shared" ca="1" si="52"/>
        <v>5772</v>
      </c>
      <c r="AF649" s="91">
        <f t="shared" ca="1" si="53"/>
        <v>5050.5</v>
      </c>
    </row>
    <row r="650" spans="1:32">
      <c r="A650" s="40">
        <f>元データ!P647</f>
        <v>561</v>
      </c>
      <c r="B650" s="27">
        <f t="shared" si="54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91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50"/>
        <v/>
      </c>
      <c r="AB650" s="27" t="str">
        <f ca="1">IF(A650="非採用特別","非採用特別",IF(R650=2,"臨時",
IF(COUNTIF(分類!$H$8:$H$25, 統合マスタ!V650)&gt;0, 分類!$G$7,
IF(COUNTIF(分類!$K$8:$K$25, 統合マスタ!V650)&gt;0, 分類!$J$7,
IF(COUNTIF(分類!$N$8:$N$25, 統合マスタ!V650)&gt;0, 分類!$M$7,
IF(COUNTIF(分類!$Q$8:$Q$25, 統合マスタ!V650)&gt;0, 分類!$P$7,
IF(COUNTIF(分類!$T$8:$T$25, 統合マスタ!V650)&gt;0, 分類!$S$7,
"無し")))))))</f>
        <v>注射</v>
      </c>
      <c r="AC650" s="27">
        <f t="shared" ca="1" si="51"/>
        <v>646</v>
      </c>
      <c r="AD650" s="27">
        <v>11</v>
      </c>
      <c r="AE650" s="91">
        <f t="shared" si="52"/>
        <v>1100</v>
      </c>
      <c r="AF650" s="91">
        <f t="shared" si="53"/>
        <v>979</v>
      </c>
    </row>
    <row r="651" spans="1:32">
      <c r="A651" s="40">
        <f>元データ!P648</f>
        <v>562</v>
      </c>
      <c r="B651" s="27">
        <f t="shared" si="54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91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50"/>
        <v/>
      </c>
      <c r="AB651" s="27" t="str">
        <f ca="1">IF(A651="非採用特別","非採用特別",IF(R651=2,"臨時",
IF(COUNTIF(分類!$H$8:$H$25, 統合マスタ!V651)&gt;0, 分類!$G$7,
IF(COUNTIF(分類!$K$8:$K$25, 統合マスタ!V651)&gt;0, 分類!$J$7,
IF(COUNTIF(分類!$N$8:$N$25, 統合マスタ!V651)&gt;0, 分類!$M$7,
IF(COUNTIF(分類!$Q$8:$Q$25, 統合マスタ!V651)&gt;0, 分類!$P$7,
IF(COUNTIF(分類!$T$8:$T$25, 統合マスタ!V651)&gt;0, 分類!$S$7,
"無し")))))))</f>
        <v>錠剤</v>
      </c>
      <c r="AC651" s="27">
        <f t="shared" ca="1" si="5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11</v>
      </c>
      <c r="AE651" s="91">
        <f t="shared" ca="1" si="52"/>
        <v>96.800000000000011</v>
      </c>
      <c r="AF651" s="91">
        <f t="shared" ca="1" si="53"/>
        <v>86.240000000000009</v>
      </c>
    </row>
    <row r="652" spans="1:32">
      <c r="A652" s="40">
        <f>元データ!P649</f>
        <v>563</v>
      </c>
      <c r="B652" s="27">
        <f t="shared" si="54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91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50"/>
        <v/>
      </c>
      <c r="AB652" s="27" t="str">
        <f ca="1">IF(A652="非採用特別","非採用特別",IF(R652=2,"臨時",
IF(COUNTIF(分類!$H$8:$H$25, 統合マスタ!V652)&gt;0, 分類!$G$7,
IF(COUNTIF(分類!$K$8:$K$25, 統合マスタ!V652)&gt;0, 分類!$J$7,
IF(COUNTIF(分類!$N$8:$N$25, 統合マスタ!V652)&gt;0, 分類!$M$7,
IF(COUNTIF(分類!$Q$8:$Q$25, 統合マスタ!V652)&gt;0, 分類!$P$7,
IF(COUNTIF(分類!$T$8:$T$25, 統合マスタ!V652)&gt;0, 分類!$S$7,
"無し")))))))</f>
        <v>錠剤</v>
      </c>
      <c r="AC652" s="27">
        <f t="shared" ca="1" si="5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702</v>
      </c>
      <c r="AE652" s="91">
        <f t="shared" ca="1" si="52"/>
        <v>4141.8</v>
      </c>
      <c r="AF652" s="91">
        <f t="shared" ca="1" si="53"/>
        <v>3692.5200000000004</v>
      </c>
    </row>
    <row r="653" spans="1:32">
      <c r="A653" s="40">
        <f>元データ!P650</f>
        <v>563</v>
      </c>
      <c r="B653" s="27">
        <f t="shared" si="54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91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50"/>
        <v/>
      </c>
      <c r="AB653" s="27" t="str">
        <f ca="1">IF(A653="非採用特別","非採用特別",IF(R653=2,"臨時",
IF(COUNTIF(分類!$H$8:$H$25, 統合マスタ!V653)&gt;0, 分類!$G$7,
IF(COUNTIF(分類!$K$8:$K$25, 統合マスタ!V653)&gt;0, 分類!$J$7,
IF(COUNTIF(分類!$N$8:$N$25, 統合マスタ!V653)&gt;0, 分類!$M$7,
IF(COUNTIF(分類!$Q$8:$Q$25, 統合マスタ!V653)&gt;0, 分類!$P$7,
IF(COUNTIF(分類!$T$8:$T$25, 統合マスタ!V653)&gt;0, 分類!$S$7,
"無し")))))))</f>
        <v>錠剤</v>
      </c>
      <c r="AC653" s="27">
        <f t="shared" ca="1" si="51"/>
        <v>649</v>
      </c>
      <c r="AD653" s="27"/>
      <c r="AE653" s="91">
        <f t="shared" si="52"/>
        <v>0</v>
      </c>
      <c r="AF653" s="91">
        <f t="shared" si="53"/>
        <v>0</v>
      </c>
    </row>
    <row r="654" spans="1:32">
      <c r="A654" s="40">
        <f>元データ!P651</f>
        <v>564</v>
      </c>
      <c r="B654" s="27">
        <f t="shared" si="54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91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50"/>
        <v/>
      </c>
      <c r="AB654" s="27" t="str">
        <f ca="1">IF(A654="非採用特別","非採用特別",IF(R654=2,"臨時",
IF(COUNTIF(分類!$H$8:$H$25, 統合マスタ!V654)&gt;0, 分類!$G$7,
IF(COUNTIF(分類!$K$8:$K$25, 統合マスタ!V654)&gt;0, 分類!$J$7,
IF(COUNTIF(分類!$N$8:$N$25, 統合マスタ!V654)&gt;0, 分類!$M$7,
IF(COUNTIF(分類!$Q$8:$Q$25, 統合マスタ!V654)&gt;0, 分類!$P$7,
IF(COUNTIF(分類!$T$8:$T$25, 統合マスタ!V654)&gt;0, 分類!$S$7,
"無し")))))))</f>
        <v>臨時</v>
      </c>
      <c r="AC654" s="27">
        <f t="shared" ca="1" si="5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19</v>
      </c>
      <c r="AE654" s="91">
        <f t="shared" ca="1" si="52"/>
        <v>1470.6000000000001</v>
      </c>
      <c r="AF654" s="91">
        <f t="shared" ca="1" si="53"/>
        <v>1309.0208333333335</v>
      </c>
    </row>
    <row r="655" spans="1:32">
      <c r="A655" s="40">
        <f>元データ!P652</f>
        <v>565</v>
      </c>
      <c r="B655" s="27">
        <f t="shared" si="54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91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50"/>
        <v/>
      </c>
      <c r="AB655" s="27" t="str">
        <f ca="1">IF(A655="非採用特別","非採用特別",IF(R655=2,"臨時",
IF(COUNTIF(分類!$H$8:$H$25, 統合マスタ!V655)&gt;0, 分類!$G$7,
IF(COUNTIF(分類!$K$8:$K$25, 統合マスタ!V655)&gt;0, 分類!$J$7,
IF(COUNTIF(分類!$N$8:$N$25, 統合マスタ!V655)&gt;0, 分類!$M$7,
IF(COUNTIF(分類!$Q$8:$Q$25, 統合マスタ!V655)&gt;0, 分類!$P$7,
IF(COUNTIF(分類!$T$8:$T$25, 統合マスタ!V655)&gt;0, 分類!$S$7,
"無し")))))))</f>
        <v>錠剤</v>
      </c>
      <c r="AC655" s="27">
        <f t="shared" ca="1" si="5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786</v>
      </c>
      <c r="AE655" s="91">
        <f t="shared" ca="1" si="52"/>
        <v>8174.4000000000005</v>
      </c>
      <c r="AF655" s="91">
        <f t="shared" ca="1" si="53"/>
        <v>6791.0400000000009</v>
      </c>
    </row>
    <row r="656" spans="1:32">
      <c r="A656" s="40">
        <f>元データ!P653</f>
        <v>566</v>
      </c>
      <c r="B656" s="27">
        <f t="shared" si="54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91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50"/>
        <v/>
      </c>
      <c r="AB656" s="27" t="str">
        <f ca="1">IF(A656="非採用特別","非採用特別",IF(R656=2,"臨時",
IF(COUNTIF(分類!$H$8:$H$25, 統合マスタ!V656)&gt;0, 分類!$G$7,
IF(COUNTIF(分類!$K$8:$K$25, 統合マスタ!V656)&gt;0, 分類!$J$7,
IF(COUNTIF(分類!$N$8:$N$25, 統合マスタ!V656)&gt;0, 分類!$M$7,
IF(COUNTIF(分類!$Q$8:$Q$25, 統合マスタ!V656)&gt;0, 分類!$P$7,
IF(COUNTIF(分類!$T$8:$T$25, 統合マスタ!V656)&gt;0, 分類!$S$7,
"無し")))))))</f>
        <v>外用</v>
      </c>
      <c r="AC656" s="27">
        <f t="shared" ca="1" si="5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9</v>
      </c>
      <c r="AE656" s="91">
        <f t="shared" ca="1" si="52"/>
        <v>9548.1</v>
      </c>
      <c r="AF656" s="91">
        <f t="shared" ca="1" si="53"/>
        <v>8505.9</v>
      </c>
    </row>
    <row r="657" spans="1:32">
      <c r="A657" s="40">
        <f>元データ!P654</f>
        <v>568</v>
      </c>
      <c r="B657" s="27">
        <f t="shared" si="54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91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50"/>
        <v/>
      </c>
      <c r="AB657" s="27" t="str">
        <f ca="1">IF(A657="非採用特別","非採用特別",IF(R657=2,"臨時",
IF(COUNTIF(分類!$H$8:$H$25, 統合マスタ!V657)&gt;0, 分類!$G$7,
IF(COUNTIF(分類!$K$8:$K$25, 統合マスタ!V657)&gt;0, 分類!$J$7,
IF(COUNTIF(分類!$N$8:$N$25, 統合マスタ!V657)&gt;0, 分類!$M$7,
IF(COUNTIF(分類!$Q$8:$Q$25, 統合マスタ!V657)&gt;0, 分類!$P$7,
IF(COUNTIF(分類!$T$8:$T$25, 統合マスタ!V657)&gt;0, 分類!$S$7,
"無し")))))))</f>
        <v>錠剤</v>
      </c>
      <c r="AC657" s="27">
        <f t="shared" ca="1" si="5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262</v>
      </c>
      <c r="AE657" s="91">
        <f t="shared" ca="1" si="52"/>
        <v>17292</v>
      </c>
      <c r="AF657" s="91">
        <f t="shared" ca="1" si="53"/>
        <v>14873.178571428572</v>
      </c>
    </row>
    <row r="658" spans="1:32">
      <c r="A658" s="40">
        <f>元データ!P655</f>
        <v>568</v>
      </c>
      <c r="B658" s="27">
        <f t="shared" si="54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91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50"/>
        <v/>
      </c>
      <c r="AB658" s="27" t="str">
        <f ca="1">IF(A658="非採用特別","非採用特別",IF(R658=2,"臨時",
IF(COUNTIF(分類!$H$8:$H$25, 統合マスタ!V658)&gt;0, 分類!$G$7,
IF(COUNTIF(分類!$K$8:$K$25, 統合マスタ!V658)&gt;0, 分類!$J$7,
IF(COUNTIF(分類!$N$8:$N$25, 統合マスタ!V658)&gt;0, 分類!$M$7,
IF(COUNTIF(分類!$Q$8:$Q$25, 統合マスタ!V658)&gt;0, 分類!$P$7,
IF(COUNTIF(分類!$T$8:$T$25, 統合マスタ!V658)&gt;0, 分類!$S$7,
"無し")))))))</f>
        <v>錠剤</v>
      </c>
      <c r="AC658" s="27">
        <f t="shared" ca="1" si="51"/>
        <v>200654</v>
      </c>
      <c r="AD658" s="27"/>
      <c r="AE658" s="91">
        <f t="shared" si="52"/>
        <v>0</v>
      </c>
      <c r="AF658" s="91">
        <f t="shared" si="53"/>
        <v>0</v>
      </c>
    </row>
    <row r="659" spans="1:32">
      <c r="A659" s="40">
        <f>元データ!P656</f>
        <v>567</v>
      </c>
      <c r="B659" s="27">
        <f t="shared" si="54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91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50"/>
        <v/>
      </c>
      <c r="AB659" s="27" t="str">
        <f ca="1">IF(A659="非採用特別","非採用特別",IF(R659=2,"臨時",
IF(COUNTIF(分類!$H$8:$H$25, 統合マスタ!V659)&gt;0, 分類!$G$7,
IF(COUNTIF(分類!$K$8:$K$25, 統合マスタ!V659)&gt;0, 分類!$J$7,
IF(COUNTIF(分類!$N$8:$N$25, 統合マスタ!V659)&gt;0, 分類!$M$7,
IF(COUNTIF(分類!$Q$8:$Q$25, 統合マスタ!V659)&gt;0, 分類!$P$7,
IF(COUNTIF(分類!$T$8:$T$25, 統合マスタ!V659)&gt;0, 分類!$S$7,
"無し")))))))</f>
        <v>錠剤</v>
      </c>
      <c r="AC659" s="27">
        <f t="shared" ca="1" si="5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361</v>
      </c>
      <c r="AE659" s="91">
        <f t="shared" ca="1" si="52"/>
        <v>7761.5</v>
      </c>
      <c r="AF659" s="91">
        <f t="shared" ca="1" si="53"/>
        <v>6672.0535714285716</v>
      </c>
    </row>
    <row r="660" spans="1:32">
      <c r="A660" s="40">
        <f>元データ!P657</f>
        <v>567</v>
      </c>
      <c r="B660" s="27">
        <f t="shared" si="54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91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50"/>
        <v/>
      </c>
      <c r="AB660" s="27" t="str">
        <f ca="1">IF(A660="非採用特別","非採用特別",IF(R660=2,"臨時",
IF(COUNTIF(分類!$H$8:$H$25, 統合マスタ!V660)&gt;0, 分類!$G$7,
IF(COUNTIF(分類!$K$8:$K$25, 統合マスタ!V660)&gt;0, 分類!$J$7,
IF(COUNTIF(分類!$N$8:$N$25, 統合マスタ!V660)&gt;0, 分類!$M$7,
IF(COUNTIF(分類!$Q$8:$Q$25, 統合マスタ!V660)&gt;0, 分類!$P$7,
IF(COUNTIF(分類!$T$8:$T$25, 統合マスタ!V660)&gt;0, 分類!$S$7,
"無し")))))))</f>
        <v>錠剤</v>
      </c>
      <c r="AC660" s="27">
        <f t="shared" ca="1" si="51"/>
        <v>200656</v>
      </c>
      <c r="AD660" s="27"/>
      <c r="AE660" s="91">
        <f t="shared" si="52"/>
        <v>0</v>
      </c>
      <c r="AF660" s="91">
        <f t="shared" si="53"/>
        <v>0</v>
      </c>
    </row>
    <row r="661" spans="1:32">
      <c r="A661" s="40">
        <f>元データ!P658</f>
        <v>569</v>
      </c>
      <c r="B661" s="27">
        <f t="shared" si="54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91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50"/>
        <v/>
      </c>
      <c r="AB661" s="27" t="str">
        <f ca="1">IF(A661="非採用特別","非採用特別",IF(R661=2,"臨時",
IF(COUNTIF(分類!$H$8:$H$25, 統合マスタ!V661)&gt;0, 分類!$G$7,
IF(COUNTIF(分類!$K$8:$K$25, 統合マスタ!V661)&gt;0, 分類!$J$7,
IF(COUNTIF(分類!$N$8:$N$25, 統合マスタ!V661)&gt;0, 分類!$M$7,
IF(COUNTIF(分類!$Q$8:$Q$25, 統合マスタ!V661)&gt;0, 分類!$P$7,
IF(COUNTIF(分類!$T$8:$T$25, 統合マスタ!V661)&gt;0, 分類!$S$7,
"無し")))))))</f>
        <v>臨時</v>
      </c>
      <c r="AC661" s="27">
        <f t="shared" ca="1" si="5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241</v>
      </c>
      <c r="AE661" s="91">
        <f t="shared" ca="1" si="52"/>
        <v>2169</v>
      </c>
      <c r="AF661" s="91">
        <f t="shared" ca="1" si="53"/>
        <v>1932.82</v>
      </c>
    </row>
    <row r="662" spans="1:32">
      <c r="A662" s="40">
        <f>元データ!P659</f>
        <v>570</v>
      </c>
      <c r="B662" s="27">
        <f t="shared" si="54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91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50"/>
        <v/>
      </c>
      <c r="AB662" s="27" t="str">
        <f ca="1">IF(A662="非採用特別","非採用特別",IF(R662=2,"臨時",
IF(COUNTIF(分類!$H$8:$H$25, 統合マスタ!V662)&gt;0, 分類!$G$7,
IF(COUNTIF(分類!$K$8:$K$25, 統合マスタ!V662)&gt;0, 分類!$J$7,
IF(COUNTIF(分類!$N$8:$N$25, 統合マスタ!V662)&gt;0, 分類!$M$7,
IF(COUNTIF(分類!$Q$8:$Q$25, 統合マスタ!V662)&gt;0, 分類!$P$7,
IF(COUNTIF(分類!$T$8:$T$25, 統合マスタ!V662)&gt;0, 分類!$S$7,
"無し")))))))</f>
        <v>臨時</v>
      </c>
      <c r="AC662" s="27">
        <f t="shared" ca="1" si="5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188</v>
      </c>
      <c r="AE662" s="91">
        <f t="shared" ca="1" si="52"/>
        <v>1898.8</v>
      </c>
      <c r="AF662" s="91">
        <f t="shared" ca="1" si="53"/>
        <v>1725.84</v>
      </c>
    </row>
    <row r="663" spans="1:32">
      <c r="A663" s="40">
        <f>元データ!P660</f>
        <v>571</v>
      </c>
      <c r="B663" s="27">
        <f t="shared" si="54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91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50"/>
        <v/>
      </c>
      <c r="AB663" s="27" t="str">
        <f ca="1">IF(A663="非採用特別","非採用特別",IF(R663=2,"臨時",
IF(COUNTIF(分類!$H$8:$H$25, 統合マスタ!V663)&gt;0, 分類!$G$7,
IF(COUNTIF(分類!$K$8:$K$25, 統合マスタ!V663)&gt;0, 分類!$J$7,
IF(COUNTIF(分類!$N$8:$N$25, 統合マスタ!V663)&gt;0, 分類!$M$7,
IF(COUNTIF(分類!$Q$8:$Q$25, 統合マスタ!V663)&gt;0, 分類!$P$7,
IF(COUNTIF(分類!$T$8:$T$25, 統合マスタ!V663)&gt;0, 分類!$S$7,
"無し")))))))</f>
        <v>注射</v>
      </c>
      <c r="AC663" s="27">
        <f t="shared" ca="1" si="5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131</v>
      </c>
      <c r="AE663" s="91">
        <f t="shared" ca="1" si="52"/>
        <v>85936</v>
      </c>
      <c r="AF663" s="91">
        <f t="shared" ca="1" si="53"/>
        <v>77565.100000000006</v>
      </c>
    </row>
    <row r="664" spans="1:32">
      <c r="A664" s="40">
        <f>元データ!P661</f>
        <v>574</v>
      </c>
      <c r="B664" s="27">
        <f t="shared" si="54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91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50"/>
        <v/>
      </c>
      <c r="AB664" s="27" t="str">
        <f ca="1">IF(A664="非採用特別","非採用特別",IF(R664=2,"臨時",
IF(COUNTIF(分類!$H$8:$H$25, 統合マスタ!V664)&gt;0, 分類!$G$7,
IF(COUNTIF(分類!$K$8:$K$25, 統合マスタ!V664)&gt;0, 分類!$J$7,
IF(COUNTIF(分類!$N$8:$N$25, 統合マスタ!V664)&gt;0, 分類!$M$7,
IF(COUNTIF(分類!$Q$8:$Q$25, 統合マスタ!V664)&gt;0, 分類!$P$7,
IF(COUNTIF(分類!$T$8:$T$25, 統合マスタ!V664)&gt;0, 分類!$S$7,
"無し")))))))</f>
        <v>散剤</v>
      </c>
      <c r="AC664" s="27">
        <f t="shared" ca="1" si="5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146.80000000000001</v>
      </c>
      <c r="AE664" s="91">
        <f t="shared" ca="1" si="52"/>
        <v>1409.28</v>
      </c>
      <c r="AF664" s="91">
        <f t="shared" ca="1" si="53"/>
        <v>1277.1600000000001</v>
      </c>
    </row>
    <row r="665" spans="1:32">
      <c r="A665" s="40">
        <f>元データ!P662</f>
        <v>573</v>
      </c>
      <c r="B665" s="27">
        <f t="shared" si="54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91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50"/>
        <v/>
      </c>
      <c r="AB665" s="27" t="str">
        <f ca="1">IF(A665="非採用特別","非採用特別",IF(R665=2,"臨時",
IF(COUNTIF(分類!$H$8:$H$25, 統合マスタ!V665)&gt;0, 分類!$G$7,
IF(COUNTIF(分類!$K$8:$K$25, 統合マスタ!V665)&gt;0, 分類!$J$7,
IF(COUNTIF(分類!$N$8:$N$25, 統合マスタ!V665)&gt;0, 分類!$M$7,
IF(COUNTIF(分類!$Q$8:$Q$25, 統合マスタ!V665)&gt;0, 分類!$P$7,
IF(COUNTIF(分類!$T$8:$T$25, 統合マスタ!V665)&gt;0, 分類!$S$7,
"無し")))))))</f>
        <v>錠剤</v>
      </c>
      <c r="AC665" s="27">
        <f t="shared" ca="1" si="5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861</v>
      </c>
      <c r="AE665" s="91">
        <f t="shared" ca="1" si="52"/>
        <v>8954.4</v>
      </c>
      <c r="AF665" s="91">
        <f t="shared" ca="1" si="53"/>
        <v>7232.4000000000005</v>
      </c>
    </row>
    <row r="666" spans="1:32">
      <c r="A666" s="40">
        <f>元データ!P663</f>
        <v>573</v>
      </c>
      <c r="B666" s="27">
        <f t="shared" si="54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91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50"/>
        <v/>
      </c>
      <c r="AB666" s="27" t="str">
        <f ca="1">IF(A666="非採用特別","非採用特別",IF(R666=2,"臨時",
IF(COUNTIF(分類!$H$8:$H$25, 統合マスタ!V666)&gt;0, 分類!$G$7,
IF(COUNTIF(分類!$K$8:$K$25, 統合マスタ!V666)&gt;0, 分類!$J$7,
IF(COUNTIF(分類!$N$8:$N$25, 統合マスタ!V666)&gt;0, 分類!$M$7,
IF(COUNTIF(分類!$Q$8:$Q$25, 統合マスタ!V666)&gt;0, 分類!$P$7,
IF(COUNTIF(分類!$T$8:$T$25, 統合マスタ!V666)&gt;0, 分類!$S$7,
"無し")))))))</f>
        <v>錠剤</v>
      </c>
      <c r="AC666" s="27">
        <f t="shared" ca="1" si="51"/>
        <v>662</v>
      </c>
      <c r="AD666" s="27"/>
      <c r="AE666" s="91">
        <f t="shared" si="52"/>
        <v>0</v>
      </c>
      <c r="AF666" s="91">
        <f t="shared" si="53"/>
        <v>0</v>
      </c>
    </row>
    <row r="667" spans="1:32">
      <c r="A667" s="40">
        <f>元データ!P664</f>
        <v>575</v>
      </c>
      <c r="B667" s="27">
        <f t="shared" si="54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91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50"/>
        <v/>
      </c>
      <c r="AB667" s="27" t="str">
        <f ca="1">IF(A667="非採用特別","非採用特別",IF(R667=2,"臨時",
IF(COUNTIF(分類!$H$8:$H$25, 統合マスタ!V667)&gt;0, 分類!$G$7,
IF(COUNTIF(分類!$K$8:$K$25, 統合マスタ!V667)&gt;0, 分類!$J$7,
IF(COUNTIF(分類!$N$8:$N$25, 統合マスタ!V667)&gt;0, 分類!$M$7,
IF(COUNTIF(分類!$Q$8:$Q$25, 統合マスタ!V667)&gt;0, 分類!$P$7,
IF(COUNTIF(分類!$T$8:$T$25, 統合マスタ!V667)&gt;0, 分類!$S$7,
"無し")))))))</f>
        <v>錠剤</v>
      </c>
      <c r="AC667" s="27">
        <f t="shared" ca="1" si="51"/>
        <v>200663</v>
      </c>
      <c r="AD667" s="27">
        <v>114</v>
      </c>
      <c r="AE667" s="91">
        <f t="shared" si="52"/>
        <v>34610.400000000001</v>
      </c>
      <c r="AF667" s="91">
        <f t="shared" si="53"/>
        <v>29765.4</v>
      </c>
    </row>
    <row r="668" spans="1:32">
      <c r="A668" s="40">
        <f>元データ!P665</f>
        <v>576</v>
      </c>
      <c r="B668" s="27">
        <f t="shared" si="54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91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50"/>
        <v/>
      </c>
      <c r="AB668" s="27" t="str">
        <f ca="1">IF(A668="非採用特別","非採用特別",IF(R668=2,"臨時",
IF(COUNTIF(分類!$H$8:$H$25, 統合マスタ!V668)&gt;0, 分類!$G$7,
IF(COUNTIF(分類!$K$8:$K$25, 統合マスタ!V668)&gt;0, 分類!$J$7,
IF(COUNTIF(分類!$N$8:$N$25, 統合マスタ!V668)&gt;0, 分類!$M$7,
IF(COUNTIF(分類!$Q$8:$Q$25, 統合マスタ!V668)&gt;0, 分類!$P$7,
IF(COUNTIF(分類!$T$8:$T$25, 統合マスタ!V668)&gt;0, 分類!$S$7,
"無し")))))))</f>
        <v>散剤</v>
      </c>
      <c r="AC668" s="27">
        <f t="shared" ca="1" si="5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183</v>
      </c>
      <c r="AE668" s="91">
        <f t="shared" ca="1" si="52"/>
        <v>11236.199999999999</v>
      </c>
      <c r="AF668" s="91">
        <f t="shared" ca="1" si="53"/>
        <v>9589.1999999999989</v>
      </c>
    </row>
    <row r="669" spans="1:32">
      <c r="A669" s="40">
        <f>元データ!P666</f>
        <v>579</v>
      </c>
      <c r="B669" s="27">
        <f t="shared" si="54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91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50"/>
        <v/>
      </c>
      <c r="AB669" s="27" t="str">
        <f ca="1">IF(A669="非採用特別","非採用特別",IF(R669=2,"臨時",
IF(COUNTIF(分類!$H$8:$H$25, 統合マスタ!V669)&gt;0, 分類!$G$7,
IF(COUNTIF(分類!$K$8:$K$25, 統合マスタ!V669)&gt;0, 分類!$J$7,
IF(COUNTIF(分類!$N$8:$N$25, 統合マスタ!V669)&gt;0, 分類!$M$7,
IF(COUNTIF(分類!$Q$8:$Q$25, 統合マスタ!V669)&gt;0, 分類!$P$7,
IF(COUNTIF(分類!$T$8:$T$25, 統合マスタ!V669)&gt;0, 分類!$S$7,
"無し")))))))</f>
        <v>錠剤</v>
      </c>
      <c r="AC669" s="27">
        <f t="shared" ca="1" si="5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484</v>
      </c>
      <c r="AE669" s="91">
        <f t="shared" ca="1" si="52"/>
        <v>4065.6000000000004</v>
      </c>
      <c r="AF669" s="91">
        <f t="shared" ca="1" si="53"/>
        <v>3620.32</v>
      </c>
    </row>
    <row r="670" spans="1:32">
      <c r="A670" s="40">
        <f>元データ!P667</f>
        <v>577</v>
      </c>
      <c r="B670" s="27">
        <f t="shared" si="54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91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50"/>
        <v/>
      </c>
      <c r="AB670" s="27" t="str">
        <f ca="1">IF(A670="非採用特別","非採用特別",IF(R670=2,"臨時",
IF(COUNTIF(分類!$H$8:$H$25, 統合マスタ!V670)&gt;0, 分類!$G$7,
IF(COUNTIF(分類!$K$8:$K$25, 統合マスタ!V670)&gt;0, 分類!$J$7,
IF(COUNTIF(分類!$N$8:$N$25, 統合マスタ!V670)&gt;0, 分類!$M$7,
IF(COUNTIF(分類!$Q$8:$Q$25, 統合マスタ!V670)&gt;0, 分類!$P$7,
IF(COUNTIF(分類!$T$8:$T$25, 統合マスタ!V670)&gt;0, 分類!$S$7,
"無し")))))))</f>
        <v>錠剤</v>
      </c>
      <c r="AC670" s="27">
        <f t="shared" ca="1" si="5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658</v>
      </c>
      <c r="AE670" s="91">
        <f t="shared" ca="1" si="52"/>
        <v>4474.3999999999996</v>
      </c>
      <c r="AF670" s="91">
        <f t="shared" ca="1" si="53"/>
        <v>3922.9333333333334</v>
      </c>
    </row>
    <row r="671" spans="1:32">
      <c r="A671" s="40" t="str">
        <f>元データ!P668</f>
        <v>非採用</v>
      </c>
      <c r="B671" s="27">
        <f t="shared" si="54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91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50"/>
        <v>非採用</v>
      </c>
      <c r="AB671" s="27" t="str">
        <f ca="1">IF(A671="非採用特別","非採用特別",IF(R671=2,"臨時",
IF(COUNTIF(分類!$H$8:$H$25, 統合マスタ!V671)&gt;0, 分類!$G$7,
IF(COUNTIF(分類!$K$8:$K$25, 統合マスタ!V671)&gt;0, 分類!$J$7,
IF(COUNTIF(分類!$N$8:$N$25, 統合マスタ!V671)&gt;0, 分類!$M$7,
IF(COUNTIF(分類!$Q$8:$Q$25, 統合マスタ!V671)&gt;0, 分類!$P$7,
IF(COUNTIF(分類!$T$8:$T$25, 統合マスタ!V671)&gt;0, 分類!$S$7,
"無し")))))))</f>
        <v>無し</v>
      </c>
      <c r="AC671" s="27" t="e">
        <f t="shared" ca="1" si="5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  <c r="AE671" s="91" t="e">
        <f t="shared" ca="1" si="52"/>
        <v>#VALUE!</v>
      </c>
      <c r="AF671" s="91" t="e">
        <f t="shared" ca="1" si="53"/>
        <v>#VALUE!</v>
      </c>
    </row>
    <row r="672" spans="1:32">
      <c r="A672" s="40">
        <f>元データ!P669</f>
        <v>578</v>
      </c>
      <c r="B672" s="27">
        <f t="shared" si="54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91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50"/>
        <v/>
      </c>
      <c r="AB672" s="27" t="str">
        <f ca="1">IF(A672="非採用特別","非採用特別",IF(R672=2,"臨時",
IF(COUNTIF(分類!$H$8:$H$25, 統合マスタ!V672)&gt;0, 分類!$G$7,
IF(COUNTIF(分類!$K$8:$K$25, 統合マスタ!V672)&gt;0, 分類!$J$7,
IF(COUNTIF(分類!$N$8:$N$25, 統合マスタ!V672)&gt;0, 分類!$M$7,
IF(COUNTIF(分類!$Q$8:$Q$25, 統合マスタ!V672)&gt;0, 分類!$P$7,
IF(COUNTIF(分類!$T$8:$T$25, 統合マスタ!V672)&gt;0, 分類!$S$7,
"無し")))))))</f>
        <v>臨時</v>
      </c>
      <c r="AC672" s="27">
        <f t="shared" ca="1" si="5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  <c r="AE672" s="91">
        <f t="shared" ca="1" si="52"/>
        <v>0</v>
      </c>
      <c r="AF672" s="91">
        <f t="shared" ca="1" si="53"/>
        <v>0</v>
      </c>
    </row>
    <row r="673" spans="1:32">
      <c r="A673" s="40">
        <f>元データ!P670</f>
        <v>580</v>
      </c>
      <c r="B673" s="27">
        <f t="shared" si="54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91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50"/>
        <v/>
      </c>
      <c r="AB673" s="27" t="str">
        <f ca="1">IF(A673="非採用特別","非採用特別",IF(R673=2,"臨時",
IF(COUNTIF(分類!$H$8:$H$25, 統合マスタ!V673)&gt;0, 分類!$G$7,
IF(COUNTIF(分類!$K$8:$K$25, 統合マスタ!V673)&gt;0, 分類!$J$7,
IF(COUNTIF(分類!$N$8:$N$25, 統合マスタ!V673)&gt;0, 分類!$M$7,
IF(COUNTIF(分類!$Q$8:$Q$25, 統合マスタ!V673)&gt;0, 分類!$P$7,
IF(COUNTIF(分類!$T$8:$T$25, 統合マスタ!V673)&gt;0, 分類!$S$7,
"無し")))))))</f>
        <v>臨時</v>
      </c>
      <c r="AC673" s="27">
        <f t="shared" ca="1" si="5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794</v>
      </c>
      <c r="AE673" s="91">
        <f t="shared" ca="1" si="52"/>
        <v>4684.6000000000004</v>
      </c>
      <c r="AF673" s="91">
        <f t="shared" ca="1" si="53"/>
        <v>4191.5260000000007</v>
      </c>
    </row>
    <row r="674" spans="1:32">
      <c r="A674" s="40">
        <f>元データ!P671</f>
        <v>582</v>
      </c>
      <c r="B674" s="27">
        <f t="shared" si="54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91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50"/>
        <v/>
      </c>
      <c r="AB674" s="27" t="str">
        <f ca="1">IF(A674="非採用特別","非採用特別",IF(R674=2,"臨時",
IF(COUNTIF(分類!$H$8:$H$25, 統合マスタ!V674)&gt;0, 分類!$G$7,
IF(COUNTIF(分類!$K$8:$K$25, 統合マスタ!V674)&gt;0, 分類!$J$7,
IF(COUNTIF(分類!$N$8:$N$25, 統合マスタ!V674)&gt;0, 分類!$M$7,
IF(COUNTIF(分類!$Q$8:$Q$25, 統合マスタ!V674)&gt;0, 分類!$P$7,
IF(COUNTIF(分類!$T$8:$T$25, 統合マスタ!V674)&gt;0, 分類!$S$7,
"無し")))))))</f>
        <v>その他</v>
      </c>
      <c r="AC674" s="27">
        <f t="shared" ca="1" si="5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500</v>
      </c>
      <c r="AE674" s="91">
        <f t="shared" ca="1" si="52"/>
        <v>3450</v>
      </c>
      <c r="AF674" s="91">
        <f t="shared" ca="1" si="53"/>
        <v>3136</v>
      </c>
    </row>
    <row r="675" spans="1:32">
      <c r="A675" s="40">
        <f>元データ!P672</f>
        <v>583</v>
      </c>
      <c r="B675" s="27">
        <f t="shared" si="54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91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50"/>
        <v/>
      </c>
      <c r="AB675" s="27" t="str">
        <f ca="1">IF(A675="非採用特別","非採用特別",IF(R675=2,"臨時",
IF(COUNTIF(分類!$H$8:$H$25, 統合マスタ!V675)&gt;0, 分類!$G$7,
IF(COUNTIF(分類!$K$8:$K$25, 統合マスタ!V675)&gt;0, 分類!$J$7,
IF(COUNTIF(分類!$N$8:$N$25, 統合マスタ!V675)&gt;0, 分類!$M$7,
IF(COUNTIF(分類!$Q$8:$Q$25, 統合マスタ!V675)&gt;0, 分類!$P$7,
IF(COUNTIF(分類!$T$8:$T$25, 統合マスタ!V675)&gt;0, 分類!$S$7,
"無し")))))))</f>
        <v>錠剤</v>
      </c>
      <c r="AC675" s="27">
        <f t="shared" ca="1" si="5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156</v>
      </c>
      <c r="AE675" s="91">
        <f t="shared" ca="1" si="52"/>
        <v>337724.4</v>
      </c>
      <c r="AF675" s="91">
        <f t="shared" ca="1" si="53"/>
        <v>300881.09999999998</v>
      </c>
    </row>
    <row r="676" spans="1:32">
      <c r="A676" s="40">
        <f>元データ!P673</f>
        <v>586</v>
      </c>
      <c r="B676" s="27">
        <f t="shared" si="54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91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50"/>
        <v/>
      </c>
      <c r="AB676" s="27" t="str">
        <f ca="1">IF(A676="非採用特別","非採用特別",IF(R676=2,"臨時",
IF(COUNTIF(分類!$H$8:$H$25, 統合マスタ!V676)&gt;0, 分類!$G$7,
IF(COUNTIF(分類!$K$8:$K$25, 統合マスタ!V676)&gt;0, 分類!$J$7,
IF(COUNTIF(分類!$N$8:$N$25, 統合マスタ!V676)&gt;0, 分類!$M$7,
IF(COUNTIF(分類!$Q$8:$Q$25, 統合マスタ!V676)&gt;0, 分類!$P$7,
IF(COUNTIF(分類!$T$8:$T$25, 統合マスタ!V676)&gt;0, 分類!$S$7,
"無し")))))))</f>
        <v>その他</v>
      </c>
      <c r="AC676" s="27">
        <f t="shared" ca="1" si="5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1280</v>
      </c>
      <c r="AE676" s="91">
        <f t="shared" ca="1" si="52"/>
        <v>13696</v>
      </c>
      <c r="AF676" s="91">
        <f t="shared" ca="1" si="53"/>
        <v>12160</v>
      </c>
    </row>
    <row r="677" spans="1:32">
      <c r="A677" s="40">
        <f>元データ!P674</f>
        <v>585</v>
      </c>
      <c r="B677" s="27">
        <f t="shared" si="54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91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50"/>
        <v/>
      </c>
      <c r="AB677" s="27" t="str">
        <f ca="1">IF(A677="非採用特別","非採用特別",IF(R677=2,"臨時",
IF(COUNTIF(分類!$H$8:$H$25, 統合マスタ!V677)&gt;0, 分類!$G$7,
IF(COUNTIF(分類!$K$8:$K$25, 統合マスタ!V677)&gt;0, 分類!$J$7,
IF(COUNTIF(分類!$N$8:$N$25, 統合マスタ!V677)&gt;0, 分類!$M$7,
IF(COUNTIF(分類!$Q$8:$Q$25, 統合マスタ!V677)&gt;0, 分類!$P$7,
IF(COUNTIF(分類!$T$8:$T$25, 統合マスタ!V677)&gt;0, 分類!$S$7,
"無し")))))))</f>
        <v>その他</v>
      </c>
      <c r="AC677" s="27">
        <f t="shared" ca="1" si="5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1220</v>
      </c>
      <c r="AE677" s="91">
        <f t="shared" ca="1" si="52"/>
        <v>13054</v>
      </c>
      <c r="AF677" s="91">
        <f t="shared" ca="1" si="53"/>
        <v>11590</v>
      </c>
    </row>
    <row r="678" spans="1:32">
      <c r="A678" s="40">
        <f>元データ!P675</f>
        <v>584</v>
      </c>
      <c r="B678" s="27">
        <f t="shared" si="54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91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50"/>
        <v/>
      </c>
      <c r="AB678" s="27" t="str">
        <f ca="1">IF(A678="非採用特別","非採用特別",IF(R678=2,"臨時",
IF(COUNTIF(分類!$H$8:$H$25, 統合マスタ!V678)&gt;0, 分類!$G$7,
IF(COUNTIF(分類!$K$8:$K$25, 統合マスタ!V678)&gt;0, 分類!$J$7,
IF(COUNTIF(分類!$N$8:$N$25, 統合マスタ!V678)&gt;0, 分類!$M$7,
IF(COUNTIF(分類!$Q$8:$Q$25, 統合マスタ!V678)&gt;0, 分類!$P$7,
IF(COUNTIF(分類!$T$8:$T$25, 統合マスタ!V678)&gt;0, 分類!$S$7,
"無し")))))))</f>
        <v>臨時</v>
      </c>
      <c r="AC678" s="27">
        <f t="shared" ca="1" si="5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114</v>
      </c>
      <c r="AE678" s="91">
        <f t="shared" ca="1" si="52"/>
        <v>8698.1999999999989</v>
      </c>
      <c r="AF678" s="91">
        <f t="shared" ca="1" si="53"/>
        <v>5698.8600000000006</v>
      </c>
    </row>
    <row r="679" spans="1:32">
      <c r="A679" s="40">
        <f>元データ!P676</f>
        <v>587</v>
      </c>
      <c r="B679" s="27">
        <f t="shared" si="54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91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50"/>
        <v/>
      </c>
      <c r="AB679" s="27" t="str">
        <f ca="1">IF(A679="非採用特別","非採用特別",IF(R679=2,"臨時",
IF(COUNTIF(分類!$H$8:$H$25, 統合マスタ!V679)&gt;0, 分類!$G$7,
IF(COUNTIF(分類!$K$8:$K$25, 統合マスタ!V679)&gt;0, 分類!$J$7,
IF(COUNTIF(分類!$N$8:$N$25, 統合マスタ!V679)&gt;0, 分類!$M$7,
IF(COUNTIF(分類!$Q$8:$Q$25, 統合マスタ!V679)&gt;0, 分類!$P$7,
IF(COUNTIF(分類!$T$8:$T$25, 統合マスタ!V679)&gt;0, 分類!$S$7,
"無し")))))))</f>
        <v>臨時</v>
      </c>
      <c r="AC679" s="27">
        <f t="shared" ca="1" si="5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  <c r="AE679" s="91">
        <f t="shared" ca="1" si="52"/>
        <v>0</v>
      </c>
      <c r="AF679" s="91">
        <f t="shared" ca="1" si="53"/>
        <v>0</v>
      </c>
    </row>
    <row r="680" spans="1:32">
      <c r="A680" s="40">
        <f>元データ!P677</f>
        <v>587</v>
      </c>
      <c r="B680" s="27">
        <f t="shared" si="54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91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50"/>
        <v/>
      </c>
      <c r="AB680" s="27" t="str">
        <f ca="1">IF(A680="非採用特別","非採用特別",IF(R680=2,"臨時",
IF(COUNTIF(分類!$H$8:$H$25, 統合マスタ!V680)&gt;0, 分類!$G$7,
IF(COUNTIF(分類!$K$8:$K$25, 統合マスタ!V680)&gt;0, 分類!$J$7,
IF(COUNTIF(分類!$N$8:$N$25, 統合マスタ!V680)&gt;0, 分類!$M$7,
IF(COUNTIF(分類!$Q$8:$Q$25, 統合マスタ!V680)&gt;0, 分類!$P$7,
IF(COUNTIF(分類!$T$8:$T$25, 統合マスタ!V680)&gt;0, 分類!$S$7,
"無し")))))))</f>
        <v>臨時</v>
      </c>
      <c r="AC680" s="27">
        <f t="shared" ca="1" si="5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  <c r="AE680" s="91">
        <f t="shared" ca="1" si="52"/>
        <v>0</v>
      </c>
      <c r="AF680" s="91">
        <f t="shared" ca="1" si="53"/>
        <v>0</v>
      </c>
    </row>
    <row r="681" spans="1:32">
      <c r="A681" s="40">
        <f>元データ!P678</f>
        <v>588</v>
      </c>
      <c r="B681" s="27">
        <f t="shared" si="54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91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50"/>
        <v/>
      </c>
      <c r="AB681" s="27" t="str">
        <f ca="1">IF(A681="非採用特別","非採用特別",IF(R681=2,"臨時",
IF(COUNTIF(分類!$H$8:$H$25, 統合マスタ!V681)&gt;0, 分類!$G$7,
IF(COUNTIF(分類!$K$8:$K$25, 統合マスタ!V681)&gt;0, 分類!$J$7,
IF(COUNTIF(分類!$N$8:$N$25, 統合マスタ!V681)&gt;0, 分類!$M$7,
IF(COUNTIF(分類!$Q$8:$Q$25, 統合マスタ!V681)&gt;0, 分類!$P$7,
IF(COUNTIF(分類!$T$8:$T$25, 統合マスタ!V681)&gt;0, 分類!$S$7,
"無し")))))))</f>
        <v>注射</v>
      </c>
      <c r="AC681" s="27">
        <f t="shared" ca="1" si="5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3</v>
      </c>
      <c r="AE681" s="91">
        <f t="shared" ca="1" si="52"/>
        <v>11886</v>
      </c>
      <c r="AF681" s="91">
        <f t="shared" ca="1" si="53"/>
        <v>10500</v>
      </c>
    </row>
    <row r="682" spans="1:32">
      <c r="A682" s="40">
        <f>元データ!P679</f>
        <v>589</v>
      </c>
      <c r="B682" s="27">
        <f t="shared" si="54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91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50"/>
        <v/>
      </c>
      <c r="AB682" s="27" t="str">
        <f ca="1">IF(A682="非採用特別","非採用特別",IF(R682=2,"臨時",
IF(COUNTIF(分類!$H$8:$H$25, 統合マスタ!V682)&gt;0, 分類!$G$7,
IF(COUNTIF(分類!$K$8:$K$25, 統合マスタ!V682)&gt;0, 分類!$J$7,
IF(COUNTIF(分類!$N$8:$N$25, 統合マスタ!V682)&gt;0, 分類!$M$7,
IF(COUNTIF(分類!$Q$8:$Q$25, 統合マスタ!V682)&gt;0, 分類!$P$7,
IF(COUNTIF(分類!$T$8:$T$25, 統合マスタ!V682)&gt;0, 分類!$S$7,
"無し")))))))</f>
        <v>外用</v>
      </c>
      <c r="AC682" s="27">
        <f t="shared" ca="1" si="5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  <c r="AE682" s="91">
        <f t="shared" ca="1" si="52"/>
        <v>0</v>
      </c>
      <c r="AF682" s="91">
        <f t="shared" ca="1" si="53"/>
        <v>0</v>
      </c>
    </row>
    <row r="683" spans="1:32">
      <c r="A683" s="40">
        <f>元データ!P680</f>
        <v>590</v>
      </c>
      <c r="B683" s="27">
        <f t="shared" si="54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91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50"/>
        <v/>
      </c>
      <c r="AB683" s="27" t="str">
        <f ca="1">IF(A683="非採用特別","非採用特別",IF(R683=2,"臨時",
IF(COUNTIF(分類!$H$8:$H$25, 統合マスタ!V683)&gt;0, 分類!$G$7,
IF(COUNTIF(分類!$K$8:$K$25, 統合マスタ!V683)&gt;0, 分類!$J$7,
IF(COUNTIF(分類!$N$8:$N$25, 統合マスタ!V683)&gt;0, 分類!$M$7,
IF(COUNTIF(分類!$Q$8:$Q$25, 統合マスタ!V683)&gt;0, 分類!$P$7,
IF(COUNTIF(分類!$T$8:$T$25, 統合マスタ!V683)&gt;0, 分類!$S$7,
"無し")))))))</f>
        <v>錠剤</v>
      </c>
      <c r="AC683" s="27">
        <f t="shared" ca="1" si="5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972</v>
      </c>
      <c r="AE683" s="91">
        <f t="shared" ca="1" si="52"/>
        <v>154645.19999999998</v>
      </c>
      <c r="AF683" s="91">
        <f t="shared" ca="1" si="53"/>
        <v>133076.51999999999</v>
      </c>
    </row>
    <row r="684" spans="1:32">
      <c r="A684" s="40">
        <f>元データ!P681</f>
        <v>590</v>
      </c>
      <c r="B684" s="27">
        <f t="shared" si="54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91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50"/>
        <v/>
      </c>
      <c r="AB684" s="27" t="str">
        <f ca="1">IF(A684="非採用特別","非採用特別",IF(R684=2,"臨時",
IF(COUNTIF(分類!$H$8:$H$25, 統合マスタ!V684)&gt;0, 分類!$G$7,
IF(COUNTIF(分類!$K$8:$K$25, 統合マスタ!V684)&gt;0, 分類!$J$7,
IF(COUNTIF(分類!$N$8:$N$25, 統合マスタ!V684)&gt;0, 分類!$M$7,
IF(COUNTIF(分類!$Q$8:$Q$25, 統合マスタ!V684)&gt;0, 分類!$P$7,
IF(COUNTIF(分類!$T$8:$T$25, 統合マスタ!V684)&gt;0, 分類!$S$7,
"無し")))))))</f>
        <v>錠剤</v>
      </c>
      <c r="AC684" s="27">
        <f t="shared" ca="1" si="51"/>
        <v>200680</v>
      </c>
      <c r="AD684" s="27"/>
      <c r="AE684" s="91">
        <f t="shared" si="52"/>
        <v>0</v>
      </c>
      <c r="AF684" s="91">
        <f t="shared" si="53"/>
        <v>0</v>
      </c>
    </row>
    <row r="685" spans="1:32">
      <c r="A685" s="40">
        <f>元データ!P682</f>
        <v>591</v>
      </c>
      <c r="B685" s="27">
        <f t="shared" si="54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91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50"/>
        <v/>
      </c>
      <c r="AB685" s="27" t="str">
        <f ca="1">IF(A685="非採用特別","非採用特別",IF(R685=2,"臨時",
IF(COUNTIF(分類!$H$8:$H$25, 統合マスタ!V685)&gt;0, 分類!$G$7,
IF(COUNTIF(分類!$K$8:$K$25, 統合マスタ!V685)&gt;0, 分類!$J$7,
IF(COUNTIF(分類!$N$8:$N$25, 統合マスタ!V685)&gt;0, 分類!$M$7,
IF(COUNTIF(分類!$Q$8:$Q$25, 統合マスタ!V685)&gt;0, 分類!$P$7,
IF(COUNTIF(分類!$T$8:$T$25, 統合マスタ!V685)&gt;0, 分類!$S$7,
"無し")))))))</f>
        <v>錠剤</v>
      </c>
      <c r="AC685" s="27">
        <f t="shared" ca="1" si="5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1084</v>
      </c>
      <c r="AE685" s="91">
        <f t="shared" ca="1" si="52"/>
        <v>320647.2</v>
      </c>
      <c r="AF685" s="91">
        <f t="shared" ca="1" si="53"/>
        <v>275336</v>
      </c>
    </row>
    <row r="686" spans="1:32">
      <c r="A686" s="40">
        <f>元データ!P683</f>
        <v>591</v>
      </c>
      <c r="B686" s="27">
        <f t="shared" si="54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91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50"/>
        <v/>
      </c>
      <c r="AB686" s="27" t="str">
        <f ca="1">IF(A686="非採用特別","非採用特別",IF(R686=2,"臨時",
IF(COUNTIF(分類!$H$8:$H$25, 統合マスタ!V686)&gt;0, 分類!$G$7,
IF(COUNTIF(分類!$K$8:$K$25, 統合マスタ!V686)&gt;0, 分類!$J$7,
IF(COUNTIF(分類!$N$8:$N$25, 統合マスタ!V686)&gt;0, 分類!$M$7,
IF(COUNTIF(分類!$Q$8:$Q$25, 統合マスタ!V686)&gt;0, 分類!$P$7,
IF(COUNTIF(分類!$T$8:$T$25, 統合マスタ!V686)&gt;0, 分類!$S$7,
"無し")))))))</f>
        <v>錠剤</v>
      </c>
      <c r="AC686" s="27">
        <f t="shared" ca="1" si="51"/>
        <v>200682</v>
      </c>
      <c r="AD686" s="27"/>
      <c r="AE686" s="91">
        <f t="shared" si="52"/>
        <v>0</v>
      </c>
      <c r="AF686" s="91">
        <f t="shared" si="53"/>
        <v>0</v>
      </c>
    </row>
    <row r="687" spans="1:32">
      <c r="A687" s="40">
        <f>元データ!P684</f>
        <v>592</v>
      </c>
      <c r="B687" s="27">
        <f t="shared" si="54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91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50"/>
        <v/>
      </c>
      <c r="AB687" s="27" t="str">
        <f ca="1">IF(A687="非採用特別","非採用特別",IF(R687=2,"臨時",
IF(COUNTIF(分類!$H$8:$H$25, 統合マスタ!V687)&gt;0, 分類!$G$7,
IF(COUNTIF(分類!$K$8:$K$25, 統合マスタ!V687)&gt;0, 分類!$J$7,
IF(COUNTIF(分類!$N$8:$N$25, 統合マスタ!V687)&gt;0, 分類!$M$7,
IF(COUNTIF(分類!$Q$8:$Q$25, 統合マスタ!V687)&gt;0, 分類!$P$7,
IF(COUNTIF(分類!$T$8:$T$25, 統合マスタ!V687)&gt;0, 分類!$S$7,
"無し")))))))</f>
        <v>臨時</v>
      </c>
      <c r="AC687" s="27">
        <f t="shared" ca="1" si="5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1</v>
      </c>
      <c r="AE687" s="91">
        <f t="shared" ca="1" si="52"/>
        <v>6197</v>
      </c>
      <c r="AF687" s="91">
        <f t="shared" ca="1" si="53"/>
        <v>5520</v>
      </c>
    </row>
    <row r="688" spans="1:32">
      <c r="A688" s="40">
        <f>元データ!P685</f>
        <v>593</v>
      </c>
      <c r="B688" s="27">
        <f t="shared" si="54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91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50"/>
        <v/>
      </c>
      <c r="AB688" s="27" t="str">
        <f ca="1">IF(A688="非採用特別","非採用特別",IF(R688=2,"臨時",
IF(COUNTIF(分類!$H$8:$H$25, 統合マスタ!V688)&gt;0, 分類!$G$7,
IF(COUNTIF(分類!$K$8:$K$25, 統合マスタ!V688)&gt;0, 分類!$J$7,
IF(COUNTIF(分類!$N$8:$N$25, 統合マスタ!V688)&gt;0, 分類!$M$7,
IF(COUNTIF(分類!$Q$8:$Q$25, 統合マスタ!V688)&gt;0, 分類!$P$7,
IF(COUNTIF(分類!$T$8:$T$25, 統合マスタ!V688)&gt;0, 分類!$S$7,
"無し")))))))</f>
        <v>錠剤</v>
      </c>
      <c r="AC688" s="27">
        <f t="shared" ca="1" si="5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860</v>
      </c>
      <c r="AE688" s="91">
        <f t="shared" ca="1" si="52"/>
        <v>16253.999999999998</v>
      </c>
      <c r="AF688" s="91">
        <f t="shared" ca="1" si="53"/>
        <v>12512.999999999998</v>
      </c>
    </row>
    <row r="689" spans="1:32">
      <c r="A689" s="40">
        <f>元データ!P686</f>
        <v>593</v>
      </c>
      <c r="B689" s="27">
        <f t="shared" si="54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91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50"/>
        <v/>
      </c>
      <c r="AB689" s="27" t="str">
        <f ca="1">IF(A689="非採用特別","非採用特別",IF(R689=2,"臨時",
IF(COUNTIF(分類!$H$8:$H$25, 統合マスタ!V689)&gt;0, 分類!$G$7,
IF(COUNTIF(分類!$K$8:$K$25, 統合マスタ!V689)&gt;0, 分類!$J$7,
IF(COUNTIF(分類!$N$8:$N$25, 統合マスタ!V689)&gt;0, 分類!$M$7,
IF(COUNTIF(分類!$Q$8:$Q$25, 統合マスタ!V689)&gt;0, 分類!$P$7,
IF(COUNTIF(分類!$T$8:$T$25, 統合マスタ!V689)&gt;0, 分類!$S$7,
"無し")))))))</f>
        <v>錠剤</v>
      </c>
      <c r="AC689" s="27">
        <f t="shared" ca="1" si="51"/>
        <v>685</v>
      </c>
      <c r="AD689" s="27"/>
      <c r="AE689" s="91">
        <f t="shared" si="52"/>
        <v>0</v>
      </c>
      <c r="AF689" s="91">
        <f t="shared" si="53"/>
        <v>0</v>
      </c>
    </row>
    <row r="690" spans="1:32">
      <c r="A690" s="40">
        <f>元データ!P687</f>
        <v>595</v>
      </c>
      <c r="B690" s="27">
        <f t="shared" si="54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91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50"/>
        <v/>
      </c>
      <c r="AB690" s="27" t="str">
        <f ca="1">IF(A690="非採用特別","非採用特別",IF(R690=2,"臨時",
IF(COUNTIF(分類!$H$8:$H$25, 統合マスタ!V690)&gt;0, 分類!$G$7,
IF(COUNTIF(分類!$K$8:$K$25, 統合マスタ!V690)&gt;0, 分類!$J$7,
IF(COUNTIF(分類!$N$8:$N$25, 統合マスタ!V690)&gt;0, 分類!$M$7,
IF(COUNTIF(分類!$Q$8:$Q$25, 統合マスタ!V690)&gt;0, 分類!$P$7,
IF(COUNTIF(分類!$T$8:$T$25, 統合マスタ!V690)&gt;0, 分類!$S$7,
"無し")))))))</f>
        <v>錠剤</v>
      </c>
      <c r="AC690" s="27">
        <f t="shared" ca="1" si="5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230</v>
      </c>
      <c r="AE690" s="91">
        <f t="shared" ca="1" si="52"/>
        <v>6601</v>
      </c>
      <c r="AF690" s="91">
        <f t="shared" ca="1" si="53"/>
        <v>5478.9285714285716</v>
      </c>
    </row>
    <row r="691" spans="1:32">
      <c r="A691" s="40">
        <f>元データ!P688</f>
        <v>595</v>
      </c>
      <c r="B691" s="27">
        <f t="shared" si="54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91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50"/>
        <v/>
      </c>
      <c r="AB691" s="27" t="str">
        <f ca="1">IF(A691="非採用特別","非採用特別",IF(R691=2,"臨時",
IF(COUNTIF(分類!$H$8:$H$25, 統合マスタ!V691)&gt;0, 分類!$G$7,
IF(COUNTIF(分類!$K$8:$K$25, 統合マスタ!V691)&gt;0, 分類!$J$7,
IF(COUNTIF(分類!$N$8:$N$25, 統合マスタ!V691)&gt;0, 分類!$M$7,
IF(COUNTIF(分類!$Q$8:$Q$25, 統合マスタ!V691)&gt;0, 分類!$P$7,
IF(COUNTIF(分類!$T$8:$T$25, 統合マスタ!V691)&gt;0, 分類!$S$7,
"無し")))))))</f>
        <v>錠剤</v>
      </c>
      <c r="AC691" s="27">
        <f t="shared" ca="1" si="51"/>
        <v>200687</v>
      </c>
      <c r="AD691" s="27"/>
      <c r="AE691" s="91">
        <f t="shared" si="52"/>
        <v>0</v>
      </c>
      <c r="AF691" s="91">
        <f t="shared" si="53"/>
        <v>0</v>
      </c>
    </row>
    <row r="692" spans="1:32">
      <c r="A692" s="40">
        <f>元データ!P689</f>
        <v>594</v>
      </c>
      <c r="B692" s="27">
        <f t="shared" si="54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91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50"/>
        <v/>
      </c>
      <c r="AB692" s="27" t="str">
        <f ca="1">IF(A692="非採用特別","非採用特別",IF(R692=2,"臨時",
IF(COUNTIF(分類!$H$8:$H$25, 統合マスタ!V692)&gt;0, 分類!$G$7,
IF(COUNTIF(分類!$K$8:$K$25, 統合マスタ!V692)&gt;0, 分類!$J$7,
IF(COUNTIF(分類!$N$8:$N$25, 統合マスタ!V692)&gt;0, 分類!$M$7,
IF(COUNTIF(分類!$Q$8:$Q$25, 統合マスタ!V692)&gt;0, 分類!$P$7,
IF(COUNTIF(分類!$T$8:$T$25, 統合マスタ!V692)&gt;0, 分類!$S$7,
"無し")))))))</f>
        <v>錠剤</v>
      </c>
      <c r="AC692" s="27">
        <f t="shared" ca="1" si="5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336</v>
      </c>
      <c r="AE692" s="91">
        <f t="shared" ca="1" si="52"/>
        <v>3931.2</v>
      </c>
      <c r="AF692" s="91">
        <f t="shared" ca="1" si="53"/>
        <v>3263.9999999999995</v>
      </c>
    </row>
    <row r="693" spans="1:32">
      <c r="A693" s="40">
        <f>元データ!P690</f>
        <v>594</v>
      </c>
      <c r="B693" s="27">
        <f t="shared" si="54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91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50"/>
        <v/>
      </c>
      <c r="AB693" s="27" t="str">
        <f ca="1">IF(A693="非採用特別","非採用特別",IF(R693=2,"臨時",
IF(COUNTIF(分類!$H$8:$H$25, 統合マスタ!V693)&gt;0, 分類!$G$7,
IF(COUNTIF(分類!$K$8:$K$25, 統合マスタ!V693)&gt;0, 分類!$J$7,
IF(COUNTIF(分類!$N$8:$N$25, 統合マスタ!V693)&gt;0, 分類!$M$7,
IF(COUNTIF(分類!$Q$8:$Q$25, 統合マスタ!V693)&gt;0, 分類!$P$7,
IF(COUNTIF(分類!$T$8:$T$25, 統合マスタ!V693)&gt;0, 分類!$S$7,
"無し")))))))</f>
        <v>錠剤</v>
      </c>
      <c r="AC693" s="27">
        <f t="shared" ca="1" si="51"/>
        <v>200689</v>
      </c>
      <c r="AD693" s="27"/>
      <c r="AE693" s="91">
        <f t="shared" si="52"/>
        <v>0</v>
      </c>
      <c r="AF693" s="91">
        <f t="shared" si="53"/>
        <v>0</v>
      </c>
    </row>
    <row r="694" spans="1:32">
      <c r="A694" s="40">
        <f>元データ!P691</f>
        <v>596</v>
      </c>
      <c r="B694" s="27">
        <f t="shared" si="54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91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50"/>
        <v/>
      </c>
      <c r="AB694" s="27" t="str">
        <f ca="1">IF(A694="非採用特別","非採用特別",IF(R694=2,"臨時",
IF(COUNTIF(分類!$H$8:$H$25, 統合マスタ!V694)&gt;0, 分類!$G$7,
IF(COUNTIF(分類!$K$8:$K$25, 統合マスタ!V694)&gt;0, 分類!$J$7,
IF(COUNTIF(分類!$N$8:$N$25, 統合マスタ!V694)&gt;0, 分類!$M$7,
IF(COUNTIF(分類!$Q$8:$Q$25, 統合マスタ!V694)&gt;0, 分類!$P$7,
IF(COUNTIF(分類!$T$8:$T$25, 統合マスタ!V694)&gt;0, 分類!$S$7,
"無し")))))))</f>
        <v>錠剤</v>
      </c>
      <c r="AC694" s="27">
        <f t="shared" ca="1" si="5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599</v>
      </c>
      <c r="AE694" s="91">
        <f t="shared" ca="1" si="52"/>
        <v>6768.7000000000007</v>
      </c>
      <c r="AF694" s="91">
        <f t="shared" ca="1" si="53"/>
        <v>5414.9600000000009</v>
      </c>
    </row>
    <row r="695" spans="1:32">
      <c r="A695" s="40">
        <f>元データ!P692</f>
        <v>596</v>
      </c>
      <c r="B695" s="27">
        <f t="shared" si="54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91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50"/>
        <v/>
      </c>
      <c r="AB695" s="27" t="str">
        <f ca="1">IF(A695="非採用特別","非採用特別",IF(R695=2,"臨時",
IF(COUNTIF(分類!$H$8:$H$25, 統合マスタ!V695)&gt;0, 分類!$G$7,
IF(COUNTIF(分類!$K$8:$K$25, 統合マスタ!V695)&gt;0, 分類!$J$7,
IF(COUNTIF(分類!$N$8:$N$25, 統合マスタ!V695)&gt;0, 分類!$M$7,
IF(COUNTIF(分類!$Q$8:$Q$25, 統合マスタ!V695)&gt;0, 分類!$P$7,
IF(COUNTIF(分類!$T$8:$T$25, 統合マスタ!V695)&gt;0, 分類!$S$7,
"無し")))))))</f>
        <v>錠剤</v>
      </c>
      <c r="AC695" s="27">
        <f t="shared" ca="1" si="51"/>
        <v>691</v>
      </c>
      <c r="AD695" s="27"/>
      <c r="AE695" s="91">
        <f t="shared" si="52"/>
        <v>0</v>
      </c>
      <c r="AF695" s="91">
        <f t="shared" si="53"/>
        <v>0</v>
      </c>
    </row>
    <row r="696" spans="1:32">
      <c r="A696" s="40" t="str">
        <f>元データ!P693</f>
        <v>非採用</v>
      </c>
      <c r="B696" s="27">
        <f t="shared" si="54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91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50"/>
        <v>非採用</v>
      </c>
      <c r="AB696" s="27" t="str">
        <f ca="1">IF(A696="非採用特別","非採用特別",IF(R696=2,"臨時",
IF(COUNTIF(分類!$H$8:$H$25, 統合マスタ!V696)&gt;0, 分類!$G$7,
IF(COUNTIF(分類!$K$8:$K$25, 統合マスタ!V696)&gt;0, 分類!$J$7,
IF(COUNTIF(分類!$N$8:$N$25, 統合マスタ!V696)&gt;0, 分類!$M$7,
IF(COUNTIF(分類!$Q$8:$Q$25, 統合マスタ!V696)&gt;0, 分類!$P$7,
IF(COUNTIF(分類!$T$8:$T$25, 統合マスタ!V696)&gt;0, 分類!$S$7,
"無し")))))))</f>
        <v>無し</v>
      </c>
      <c r="AC696" s="27" t="e">
        <f t="shared" ca="1" si="5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  <c r="AE696" s="91" t="e">
        <f t="shared" ca="1" si="52"/>
        <v>#VALUE!</v>
      </c>
      <c r="AF696" s="91" t="e">
        <f t="shared" ca="1" si="53"/>
        <v>#VALUE!</v>
      </c>
    </row>
    <row r="697" spans="1:32">
      <c r="A697" s="40">
        <f>元データ!P694</f>
        <v>597</v>
      </c>
      <c r="B697" s="27">
        <f t="shared" si="54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91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50"/>
        <v/>
      </c>
      <c r="AB697" s="27" t="str">
        <f ca="1">IF(A697="非採用特別","非採用特別",IF(R697=2,"臨時",
IF(COUNTIF(分類!$H$8:$H$25, 統合マスタ!V697)&gt;0, 分類!$G$7,
IF(COUNTIF(分類!$K$8:$K$25, 統合マスタ!V697)&gt;0, 分類!$J$7,
IF(COUNTIF(分類!$N$8:$N$25, 統合マスタ!V697)&gt;0, 分類!$M$7,
IF(COUNTIF(分類!$Q$8:$Q$25, 統合マスタ!V697)&gt;0, 分類!$P$7,
IF(COUNTIF(分類!$T$8:$T$25, 統合マスタ!V697)&gt;0, 分類!$S$7,
"無し")))))))</f>
        <v>臨時</v>
      </c>
      <c r="AC697" s="27">
        <f t="shared" ca="1" si="5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1</v>
      </c>
      <c r="AE697" s="91">
        <f t="shared" ca="1" si="52"/>
        <v>1049</v>
      </c>
      <c r="AF697" s="91">
        <f t="shared" ca="1" si="53"/>
        <v>891.5</v>
      </c>
    </row>
    <row r="698" spans="1:32">
      <c r="A698" s="40">
        <f>元データ!P695</f>
        <v>619</v>
      </c>
      <c r="B698" s="27">
        <f t="shared" si="54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91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50"/>
        <v/>
      </c>
      <c r="AB698" s="27" t="str">
        <f ca="1">IF(A698="非採用特別","非採用特別",IF(R698=2,"臨時",
IF(COUNTIF(分類!$H$8:$H$25, 統合マスタ!V698)&gt;0, 分類!$G$7,
IF(COUNTIF(分類!$K$8:$K$25, 統合マスタ!V698)&gt;0, 分類!$J$7,
IF(COUNTIF(分類!$N$8:$N$25, 統合マスタ!V698)&gt;0, 分類!$M$7,
IF(COUNTIF(分類!$Q$8:$Q$25, 統合マスタ!V698)&gt;0, 分類!$P$7,
IF(COUNTIF(分類!$T$8:$T$25, 統合マスタ!V698)&gt;0, 分類!$S$7,
"無し")))))))</f>
        <v>錠剤</v>
      </c>
      <c r="AC698" s="27">
        <f t="shared" ca="1" si="5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1134</v>
      </c>
      <c r="AE698" s="91">
        <f t="shared" ca="1" si="52"/>
        <v>7484.4</v>
      </c>
      <c r="AF698" s="91">
        <f t="shared" ca="1" si="53"/>
        <v>6441.12</v>
      </c>
    </row>
    <row r="699" spans="1:32">
      <c r="A699" s="40">
        <f>元データ!P696</f>
        <v>598</v>
      </c>
      <c r="B699" s="27">
        <f t="shared" si="54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91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50"/>
        <v/>
      </c>
      <c r="AB699" s="27" t="str">
        <f ca="1">IF(A699="非採用特別","非採用特別",IF(R699=2,"臨時",
IF(COUNTIF(分類!$H$8:$H$25, 統合マスタ!V699)&gt;0, 分類!$G$7,
IF(COUNTIF(分類!$K$8:$K$25, 統合マスタ!V699)&gt;0, 分類!$J$7,
IF(COUNTIF(分類!$N$8:$N$25, 統合マスタ!V699)&gt;0, 分類!$M$7,
IF(COUNTIF(分類!$Q$8:$Q$25, 統合マスタ!V699)&gt;0, 分類!$P$7,
IF(COUNTIF(分類!$T$8:$T$25, 統合マスタ!V699)&gt;0, 分類!$S$7,
"無し")))))))</f>
        <v>臨時</v>
      </c>
      <c r="AC699" s="27">
        <f t="shared" ca="1" si="5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47</v>
      </c>
      <c r="AE699" s="91">
        <f t="shared" ca="1" si="52"/>
        <v>488.8</v>
      </c>
      <c r="AF699" s="91">
        <f t="shared" ca="1" si="53"/>
        <v>444.15</v>
      </c>
    </row>
    <row r="700" spans="1:32">
      <c r="A700" s="40">
        <f>元データ!P697</f>
        <v>599</v>
      </c>
      <c r="B700" s="27">
        <f t="shared" si="54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91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50"/>
        <v/>
      </c>
      <c r="AB700" s="27" t="str">
        <f ca="1">IF(A700="非採用特別","非採用特別",IF(R700=2,"臨時",
IF(COUNTIF(分類!$H$8:$H$25, 統合マスタ!V700)&gt;0, 分類!$G$7,
IF(COUNTIF(分類!$K$8:$K$25, 統合マスタ!V700)&gt;0, 分類!$J$7,
IF(COUNTIF(分類!$N$8:$N$25, 統合マスタ!V700)&gt;0, 分類!$M$7,
IF(COUNTIF(分類!$Q$8:$Q$25, 統合マスタ!V700)&gt;0, 分類!$P$7,
IF(COUNTIF(分類!$T$8:$T$25, 統合マスタ!V700)&gt;0, 分類!$S$7,
"無し")))))))</f>
        <v>錠剤</v>
      </c>
      <c r="AC700" s="27">
        <f t="shared" ca="1" si="5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214</v>
      </c>
      <c r="AE700" s="91">
        <f t="shared" ca="1" si="52"/>
        <v>88018.2</v>
      </c>
      <c r="AF700" s="91">
        <f t="shared" ca="1" si="53"/>
        <v>76462.2</v>
      </c>
    </row>
    <row r="701" spans="1:32">
      <c r="A701" s="40">
        <f>元データ!P698</f>
        <v>600</v>
      </c>
      <c r="B701" s="27">
        <f t="shared" si="54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91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50"/>
        <v/>
      </c>
      <c r="AB701" s="27" t="str">
        <f ca="1">IF(A701="非採用特別","非採用特別",IF(R701=2,"臨時",
IF(COUNTIF(分類!$H$8:$H$25, 統合マスタ!V701)&gt;0, 分類!$G$7,
IF(COUNTIF(分類!$K$8:$K$25, 統合マスタ!V701)&gt;0, 分類!$J$7,
IF(COUNTIF(分類!$N$8:$N$25, 統合マスタ!V701)&gt;0, 分類!$M$7,
IF(COUNTIF(分類!$Q$8:$Q$25, 統合マスタ!V701)&gt;0, 分類!$P$7,
IF(COUNTIF(分類!$T$8:$T$25, 統合マスタ!V701)&gt;0, 分類!$S$7,
"無し")))))))</f>
        <v>臨時</v>
      </c>
      <c r="AC701" s="27">
        <f t="shared" ca="1" si="5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1</v>
      </c>
      <c r="AE701" s="91">
        <f t="shared" ca="1" si="52"/>
        <v>33070</v>
      </c>
      <c r="AF701" s="91">
        <f t="shared" ca="1" si="53"/>
        <v>29704</v>
      </c>
    </row>
    <row r="702" spans="1:32">
      <c r="A702" s="40">
        <f>元データ!P699</f>
        <v>609</v>
      </c>
      <c r="B702" s="27">
        <f t="shared" si="54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91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50"/>
        <v/>
      </c>
      <c r="AB702" s="27" t="str">
        <f ca="1">IF(A702="非採用特別","非採用特別",IF(R702=2,"臨時",
IF(COUNTIF(分類!$H$8:$H$25, 統合マスタ!V702)&gt;0, 分類!$G$7,
IF(COUNTIF(分類!$K$8:$K$25, 統合マスタ!V702)&gt;0, 分類!$J$7,
IF(COUNTIF(分類!$N$8:$N$25, 統合マスタ!V702)&gt;0, 分類!$M$7,
IF(COUNTIF(分類!$Q$8:$Q$25, 統合マスタ!V702)&gt;0, 分類!$P$7,
IF(COUNTIF(分類!$T$8:$T$25, 統合マスタ!V702)&gt;0, 分類!$S$7,
"無し")))))))</f>
        <v>注射</v>
      </c>
      <c r="AC702" s="27">
        <f t="shared" ca="1" si="5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2</v>
      </c>
      <c r="AE702" s="91">
        <f t="shared" ca="1" si="52"/>
        <v>26064</v>
      </c>
      <c r="AF702" s="91">
        <f t="shared" ca="1" si="53"/>
        <v>21790</v>
      </c>
    </row>
    <row r="703" spans="1:32">
      <c r="A703" s="40">
        <f>元データ!P700</f>
        <v>611</v>
      </c>
      <c r="B703" s="27">
        <f t="shared" si="54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91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50"/>
        <v/>
      </c>
      <c r="AB703" s="27" t="str">
        <f ca="1">IF(A703="非採用特別","非採用特別",IF(R703=2,"臨時",
IF(COUNTIF(分類!$H$8:$H$25, 統合マスタ!V703)&gt;0, 分類!$G$7,
IF(COUNTIF(分類!$K$8:$K$25, 統合マスタ!V703)&gt;0, 分類!$J$7,
IF(COUNTIF(分類!$N$8:$N$25, 統合マスタ!V703)&gt;0, 分類!$M$7,
IF(COUNTIF(分類!$Q$8:$Q$25, 統合マスタ!V703)&gt;0, 分類!$P$7,
IF(COUNTIF(分類!$T$8:$T$25, 統合マスタ!V703)&gt;0, 分類!$S$7,
"無し")))))))</f>
        <v>注射</v>
      </c>
      <c r="AC703" s="27">
        <f t="shared" ca="1" si="5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1</v>
      </c>
      <c r="AE703" s="91">
        <f t="shared" ca="1" si="52"/>
        <v>19680</v>
      </c>
      <c r="AF703" s="91">
        <f t="shared" ca="1" si="53"/>
        <v>16452</v>
      </c>
    </row>
    <row r="704" spans="1:32">
      <c r="A704" s="40">
        <f>元データ!P701</f>
        <v>608</v>
      </c>
      <c r="B704" s="27">
        <f t="shared" si="54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91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50"/>
        <v/>
      </c>
      <c r="AB704" s="27" t="str">
        <f ca="1">IF(A704="非採用特別","非採用特別",IF(R704=2,"臨時",
IF(COUNTIF(分類!$H$8:$H$25, 統合マスタ!V704)&gt;0, 分類!$G$7,
IF(COUNTIF(分類!$K$8:$K$25, 統合マスタ!V704)&gt;0, 分類!$J$7,
IF(COUNTIF(分類!$N$8:$N$25, 統合マスタ!V704)&gt;0, 分類!$M$7,
IF(COUNTIF(分類!$Q$8:$Q$25, 統合マスタ!V704)&gt;0, 分類!$P$7,
IF(COUNTIF(分類!$T$8:$T$25, 統合マスタ!V704)&gt;0, 分類!$S$7,
"無し")))))))</f>
        <v>散剤</v>
      </c>
      <c r="AC704" s="27">
        <f t="shared" ca="1" si="5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51.7</v>
      </c>
      <c r="AE704" s="91">
        <f t="shared" ca="1" si="52"/>
        <v>4353.1400000000003</v>
      </c>
      <c r="AF704" s="91">
        <f t="shared" ca="1" si="53"/>
        <v>3569.3680000000004</v>
      </c>
    </row>
    <row r="705" spans="1:32">
      <c r="A705" s="40">
        <f>元データ!P702</f>
        <v>602</v>
      </c>
      <c r="B705" s="27">
        <f t="shared" si="54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91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50"/>
        <v/>
      </c>
      <c r="AB705" s="27" t="str">
        <f ca="1">IF(A705="非採用特別","非採用特別",IF(R705=2,"臨時",
IF(COUNTIF(分類!$H$8:$H$25, 統合マスタ!V705)&gt;0, 分類!$G$7,
IF(COUNTIF(分類!$K$8:$K$25, 統合マスタ!V705)&gt;0, 分類!$J$7,
IF(COUNTIF(分類!$N$8:$N$25, 統合マスタ!V705)&gt;0, 分類!$M$7,
IF(COUNTIF(分類!$Q$8:$Q$25, 統合マスタ!V705)&gt;0, 分類!$P$7,
IF(COUNTIF(分類!$T$8:$T$25, 統合マスタ!V705)&gt;0, 分類!$S$7,
"無し")))))))</f>
        <v>錠剤</v>
      </c>
      <c r="AC705" s="27">
        <f t="shared" ca="1" si="5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275</v>
      </c>
      <c r="AE705" s="91">
        <f t="shared" ca="1" si="52"/>
        <v>3272.5</v>
      </c>
      <c r="AF705" s="91">
        <f t="shared" ca="1" si="53"/>
        <v>2684</v>
      </c>
    </row>
    <row r="706" spans="1:32">
      <c r="A706" s="40">
        <f>元データ!P703</f>
        <v>602</v>
      </c>
      <c r="B706" s="27">
        <f t="shared" si="54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91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50"/>
        <v/>
      </c>
      <c r="AB706" s="27" t="str">
        <f ca="1">IF(A706="非採用特別","非採用特別",IF(R706=2,"臨時",
IF(COUNTIF(分類!$H$8:$H$25, 統合マスタ!V706)&gt;0, 分類!$G$7,
IF(COUNTIF(分類!$K$8:$K$25, 統合マスタ!V706)&gt;0, 分類!$J$7,
IF(COUNTIF(分類!$N$8:$N$25, 統合マスタ!V706)&gt;0, 分類!$M$7,
IF(COUNTIF(分類!$Q$8:$Q$25, 統合マスタ!V706)&gt;0, 分類!$P$7,
IF(COUNTIF(分類!$T$8:$T$25, 統合マスタ!V706)&gt;0, 分類!$S$7,
"無し")))))))</f>
        <v>錠剤</v>
      </c>
      <c r="AC706" s="27">
        <f t="shared" ca="1" si="51"/>
        <v>200702</v>
      </c>
      <c r="AD706" s="27"/>
      <c r="AE706" s="91">
        <f t="shared" si="52"/>
        <v>0</v>
      </c>
      <c r="AF706" s="91">
        <f t="shared" si="53"/>
        <v>0</v>
      </c>
    </row>
    <row r="707" spans="1:32">
      <c r="A707" s="40">
        <f>元データ!P704</f>
        <v>606</v>
      </c>
      <c r="B707" s="27">
        <f t="shared" si="54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91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50"/>
        <v/>
      </c>
      <c r="AB707" s="27" t="str">
        <f ca="1">IF(A707="非採用特別","非採用特別",IF(R707=2,"臨時",
IF(COUNTIF(分類!$H$8:$H$25, 統合マスタ!V707)&gt;0, 分類!$G$7,
IF(COUNTIF(分類!$K$8:$K$25, 統合マスタ!V707)&gt;0, 分類!$J$7,
IF(COUNTIF(分類!$N$8:$N$25, 統合マスタ!V707)&gt;0, 分類!$M$7,
IF(COUNTIF(分類!$Q$8:$Q$25, 統合マスタ!V707)&gt;0, 分類!$P$7,
IF(COUNTIF(分類!$T$8:$T$25, 統合マスタ!V707)&gt;0, 分類!$S$7,
"無し")))))))</f>
        <v>錠剤</v>
      </c>
      <c r="AC707" s="27">
        <f t="shared" ca="1" si="5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82</v>
      </c>
      <c r="AE707" s="91">
        <f t="shared" ca="1" si="52"/>
        <v>1582.6000000000001</v>
      </c>
      <c r="AF707" s="91">
        <f t="shared" ca="1" si="53"/>
        <v>1298.06</v>
      </c>
    </row>
    <row r="708" spans="1:32">
      <c r="A708" s="40">
        <f>元データ!P705</f>
        <v>606</v>
      </c>
      <c r="B708" s="27">
        <f t="shared" si="54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91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50"/>
        <v/>
      </c>
      <c r="AB708" s="27" t="str">
        <f ca="1">IF(A708="非採用特別","非採用特別",IF(R708=2,"臨時",
IF(COUNTIF(分類!$H$8:$H$25, 統合マスタ!V708)&gt;0, 分類!$G$7,
IF(COUNTIF(分類!$K$8:$K$25, 統合マスタ!V708)&gt;0, 分類!$J$7,
IF(COUNTIF(分類!$N$8:$N$25, 統合マスタ!V708)&gt;0, 分類!$M$7,
IF(COUNTIF(分類!$Q$8:$Q$25, 統合マスタ!V708)&gt;0, 分類!$P$7,
IF(COUNTIF(分類!$T$8:$T$25, 統合マスタ!V708)&gt;0, 分類!$S$7,
"無し")))))))</f>
        <v>錠剤</v>
      </c>
      <c r="AC708" s="27">
        <f t="shared" ca="1" si="51"/>
        <v>200704</v>
      </c>
      <c r="AD708" s="27"/>
      <c r="AE708" s="91">
        <f t="shared" si="52"/>
        <v>0</v>
      </c>
      <c r="AF708" s="91">
        <f t="shared" si="53"/>
        <v>0</v>
      </c>
    </row>
    <row r="709" spans="1:32">
      <c r="A709" s="40">
        <f>元データ!P706</f>
        <v>607</v>
      </c>
      <c r="B709" s="27">
        <f t="shared" si="54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91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50"/>
        <v/>
      </c>
      <c r="AB709" s="27" t="str">
        <f ca="1">IF(A709="非採用特別","非採用特別",IF(R709=2,"臨時",
IF(COUNTIF(分類!$H$8:$H$25, 統合マスタ!V709)&gt;0, 分類!$G$7,
IF(COUNTIF(分類!$K$8:$K$25, 統合マスタ!V709)&gt;0, 分類!$J$7,
IF(COUNTIF(分類!$N$8:$N$25, 統合マスタ!V709)&gt;0, 分類!$M$7,
IF(COUNTIF(分類!$Q$8:$Q$25, 統合マスタ!V709)&gt;0, 分類!$P$7,
IF(COUNTIF(分類!$T$8:$T$25, 統合マスタ!V709)&gt;0, 分類!$S$7,
"無し")))))))</f>
        <v>錠剤</v>
      </c>
      <c r="AC709" s="27">
        <f t="shared" ca="1" si="5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1173</v>
      </c>
      <c r="AE709" s="91">
        <f t="shared" ca="1" si="52"/>
        <v>30732.6</v>
      </c>
      <c r="AF709" s="91">
        <f t="shared" ca="1" si="53"/>
        <v>25196.04</v>
      </c>
    </row>
    <row r="710" spans="1:32">
      <c r="A710" s="40">
        <f>元データ!P707</f>
        <v>607</v>
      </c>
      <c r="B710" s="27">
        <f t="shared" si="54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91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55">IF(A710="非採用","非採用",IF(A710="処置薬","処置薬",""))</f>
        <v/>
      </c>
      <c r="AB710" s="27" t="str">
        <f ca="1">IF(A710="非採用特別","非採用特別",IF(R710=2,"臨時",
IF(COUNTIF(分類!$H$8:$H$25, 統合マスタ!V710)&gt;0, 分類!$G$7,
IF(COUNTIF(分類!$K$8:$K$25, 統合マスタ!V710)&gt;0, 分類!$J$7,
IF(COUNTIF(分類!$N$8:$N$25, 統合マスタ!V710)&gt;0, 分類!$M$7,
IF(COUNTIF(分類!$Q$8:$Q$25, 統合マスタ!V710)&gt;0, 分類!$P$7,
IF(COUNTIF(分類!$T$8:$T$25, 統合マスタ!V710)&gt;0, 分類!$S$7,
"無し")))))))</f>
        <v>錠剤</v>
      </c>
      <c r="AC710" s="27">
        <f t="shared" ref="AC710:AC773" ca="1" si="56">X710*100000+B710</f>
        <v>200706</v>
      </c>
      <c r="AD710" s="27"/>
      <c r="AE710" s="91">
        <f t="shared" ref="AE710:AE773" si="57">H710*AD710</f>
        <v>0</v>
      </c>
      <c r="AF710" s="91">
        <f t="shared" ref="AF710:AF773" si="58">M710*AD710</f>
        <v>0</v>
      </c>
    </row>
    <row r="711" spans="1:32">
      <c r="A711" s="40">
        <f>元データ!P708</f>
        <v>604</v>
      </c>
      <c r="B711" s="27">
        <f t="shared" ref="B711:B774" si="59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91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55"/>
        <v/>
      </c>
      <c r="AB711" s="27" t="str">
        <f ca="1">IF(A711="非採用特別","非採用特別",IF(R711=2,"臨時",
IF(COUNTIF(分類!$H$8:$H$25, 統合マスタ!V711)&gt;0, 分類!$G$7,
IF(COUNTIF(分類!$K$8:$K$25, 統合マスタ!V711)&gt;0, 分類!$J$7,
IF(COUNTIF(分類!$N$8:$N$25, 統合マスタ!V711)&gt;0, 分類!$M$7,
IF(COUNTIF(分類!$Q$8:$Q$25, 統合マスタ!V711)&gt;0, 分類!$P$7,
IF(COUNTIF(分類!$T$8:$T$25, 統合マスタ!V711)&gt;0, 分類!$S$7,
"無し")))))))</f>
        <v>その他</v>
      </c>
      <c r="AC711" s="27">
        <f t="shared" ca="1" si="56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60</v>
      </c>
      <c r="AE711" s="91">
        <f t="shared" ca="1" si="57"/>
        <v>1890</v>
      </c>
      <c r="AF711" s="91">
        <f t="shared" ca="1" si="58"/>
        <v>1550</v>
      </c>
    </row>
    <row r="712" spans="1:32">
      <c r="A712" s="40">
        <f>元データ!P709</f>
        <v>605</v>
      </c>
      <c r="B712" s="27">
        <f t="shared" si="59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91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55"/>
        <v/>
      </c>
      <c r="AB712" s="27" t="str">
        <f ca="1">IF(A712="非採用特別","非採用特別",IF(R712=2,"臨時",
IF(COUNTIF(分類!$H$8:$H$25, 統合マスタ!V712)&gt;0, 分類!$G$7,
IF(COUNTIF(分類!$K$8:$K$25, 統合マスタ!V712)&gt;0, 分類!$J$7,
IF(COUNTIF(分類!$N$8:$N$25, 統合マスタ!V712)&gt;0, 分類!$M$7,
IF(COUNTIF(分類!$Q$8:$Q$25, 統合マスタ!V712)&gt;0, 分類!$P$7,
IF(COUNTIF(分類!$T$8:$T$25, 統合マスタ!V712)&gt;0, 分類!$S$7,
"無し")))))))</f>
        <v>その他</v>
      </c>
      <c r="AC712" s="27">
        <f t="shared" ca="1" si="56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152.5</v>
      </c>
      <c r="AE712" s="91">
        <f t="shared" ca="1" si="57"/>
        <v>4803.75</v>
      </c>
      <c r="AF712" s="91">
        <f t="shared" ca="1" si="58"/>
        <v>3940.6</v>
      </c>
    </row>
    <row r="713" spans="1:32">
      <c r="A713" s="40">
        <f>元データ!P710</f>
        <v>603</v>
      </c>
      <c r="B713" s="27">
        <f t="shared" si="59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91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55"/>
        <v/>
      </c>
      <c r="AB713" s="27" t="str">
        <f ca="1">IF(A713="非採用特別","非採用特別",IF(R713=2,"臨時",
IF(COUNTIF(分類!$H$8:$H$25, 統合マスタ!V713)&gt;0, 分類!$G$7,
IF(COUNTIF(分類!$K$8:$K$25, 統合マスタ!V713)&gt;0, 分類!$J$7,
IF(COUNTIF(分類!$N$8:$N$25, 統合マスタ!V713)&gt;0, 分類!$M$7,
IF(COUNTIF(分類!$Q$8:$Q$25, 統合マスタ!V713)&gt;0, 分類!$P$7,
IF(COUNTIF(分類!$T$8:$T$25, 統合マスタ!V713)&gt;0, 分類!$S$7,
"無し")))))))</f>
        <v>その他</v>
      </c>
      <c r="AC713" s="27">
        <f t="shared" ca="1" si="56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196</v>
      </c>
      <c r="AE713" s="91">
        <f t="shared" ca="1" si="57"/>
        <v>6174</v>
      </c>
      <c r="AF713" s="91">
        <f t="shared" ca="1" si="58"/>
        <v>5064.6400000000003</v>
      </c>
    </row>
    <row r="714" spans="1:32">
      <c r="A714" s="40">
        <f>元データ!P711</f>
        <v>614</v>
      </c>
      <c r="B714" s="27">
        <f t="shared" si="59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91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55"/>
        <v/>
      </c>
      <c r="AB714" s="27" t="str">
        <f ca="1">IF(A714="非採用特別","非採用特別",IF(R714=2,"臨時",
IF(COUNTIF(分類!$H$8:$H$25, 統合マスタ!V714)&gt;0, 分類!$G$7,
IF(COUNTIF(分類!$K$8:$K$25, 統合マスタ!V714)&gt;0, 分類!$J$7,
IF(COUNTIF(分類!$N$8:$N$25, 統合マスタ!V714)&gt;0, 分類!$M$7,
IF(COUNTIF(分類!$Q$8:$Q$25, 統合マスタ!V714)&gt;0, 分類!$P$7,
IF(COUNTIF(分類!$T$8:$T$25, 統合マスタ!V714)&gt;0, 分類!$S$7,
"無し")))))))</f>
        <v>錠剤</v>
      </c>
      <c r="AC714" s="27">
        <f t="shared" ca="1" si="56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719</v>
      </c>
      <c r="AE714" s="91">
        <f t="shared" ca="1" si="57"/>
        <v>7477.6</v>
      </c>
      <c r="AF714" s="91">
        <f t="shared" ca="1" si="58"/>
        <v>4860.4399999999996</v>
      </c>
    </row>
    <row r="715" spans="1:32">
      <c r="A715" s="40">
        <f>元データ!P712</f>
        <v>614</v>
      </c>
      <c r="B715" s="27">
        <f t="shared" si="59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91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55"/>
        <v/>
      </c>
      <c r="AB715" s="27" t="str">
        <f ca="1">IF(A715="非採用特別","非採用特別",IF(R715=2,"臨時",
IF(COUNTIF(分類!$H$8:$H$25, 統合マスタ!V715)&gt;0, 分類!$G$7,
IF(COUNTIF(分類!$K$8:$K$25, 統合マスタ!V715)&gt;0, 分類!$J$7,
IF(COUNTIF(分類!$N$8:$N$25, 統合マスタ!V715)&gt;0, 分類!$M$7,
IF(COUNTIF(分類!$Q$8:$Q$25, 統合マスタ!V715)&gt;0, 分類!$P$7,
IF(COUNTIF(分類!$T$8:$T$25, 統合マスタ!V715)&gt;0, 分類!$S$7,
"無し")))))))</f>
        <v>錠剤</v>
      </c>
      <c r="AC715" s="27">
        <f t="shared" ca="1" si="56"/>
        <v>200711</v>
      </c>
      <c r="AD715" s="27"/>
      <c r="AE715" s="91">
        <f t="shared" si="57"/>
        <v>0</v>
      </c>
      <c r="AF715" s="91">
        <f t="shared" si="58"/>
        <v>0</v>
      </c>
    </row>
    <row r="716" spans="1:32">
      <c r="A716" s="40">
        <f>元データ!P713</f>
        <v>615</v>
      </c>
      <c r="B716" s="27">
        <f t="shared" si="59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91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55"/>
        <v/>
      </c>
      <c r="AB716" s="27" t="str">
        <f ca="1">IF(A716="非採用特別","非採用特別",IF(R716=2,"臨時",
IF(COUNTIF(分類!$H$8:$H$25, 統合マスタ!V716)&gt;0, 分類!$G$7,
IF(COUNTIF(分類!$K$8:$K$25, 統合マスタ!V716)&gt;0, 分類!$J$7,
IF(COUNTIF(分類!$N$8:$N$25, 統合マスタ!V716)&gt;0, 分類!$M$7,
IF(COUNTIF(分類!$Q$8:$Q$25, 統合マスタ!V716)&gt;0, 分類!$P$7,
IF(COUNTIF(分類!$T$8:$T$25, 統合マスタ!V716)&gt;0, 分類!$S$7,
"無し")))))))</f>
        <v>錠剤</v>
      </c>
      <c r="AC716" s="27">
        <f t="shared" ca="1" si="56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324</v>
      </c>
      <c r="AE716" s="91">
        <f t="shared" ca="1" si="57"/>
        <v>3369.6</v>
      </c>
      <c r="AF716" s="91">
        <f t="shared" ca="1" si="58"/>
        <v>2190.2399999999998</v>
      </c>
    </row>
    <row r="717" spans="1:32">
      <c r="A717" s="40">
        <f>元データ!P714</f>
        <v>615</v>
      </c>
      <c r="B717" s="27">
        <f t="shared" si="59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91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55"/>
        <v/>
      </c>
      <c r="AB717" s="27" t="str">
        <f ca="1">IF(A717="非採用特別","非採用特別",IF(R717=2,"臨時",
IF(COUNTIF(分類!$H$8:$H$25, 統合マスタ!V717)&gt;0, 分類!$G$7,
IF(COUNTIF(分類!$K$8:$K$25, 統合マスタ!V717)&gt;0, 分類!$J$7,
IF(COUNTIF(分類!$N$8:$N$25, 統合マスタ!V717)&gt;0, 分類!$M$7,
IF(COUNTIF(分類!$Q$8:$Q$25, 統合マスタ!V717)&gt;0, 分類!$P$7,
IF(COUNTIF(分類!$T$8:$T$25, 統合マスタ!V717)&gt;0, 分類!$S$7,
"無し")))))))</f>
        <v>錠剤</v>
      </c>
      <c r="AC717" s="27">
        <f t="shared" ca="1" si="56"/>
        <v>200713</v>
      </c>
      <c r="AD717" s="27"/>
      <c r="AE717" s="91">
        <f t="shared" si="57"/>
        <v>0</v>
      </c>
      <c r="AF717" s="91">
        <f t="shared" si="58"/>
        <v>0</v>
      </c>
    </row>
    <row r="718" spans="1:32">
      <c r="A718" s="40">
        <f>元データ!P715</f>
        <v>616</v>
      </c>
      <c r="B718" s="27">
        <f t="shared" si="59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91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55"/>
        <v/>
      </c>
      <c r="AB718" s="27" t="str">
        <f ca="1">IF(A718="非採用特別","非採用特別",IF(R718=2,"臨時",
IF(COUNTIF(分類!$H$8:$H$25, 統合マスタ!V718)&gt;0, 分類!$G$7,
IF(COUNTIF(分類!$K$8:$K$25, 統合マスタ!V718)&gt;0, 分類!$J$7,
IF(COUNTIF(分類!$N$8:$N$25, 統合マスタ!V718)&gt;0, 分類!$M$7,
IF(COUNTIF(分類!$Q$8:$Q$25, 統合マスタ!V718)&gt;0, 分類!$P$7,
IF(COUNTIF(分類!$T$8:$T$25, 統合マスタ!V718)&gt;0, 分類!$S$7,
"無し")))))))</f>
        <v>錠剤</v>
      </c>
      <c r="AC718" s="27">
        <f t="shared" ca="1" si="56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382</v>
      </c>
      <c r="AE718" s="91">
        <f t="shared" ca="1" si="57"/>
        <v>3972.8</v>
      </c>
      <c r="AF718" s="91">
        <f t="shared" ca="1" si="58"/>
        <v>3338.6800000000003</v>
      </c>
    </row>
    <row r="719" spans="1:32">
      <c r="A719" s="40">
        <f>元データ!P716</f>
        <v>616</v>
      </c>
      <c r="B719" s="27">
        <f t="shared" si="59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91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55"/>
        <v/>
      </c>
      <c r="AB719" s="27" t="str">
        <f ca="1">IF(A719="非採用特別","非採用特別",IF(R719=2,"臨時",
IF(COUNTIF(分類!$H$8:$H$25, 統合マスタ!V719)&gt;0, 分類!$G$7,
IF(COUNTIF(分類!$K$8:$K$25, 統合マスタ!V719)&gt;0, 分類!$J$7,
IF(COUNTIF(分類!$N$8:$N$25, 統合マスタ!V719)&gt;0, 分類!$M$7,
IF(COUNTIF(分類!$Q$8:$Q$25, 統合マスタ!V719)&gt;0, 分類!$P$7,
IF(COUNTIF(分類!$T$8:$T$25, 統合マスタ!V719)&gt;0, 分類!$S$7,
"無し")))))))</f>
        <v>錠剤</v>
      </c>
      <c r="AC719" s="27">
        <f t="shared" ca="1" si="56"/>
        <v>200715</v>
      </c>
      <c r="AD719" s="27"/>
      <c r="AE719" s="91">
        <f t="shared" si="57"/>
        <v>0</v>
      </c>
      <c r="AF719" s="91">
        <f t="shared" si="58"/>
        <v>0</v>
      </c>
    </row>
    <row r="720" spans="1:32">
      <c r="A720" s="40">
        <f>元データ!P717</f>
        <v>617</v>
      </c>
      <c r="B720" s="27">
        <f t="shared" si="59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91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55"/>
        <v/>
      </c>
      <c r="AB720" s="27" t="str">
        <f ca="1">IF(A720="非採用特別","非採用特別",IF(R720=2,"臨時",
IF(COUNTIF(分類!$H$8:$H$25, 統合マスタ!V720)&gt;0, 分類!$G$7,
IF(COUNTIF(分類!$K$8:$K$25, 統合マスタ!V720)&gt;0, 分類!$J$7,
IF(COUNTIF(分類!$N$8:$N$25, 統合マスタ!V720)&gt;0, 分類!$M$7,
IF(COUNTIF(分類!$Q$8:$Q$25, 統合マスタ!V720)&gt;0, 分類!$P$7,
IF(COUNTIF(分類!$T$8:$T$25, 統合マスタ!V720)&gt;0, 分類!$S$7,
"無し")))))))</f>
        <v>錠剤</v>
      </c>
      <c r="AC720" s="27">
        <f t="shared" ca="1" si="56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546</v>
      </c>
      <c r="AE720" s="91">
        <f t="shared" ca="1" si="57"/>
        <v>5951.4000000000005</v>
      </c>
      <c r="AF720" s="91">
        <f t="shared" ca="1" si="58"/>
        <v>5061.42</v>
      </c>
    </row>
    <row r="721" spans="1:32">
      <c r="A721" s="40">
        <f>元データ!P718</f>
        <v>617</v>
      </c>
      <c r="B721" s="27">
        <f t="shared" si="59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91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55"/>
        <v/>
      </c>
      <c r="AB721" s="27" t="str">
        <f ca="1">IF(A721="非採用特別","非採用特別",IF(R721=2,"臨時",
IF(COUNTIF(分類!$H$8:$H$25, 統合マスタ!V721)&gt;0, 分類!$G$7,
IF(COUNTIF(分類!$K$8:$K$25, 統合マスタ!V721)&gt;0, 分類!$J$7,
IF(COUNTIF(分類!$N$8:$N$25, 統合マスタ!V721)&gt;0, 分類!$M$7,
IF(COUNTIF(分類!$Q$8:$Q$25, 統合マスタ!V721)&gt;0, 分類!$P$7,
IF(COUNTIF(分類!$T$8:$T$25, 統合マスタ!V721)&gt;0, 分類!$S$7,
"無し")))))))</f>
        <v>錠剤</v>
      </c>
      <c r="AC721" s="27">
        <f t="shared" ca="1" si="56"/>
        <v>200717</v>
      </c>
      <c r="AD721" s="27"/>
      <c r="AE721" s="91">
        <f t="shared" si="57"/>
        <v>0</v>
      </c>
      <c r="AF721" s="91">
        <f t="shared" si="58"/>
        <v>0</v>
      </c>
    </row>
    <row r="722" spans="1:32">
      <c r="A722" s="40" t="str">
        <f>元データ!P719</f>
        <v>非採用</v>
      </c>
      <c r="B722" s="27">
        <f t="shared" si="59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91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55"/>
        <v>非採用</v>
      </c>
      <c r="AB722" s="27" t="str">
        <f ca="1">IF(A722="非採用特別","非採用特別",IF(R722=2,"臨時",
IF(COUNTIF(分類!$H$8:$H$25, 統合マスタ!V722)&gt;0, 分類!$G$7,
IF(COUNTIF(分類!$K$8:$K$25, 統合マスタ!V722)&gt;0, 分類!$J$7,
IF(COUNTIF(分類!$N$8:$N$25, 統合マスタ!V722)&gt;0, 分類!$M$7,
IF(COUNTIF(分類!$Q$8:$Q$25, 統合マスタ!V722)&gt;0, 分類!$P$7,
IF(COUNTIF(分類!$T$8:$T$25, 統合マスタ!V722)&gt;0, 分類!$S$7,
"無し")))))))</f>
        <v>無し</v>
      </c>
      <c r="AC722" s="27" t="e">
        <f t="shared" ca="1" si="56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  <c r="AE722" s="91" t="e">
        <f t="shared" ca="1" si="57"/>
        <v>#VALUE!</v>
      </c>
      <c r="AF722" s="91" t="e">
        <f t="shared" ca="1" si="58"/>
        <v>#VALUE!</v>
      </c>
    </row>
    <row r="723" spans="1:32">
      <c r="A723" s="40">
        <f>元データ!P720</f>
        <v>614</v>
      </c>
      <c r="B723" s="27">
        <f t="shared" si="59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91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55"/>
        <v/>
      </c>
      <c r="AB723" s="27" t="str">
        <f ca="1">IF(A723="非採用特別","非採用特別",IF(R723=2,"臨時",
IF(COUNTIF(分類!$H$8:$H$25, 統合マスタ!V723)&gt;0, 分類!$G$7,
IF(COUNTIF(分類!$K$8:$K$25, 統合マスタ!V723)&gt;0, 分類!$J$7,
IF(COUNTIF(分類!$N$8:$N$25, 統合マスタ!V723)&gt;0, 分類!$M$7,
IF(COUNTIF(分類!$Q$8:$Q$25, 統合マスタ!V723)&gt;0, 分類!$P$7,
IF(COUNTIF(分類!$T$8:$T$25, 統合マスタ!V723)&gt;0, 分類!$S$7,
"無し")))))))</f>
        <v>錠剤</v>
      </c>
      <c r="AC723" s="27">
        <f t="shared" ca="1" si="56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  <c r="AE723" s="91">
        <f t="shared" ca="1" si="57"/>
        <v>0</v>
      </c>
      <c r="AF723" s="91">
        <f t="shared" ca="1" si="58"/>
        <v>0</v>
      </c>
    </row>
    <row r="724" spans="1:32">
      <c r="A724" s="40">
        <f>元データ!P721</f>
        <v>615</v>
      </c>
      <c r="B724" s="27">
        <f t="shared" si="59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91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55"/>
        <v/>
      </c>
      <c r="AB724" s="27" t="str">
        <f ca="1">IF(A724="非採用特別","非採用特別",IF(R724=2,"臨時",
IF(COUNTIF(分類!$H$8:$H$25, 統合マスタ!V724)&gt;0, 分類!$G$7,
IF(COUNTIF(分類!$K$8:$K$25, 統合マスタ!V724)&gt;0, 分類!$J$7,
IF(COUNTIF(分類!$N$8:$N$25, 統合マスタ!V724)&gt;0, 分類!$M$7,
IF(COUNTIF(分類!$Q$8:$Q$25, 統合マスタ!V724)&gt;0, 分類!$P$7,
IF(COUNTIF(分類!$T$8:$T$25, 統合マスタ!V724)&gt;0, 分類!$S$7,
"無し")))))))</f>
        <v>錠剤</v>
      </c>
      <c r="AC724" s="27">
        <f t="shared" ca="1" si="56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  <c r="AE724" s="91">
        <f t="shared" ca="1" si="57"/>
        <v>0</v>
      </c>
      <c r="AF724" s="91">
        <f t="shared" ca="1" si="58"/>
        <v>0</v>
      </c>
    </row>
    <row r="725" spans="1:32">
      <c r="A725" s="40">
        <f>元データ!P722</f>
        <v>612</v>
      </c>
      <c r="B725" s="27">
        <f t="shared" si="59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91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55"/>
        <v/>
      </c>
      <c r="AB725" s="27" t="str">
        <f ca="1">IF(A725="非採用特別","非採用特別",IF(R725=2,"臨時",
IF(COUNTIF(分類!$H$8:$H$25, 統合マスタ!V725)&gt;0, 分類!$G$7,
IF(COUNTIF(分類!$K$8:$K$25, 統合マスタ!V725)&gt;0, 分類!$J$7,
IF(COUNTIF(分類!$N$8:$N$25, 統合マスタ!V725)&gt;0, 分類!$M$7,
IF(COUNTIF(分類!$Q$8:$Q$25, 統合マスタ!V725)&gt;0, 分類!$P$7,
IF(COUNTIF(分類!$T$8:$T$25, 統合マスタ!V725)&gt;0, 分類!$S$7,
"無し")))))))</f>
        <v>その他</v>
      </c>
      <c r="AC725" s="27">
        <f t="shared" ca="1" si="56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163</v>
      </c>
      <c r="AE725" s="91">
        <f t="shared" ca="1" si="57"/>
        <v>2445</v>
      </c>
      <c r="AF725" s="91">
        <f t="shared" ca="1" si="58"/>
        <v>2089.66</v>
      </c>
    </row>
    <row r="726" spans="1:32">
      <c r="A726" s="40">
        <f>元データ!P723</f>
        <v>613</v>
      </c>
      <c r="B726" s="27">
        <f t="shared" si="59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91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55"/>
        <v/>
      </c>
      <c r="AB726" s="27" t="str">
        <f ca="1">IF(A726="非採用特別","非採用特別",IF(R726=2,"臨時",
IF(COUNTIF(分類!$H$8:$H$25, 統合マスタ!V726)&gt;0, 分類!$G$7,
IF(COUNTIF(分類!$K$8:$K$25, 統合マスタ!V726)&gt;0, 分類!$J$7,
IF(COUNTIF(分類!$N$8:$N$25, 統合マスタ!V726)&gt;0, 分類!$M$7,
IF(COUNTIF(分類!$Q$8:$Q$25, 統合マスタ!V726)&gt;0, 分類!$P$7,
IF(COUNTIF(分類!$T$8:$T$25, 統合マスタ!V726)&gt;0, 分類!$S$7,
"無し")))))))</f>
        <v>その他</v>
      </c>
      <c r="AC726" s="27">
        <f t="shared" ca="1" si="56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194</v>
      </c>
      <c r="AE726" s="91">
        <f t="shared" ca="1" si="57"/>
        <v>5761.8</v>
      </c>
      <c r="AF726" s="91">
        <f t="shared" ca="1" si="58"/>
        <v>4927.5999999999995</v>
      </c>
    </row>
    <row r="727" spans="1:32">
      <c r="A727" s="40">
        <f>元データ!P724</f>
        <v>618</v>
      </c>
      <c r="B727" s="27">
        <f t="shared" si="59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91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55"/>
        <v/>
      </c>
      <c r="AB727" s="27" t="str">
        <f ca="1">IF(A727="非採用特別","非採用特別",IF(R727=2,"臨時",
IF(COUNTIF(分類!$H$8:$H$25, 統合マスタ!V727)&gt;0, 分類!$G$7,
IF(COUNTIF(分類!$K$8:$K$25, 統合マスタ!V727)&gt;0, 分類!$J$7,
IF(COUNTIF(分類!$N$8:$N$25, 統合マスタ!V727)&gt;0, 分類!$M$7,
IF(COUNTIF(分類!$Q$8:$Q$25, 統合マスタ!V727)&gt;0, 分類!$P$7,
IF(COUNTIF(分類!$T$8:$T$25, 統合マスタ!V727)&gt;0, 分類!$S$7,
"無し")))))))</f>
        <v>錠剤</v>
      </c>
      <c r="AC727" s="27">
        <f t="shared" ca="1" si="56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489</v>
      </c>
      <c r="AE727" s="91">
        <f t="shared" ca="1" si="57"/>
        <v>7921.7999999999993</v>
      </c>
      <c r="AF727" s="91">
        <f t="shared" ca="1" si="58"/>
        <v>7056.2699999999995</v>
      </c>
    </row>
    <row r="728" spans="1:32">
      <c r="A728" s="40">
        <f>元データ!P725</f>
        <v>620</v>
      </c>
      <c r="B728" s="27">
        <f t="shared" si="59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91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55"/>
        <v/>
      </c>
      <c r="AB728" s="27" t="str">
        <f ca="1">IF(A728="非採用特別","非採用特別",IF(R728=2,"臨時",
IF(COUNTIF(分類!$H$8:$H$25, 統合マスタ!V728)&gt;0, 分類!$G$7,
IF(COUNTIF(分類!$K$8:$K$25, 統合マスタ!V728)&gt;0, 分類!$J$7,
IF(COUNTIF(分類!$N$8:$N$25, 統合マスタ!V728)&gt;0, 分類!$M$7,
IF(COUNTIF(分類!$Q$8:$Q$25, 統合マスタ!V728)&gt;0, 分類!$P$7,
IF(COUNTIF(分類!$T$8:$T$25, 統合マスタ!V728)&gt;0, 分類!$S$7,
"無し")))))))</f>
        <v>臨時</v>
      </c>
      <c r="AC728" s="27">
        <f t="shared" ca="1" si="56"/>
        <v>724</v>
      </c>
      <c r="AD728" s="27">
        <v>7</v>
      </c>
      <c r="AE728" s="91">
        <f t="shared" si="57"/>
        <v>102.89999999999999</v>
      </c>
      <c r="AF728" s="91">
        <f t="shared" si="58"/>
        <v>91.63</v>
      </c>
    </row>
    <row r="729" spans="1:32">
      <c r="A729" s="40">
        <f>元データ!P726</f>
        <v>625</v>
      </c>
      <c r="B729" s="27">
        <f t="shared" si="59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91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55"/>
        <v/>
      </c>
      <c r="AB729" s="27" t="str">
        <f ca="1">IF(A729="非採用特別","非採用特別",IF(R729=2,"臨時",
IF(COUNTIF(分類!$H$8:$H$25, 統合マスタ!V729)&gt;0, 分類!$G$7,
IF(COUNTIF(分類!$K$8:$K$25, 統合マスタ!V729)&gt;0, 分類!$J$7,
IF(COUNTIF(分類!$N$8:$N$25, 統合マスタ!V729)&gt;0, 分類!$M$7,
IF(COUNTIF(分類!$Q$8:$Q$25, 統合マスタ!V729)&gt;0, 分類!$P$7,
IF(COUNTIF(分類!$T$8:$T$25, 統合マスタ!V729)&gt;0, 分類!$S$7,
"無し")))))))</f>
        <v>錠剤</v>
      </c>
      <c r="AC729" s="27">
        <f t="shared" ca="1" si="56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118</v>
      </c>
      <c r="AE729" s="91">
        <f t="shared" ca="1" si="57"/>
        <v>19033.400000000001</v>
      </c>
      <c r="AF729" s="91">
        <f t="shared" ca="1" si="58"/>
        <v>15906.400000000001</v>
      </c>
    </row>
    <row r="730" spans="1:32">
      <c r="A730" s="40">
        <f>元データ!P727</f>
        <v>623</v>
      </c>
      <c r="B730" s="27">
        <f t="shared" si="59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91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55"/>
        <v/>
      </c>
      <c r="AB730" s="27" t="str">
        <f ca="1">IF(A730="非採用特別","非採用特別",IF(R730=2,"臨時",
IF(COUNTIF(分類!$H$8:$H$25, 統合マスタ!V730)&gt;0, 分類!$G$7,
IF(COUNTIF(分類!$K$8:$K$25, 統合マスタ!V730)&gt;0, 分類!$J$7,
IF(COUNTIF(分類!$N$8:$N$25, 統合マスタ!V730)&gt;0, 分類!$M$7,
IF(COUNTIF(分類!$Q$8:$Q$25, 統合マスタ!V730)&gt;0, 分類!$P$7,
IF(COUNTIF(分類!$T$8:$T$25, 統合マスタ!V730)&gt;0, 分類!$S$7,
"無し")))))))</f>
        <v>外用</v>
      </c>
      <c r="AC730" s="27">
        <f t="shared" ca="1" si="56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41</v>
      </c>
      <c r="AE730" s="91">
        <f t="shared" ca="1" si="57"/>
        <v>3444</v>
      </c>
      <c r="AF730" s="91">
        <f t="shared" ca="1" si="58"/>
        <v>2752.8571428571427</v>
      </c>
    </row>
    <row r="731" spans="1:32">
      <c r="A731" s="40">
        <f>元データ!P728</f>
        <v>624</v>
      </c>
      <c r="B731" s="27">
        <f t="shared" si="59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91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55"/>
        <v/>
      </c>
      <c r="AB731" s="27" t="str">
        <f ca="1">IF(A731="非採用特別","非採用特別",IF(R731=2,"臨時",
IF(COUNTIF(分類!$H$8:$H$25, 統合マスタ!V731)&gt;0, 分類!$G$7,
IF(COUNTIF(分類!$K$8:$K$25, 統合マスタ!V731)&gt;0, 分類!$J$7,
IF(COUNTIF(分類!$N$8:$N$25, 統合マスタ!V731)&gt;0, 分類!$M$7,
IF(COUNTIF(分類!$Q$8:$Q$25, 統合マスタ!V731)&gt;0, 分類!$P$7,
IF(COUNTIF(分類!$T$8:$T$25, 統合マスタ!V731)&gt;0, 分類!$S$7,
"無し")))))))</f>
        <v>外用</v>
      </c>
      <c r="AC731" s="27">
        <f t="shared" ca="1" si="56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108</v>
      </c>
      <c r="AE731" s="91">
        <f t="shared" ca="1" si="57"/>
        <v>9666</v>
      </c>
      <c r="AF731" s="91">
        <f t="shared" ca="1" si="58"/>
        <v>7729.7142857142853</v>
      </c>
    </row>
    <row r="732" spans="1:32">
      <c r="A732" s="40">
        <f>元データ!P729</f>
        <v>621</v>
      </c>
      <c r="B732" s="27">
        <f t="shared" si="59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91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55"/>
        <v/>
      </c>
      <c r="AB732" s="27" t="str">
        <f ca="1">IF(A732="非採用特別","非採用特別",IF(R732=2,"臨時",
IF(COUNTIF(分類!$H$8:$H$25, 統合マスタ!V732)&gt;0, 分類!$G$7,
IF(COUNTIF(分類!$K$8:$K$25, 統合マスタ!V732)&gt;0, 分類!$J$7,
IF(COUNTIF(分類!$N$8:$N$25, 統合マスタ!V732)&gt;0, 分類!$M$7,
IF(COUNTIF(分類!$Q$8:$Q$25, 統合マスタ!V732)&gt;0, 分類!$P$7,
IF(COUNTIF(分類!$T$8:$T$25, 統合マスタ!V732)&gt;0, 分類!$S$7,
"無し")))))))</f>
        <v>外用</v>
      </c>
      <c r="AC732" s="27">
        <f t="shared" ca="1" si="56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35</v>
      </c>
      <c r="AE732" s="91">
        <f t="shared" ca="1" si="57"/>
        <v>2492</v>
      </c>
      <c r="AF732" s="91">
        <f t="shared" ca="1" si="58"/>
        <v>1992.5000000000002</v>
      </c>
    </row>
    <row r="733" spans="1:32">
      <c r="A733" s="40">
        <f>元データ!P730</f>
        <v>622</v>
      </c>
      <c r="B733" s="27">
        <f t="shared" si="59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91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55"/>
        <v/>
      </c>
      <c r="AB733" s="27" t="str">
        <f ca="1">IF(A733="非採用特別","非採用特別",IF(R733=2,"臨時",
IF(COUNTIF(分類!$H$8:$H$25, 統合マスタ!V733)&gt;0, 分類!$G$7,
IF(COUNTIF(分類!$K$8:$K$25, 統合マスタ!V733)&gt;0, 分類!$J$7,
IF(COUNTIF(分類!$N$8:$N$25, 統合マスタ!V733)&gt;0, 分類!$M$7,
IF(COUNTIF(分類!$Q$8:$Q$25, 統合マスタ!V733)&gt;0, 分類!$P$7,
IF(COUNTIF(分類!$T$8:$T$25, 統合マスタ!V733)&gt;0, 分類!$S$7,
"無し")))))))</f>
        <v>外用</v>
      </c>
      <c r="AC733" s="27">
        <f t="shared" ca="1" si="56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119</v>
      </c>
      <c r="AE733" s="91">
        <f t="shared" ca="1" si="57"/>
        <v>9567.6</v>
      </c>
      <c r="AF733" s="91">
        <f t="shared" ca="1" si="58"/>
        <v>7650.0000000000009</v>
      </c>
    </row>
    <row r="734" spans="1:32">
      <c r="A734" s="40" t="str">
        <f>元データ!P731</f>
        <v>非採用</v>
      </c>
      <c r="B734" s="27">
        <f t="shared" si="59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91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55"/>
        <v>非採用</v>
      </c>
      <c r="AB734" s="27" t="str">
        <f ca="1">IF(A734="非採用特別","非採用特別",IF(R734=2,"臨時",
IF(COUNTIF(分類!$H$8:$H$25, 統合マスタ!V734)&gt;0, 分類!$G$7,
IF(COUNTIF(分類!$K$8:$K$25, 統合マスタ!V734)&gt;0, 分類!$J$7,
IF(COUNTIF(分類!$N$8:$N$25, 統合マスタ!V734)&gt;0, 分類!$M$7,
IF(COUNTIF(分類!$Q$8:$Q$25, 統合マスタ!V734)&gt;0, 分類!$P$7,
IF(COUNTIF(分類!$T$8:$T$25, 統合マスタ!V734)&gt;0, 分類!$S$7,
"無し")))))))</f>
        <v>無し</v>
      </c>
      <c r="AC734" s="27" t="e">
        <f t="shared" ca="1" si="56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  <c r="AE734" s="91" t="e">
        <f t="shared" ca="1" si="57"/>
        <v>#VALUE!</v>
      </c>
      <c r="AF734" s="91" t="e">
        <f t="shared" ca="1" si="58"/>
        <v>#VALUE!</v>
      </c>
    </row>
    <row r="735" spans="1:32">
      <c r="A735" s="40">
        <f>元データ!P732</f>
        <v>626</v>
      </c>
      <c r="B735" s="27">
        <f t="shared" si="59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91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55"/>
        <v/>
      </c>
      <c r="AB735" s="27" t="str">
        <f ca="1">IF(A735="非採用特別","非採用特別",IF(R735=2,"臨時",
IF(COUNTIF(分類!$H$8:$H$25, 統合マスタ!V735)&gt;0, 分類!$G$7,
IF(COUNTIF(分類!$K$8:$K$25, 統合マスタ!V735)&gt;0, 分類!$J$7,
IF(COUNTIF(分類!$N$8:$N$25, 統合マスタ!V735)&gt;0, 分類!$M$7,
IF(COUNTIF(分類!$Q$8:$Q$25, 統合マスタ!V735)&gt;0, 分類!$P$7,
IF(COUNTIF(分類!$T$8:$T$25, 統合マスタ!V735)&gt;0, 分類!$S$7,
"無し")))))))</f>
        <v>錠剤</v>
      </c>
      <c r="AC735" s="27">
        <f t="shared" ca="1" si="56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960</v>
      </c>
      <c r="AE735" s="91">
        <f t="shared" ca="1" si="57"/>
        <v>9216</v>
      </c>
      <c r="AF735" s="91">
        <f t="shared" ca="1" si="58"/>
        <v>7958.4</v>
      </c>
    </row>
    <row r="736" spans="1:32">
      <c r="A736" s="40">
        <f>元データ!P733</f>
        <v>626</v>
      </c>
      <c r="B736" s="27">
        <f t="shared" si="59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91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55"/>
        <v/>
      </c>
      <c r="AB736" s="27" t="str">
        <f ca="1">IF(A736="非採用特別","非採用特別",IF(R736=2,"臨時",
IF(COUNTIF(分類!$H$8:$H$25, 統合マスタ!V736)&gt;0, 分類!$G$7,
IF(COUNTIF(分類!$K$8:$K$25, 統合マスタ!V736)&gt;0, 分類!$J$7,
IF(COUNTIF(分類!$N$8:$N$25, 統合マスタ!V736)&gt;0, 分類!$M$7,
IF(COUNTIF(分類!$Q$8:$Q$25, 統合マスタ!V736)&gt;0, 分類!$P$7,
IF(COUNTIF(分類!$T$8:$T$25, 統合マスタ!V736)&gt;0, 分類!$S$7,
"無し")))))))</f>
        <v>錠剤</v>
      </c>
      <c r="AC736" s="27">
        <f t="shared" ca="1" si="56"/>
        <v>732</v>
      </c>
      <c r="AD736" s="27"/>
      <c r="AE736" s="91">
        <f t="shared" si="57"/>
        <v>0</v>
      </c>
      <c r="AF736" s="91">
        <f t="shared" si="58"/>
        <v>0</v>
      </c>
    </row>
    <row r="737" spans="1:32">
      <c r="A737" s="40">
        <f>元データ!P734</f>
        <v>627</v>
      </c>
      <c r="B737" s="27">
        <f t="shared" si="59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91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55"/>
        <v/>
      </c>
      <c r="AB737" s="27" t="str">
        <f ca="1">IF(A737="非採用特別","非採用特別",IF(R737=2,"臨時",
IF(COUNTIF(分類!$H$8:$H$25, 統合マスタ!V737)&gt;0, 分類!$G$7,
IF(COUNTIF(分類!$K$8:$K$25, 統合マスタ!V737)&gt;0, 分類!$J$7,
IF(COUNTIF(分類!$N$8:$N$25, 統合マスタ!V737)&gt;0, 分類!$M$7,
IF(COUNTIF(分類!$Q$8:$Q$25, 統合マスタ!V737)&gt;0, 分類!$P$7,
IF(COUNTIF(分類!$T$8:$T$25, 統合マスタ!V737)&gt;0, 分類!$S$7,
"無し")))))))</f>
        <v>錠剤</v>
      </c>
      <c r="AC737" s="27">
        <f t="shared" ca="1" si="56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992</v>
      </c>
      <c r="AE737" s="91">
        <f t="shared" ca="1" si="57"/>
        <v>10316.800000000001</v>
      </c>
      <c r="AF737" s="91">
        <f t="shared" ca="1" si="58"/>
        <v>8908.16</v>
      </c>
    </row>
    <row r="738" spans="1:32">
      <c r="A738" s="40">
        <f>元データ!P735</f>
        <v>627</v>
      </c>
      <c r="B738" s="27">
        <f t="shared" si="59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91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55"/>
        <v/>
      </c>
      <c r="AB738" s="27" t="str">
        <f ca="1">IF(A738="非採用特別","非採用特別",IF(R738=2,"臨時",
IF(COUNTIF(分類!$H$8:$H$25, 統合マスタ!V738)&gt;0, 分類!$G$7,
IF(COUNTIF(分類!$K$8:$K$25, 統合マスタ!V738)&gt;0, 分類!$J$7,
IF(COUNTIF(分類!$N$8:$N$25, 統合マスタ!V738)&gt;0, 分類!$M$7,
IF(COUNTIF(分類!$Q$8:$Q$25, 統合マスタ!V738)&gt;0, 分類!$P$7,
IF(COUNTIF(分類!$T$8:$T$25, 統合マスタ!V738)&gt;0, 分類!$S$7,
"無し")))))))</f>
        <v>錠剤</v>
      </c>
      <c r="AC738" s="27">
        <f t="shared" ca="1" si="56"/>
        <v>734</v>
      </c>
      <c r="AD738" s="27"/>
      <c r="AE738" s="91">
        <f t="shared" si="57"/>
        <v>0</v>
      </c>
      <c r="AF738" s="91">
        <f t="shared" si="58"/>
        <v>0</v>
      </c>
    </row>
    <row r="739" spans="1:32">
      <c r="A739" s="40">
        <f>元データ!P736</f>
        <v>628</v>
      </c>
      <c r="B739" s="27">
        <f t="shared" si="59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91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55"/>
        <v/>
      </c>
      <c r="AB739" s="27" t="str">
        <f ca="1">IF(A739="非採用特別","非採用特別",IF(R739=2,"臨時",
IF(COUNTIF(分類!$H$8:$H$25, 統合マスタ!V739)&gt;0, 分類!$G$7,
IF(COUNTIF(分類!$K$8:$K$25, 統合マスタ!V739)&gt;0, 分類!$J$7,
IF(COUNTIF(分類!$N$8:$N$25, 統合マスタ!V739)&gt;0, 分類!$M$7,
IF(COUNTIF(分類!$Q$8:$Q$25, 統合マスタ!V739)&gt;0, 分類!$P$7,
IF(COUNTIF(分類!$T$8:$T$25, 統合マスタ!V739)&gt;0, 分類!$S$7,
"無し")))))))</f>
        <v>臨時</v>
      </c>
      <c r="AC739" s="27">
        <f t="shared" ca="1" si="56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104</v>
      </c>
      <c r="AE739" s="91">
        <f t="shared" ca="1" si="57"/>
        <v>3016</v>
      </c>
      <c r="AF739" s="91">
        <f t="shared" ca="1" si="58"/>
        <v>2688.4</v>
      </c>
    </row>
    <row r="740" spans="1:32">
      <c r="A740" s="40">
        <f>元データ!P737</f>
        <v>629</v>
      </c>
      <c r="B740" s="27">
        <f t="shared" si="59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91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55"/>
        <v/>
      </c>
      <c r="AB740" s="27" t="str">
        <f ca="1">IF(A740="非採用特別","非採用特別",IF(R740=2,"臨時",
IF(COUNTIF(分類!$H$8:$H$25, 統合マスタ!V740)&gt;0, 分類!$G$7,
IF(COUNTIF(分類!$K$8:$K$25, 統合マスタ!V740)&gt;0, 分類!$J$7,
IF(COUNTIF(分類!$N$8:$N$25, 統合マスタ!V740)&gt;0, 分類!$M$7,
IF(COUNTIF(分類!$Q$8:$Q$25, 統合マスタ!V740)&gt;0, 分類!$P$7,
IF(COUNTIF(分類!$T$8:$T$25, 統合マスタ!V740)&gt;0, 分類!$S$7,
"無し")))))))</f>
        <v>錠剤</v>
      </c>
      <c r="AC740" s="27">
        <f t="shared" ca="1" si="56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200</v>
      </c>
      <c r="AE740" s="91">
        <f t="shared" ca="1" si="57"/>
        <v>1980</v>
      </c>
      <c r="AF740" s="91">
        <f t="shared" ca="1" si="58"/>
        <v>1680</v>
      </c>
    </row>
    <row r="741" spans="1:32">
      <c r="A741" s="40">
        <f>元データ!P738</f>
        <v>630</v>
      </c>
      <c r="B741" s="27">
        <f t="shared" si="59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91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55"/>
        <v/>
      </c>
      <c r="AB741" s="27" t="str">
        <f ca="1">IF(A741="非採用特別","非採用特別",IF(R741=2,"臨時",
IF(COUNTIF(分類!$H$8:$H$25, 統合マスタ!V741)&gt;0, 分類!$G$7,
IF(COUNTIF(分類!$K$8:$K$25, 統合マスタ!V741)&gt;0, 分類!$J$7,
IF(COUNTIF(分類!$N$8:$N$25, 統合マスタ!V741)&gt;0, 分類!$M$7,
IF(COUNTIF(分類!$Q$8:$Q$25, 統合マスタ!V741)&gt;0, 分類!$P$7,
IF(COUNTIF(分類!$T$8:$T$25, 統合マスタ!V741)&gt;0, 分類!$S$7,
"無し")))))))</f>
        <v>臨時</v>
      </c>
      <c r="AC741" s="27">
        <f t="shared" ca="1" si="56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  <c r="AE741" s="91">
        <f t="shared" ca="1" si="57"/>
        <v>0</v>
      </c>
      <c r="AF741" s="91">
        <f t="shared" ca="1" si="58"/>
        <v>0</v>
      </c>
    </row>
    <row r="742" spans="1:32">
      <c r="A742" s="40">
        <f>元データ!P739</f>
        <v>631</v>
      </c>
      <c r="B742" s="27">
        <f t="shared" si="59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91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55"/>
        <v/>
      </c>
      <c r="AB742" s="27" t="str">
        <f ca="1">IF(A742="非採用特別","非採用特別",IF(R742=2,"臨時",
IF(COUNTIF(分類!$H$8:$H$25, 統合マスタ!V742)&gt;0, 分類!$G$7,
IF(COUNTIF(分類!$K$8:$K$25, 統合マスタ!V742)&gt;0, 分類!$J$7,
IF(COUNTIF(分類!$N$8:$N$25, 統合マスタ!V742)&gt;0, 分類!$M$7,
IF(COUNTIF(分類!$Q$8:$Q$25, 統合マスタ!V742)&gt;0, 分類!$P$7,
IF(COUNTIF(分類!$T$8:$T$25, 統合マスタ!V742)&gt;0, 分類!$S$7,
"無し")))))))</f>
        <v>臨時</v>
      </c>
      <c r="AC742" s="27">
        <f t="shared" ca="1" si="56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52</v>
      </c>
      <c r="AE742" s="91">
        <f t="shared" ca="1" si="57"/>
        <v>19942</v>
      </c>
      <c r="AF742" s="91">
        <f t="shared" ca="1" si="58"/>
        <v>17549.071428571428</v>
      </c>
    </row>
    <row r="743" spans="1:32">
      <c r="A743" s="40">
        <f>元データ!P740</f>
        <v>632</v>
      </c>
      <c r="B743" s="27">
        <f t="shared" si="59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91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55"/>
        <v/>
      </c>
      <c r="AB743" s="27" t="str">
        <f ca="1">IF(A743="非採用特別","非採用特別",IF(R743=2,"臨時",
IF(COUNTIF(分類!$H$8:$H$25, 統合マスタ!V743)&gt;0, 分類!$G$7,
IF(COUNTIF(分類!$K$8:$K$25, 統合マスタ!V743)&gt;0, 分類!$J$7,
IF(COUNTIF(分類!$N$8:$N$25, 統合マスタ!V743)&gt;0, 分類!$M$7,
IF(COUNTIF(分類!$Q$8:$Q$25, 統合マスタ!V743)&gt;0, 分類!$P$7,
IF(COUNTIF(分類!$T$8:$T$25, 統合マスタ!V743)&gt;0, 分類!$S$7,
"無し")))))))</f>
        <v>錠剤</v>
      </c>
      <c r="AC743" s="27">
        <f t="shared" ca="1" si="56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352</v>
      </c>
      <c r="AE743" s="91">
        <f t="shared" ca="1" si="57"/>
        <v>22704</v>
      </c>
      <c r="AF743" s="91">
        <f t="shared" ca="1" si="58"/>
        <v>19536</v>
      </c>
    </row>
    <row r="744" spans="1:32">
      <c r="A744" s="40">
        <f>元データ!P741</f>
        <v>634</v>
      </c>
      <c r="B744" s="27">
        <f t="shared" si="59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91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55"/>
        <v/>
      </c>
      <c r="AB744" s="27" t="str">
        <f ca="1">IF(A744="非採用特別","非採用特別",IF(R744=2,"臨時",
IF(COUNTIF(分類!$H$8:$H$25, 統合マスタ!V744)&gt;0, 分類!$G$7,
IF(COUNTIF(分類!$K$8:$K$25, 統合マスタ!V744)&gt;0, 分類!$J$7,
IF(COUNTIF(分類!$N$8:$N$25, 統合マスタ!V744)&gt;0, 分類!$M$7,
IF(COUNTIF(分類!$Q$8:$Q$25, 統合マスタ!V744)&gt;0, 分類!$P$7,
IF(COUNTIF(分類!$T$8:$T$25, 統合マスタ!V744)&gt;0, 分類!$S$7,
"無し")))))))</f>
        <v>外用</v>
      </c>
      <c r="AC744" s="27">
        <f t="shared" ca="1" si="56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240</v>
      </c>
      <c r="AE744" s="91">
        <f t="shared" ca="1" si="57"/>
        <v>4055.9999999999995</v>
      </c>
      <c r="AF744" s="91">
        <f t="shared" ca="1" si="58"/>
        <v>3590.3999999999992</v>
      </c>
    </row>
    <row r="745" spans="1:32">
      <c r="A745" s="40">
        <f>元データ!P742</f>
        <v>636</v>
      </c>
      <c r="B745" s="27">
        <f t="shared" si="59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91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55"/>
        <v/>
      </c>
      <c r="AB745" s="27" t="str">
        <f ca="1">IF(A745="非採用特別","非採用特別",IF(R745=2,"臨時",
IF(COUNTIF(分類!$H$8:$H$25, 統合マスタ!V745)&gt;0, 分類!$G$7,
IF(COUNTIF(分類!$K$8:$K$25, 統合マスタ!V745)&gt;0, 分類!$J$7,
IF(COUNTIF(分類!$N$8:$N$25, 統合マスタ!V745)&gt;0, 分類!$M$7,
IF(COUNTIF(分類!$Q$8:$Q$25, 統合マスタ!V745)&gt;0, 分類!$P$7,
IF(COUNTIF(分類!$T$8:$T$25, 統合マスタ!V745)&gt;0, 分類!$S$7,
"無し")))))))</f>
        <v>臨時</v>
      </c>
      <c r="AC745" s="27">
        <f t="shared" ca="1" si="56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8</v>
      </c>
      <c r="AE745" s="91">
        <f t="shared" ca="1" si="57"/>
        <v>1664</v>
      </c>
      <c r="AF745" s="91">
        <f t="shared" ca="1" si="58"/>
        <v>1481.6</v>
      </c>
    </row>
    <row r="746" spans="1:32">
      <c r="A746" s="40">
        <f>元データ!P743</f>
        <v>633</v>
      </c>
      <c r="B746" s="27">
        <f t="shared" si="59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91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55"/>
        <v/>
      </c>
      <c r="AB746" s="27" t="str">
        <f ca="1">IF(A746="非採用特別","非採用特別",IF(R746=2,"臨時",
IF(COUNTIF(分類!$H$8:$H$25, 統合マスタ!V746)&gt;0, 分類!$G$7,
IF(COUNTIF(分類!$K$8:$K$25, 統合マスタ!V746)&gt;0, 分類!$J$7,
IF(COUNTIF(分類!$N$8:$N$25, 統合マスタ!V746)&gt;0, 分類!$M$7,
IF(COUNTIF(分類!$Q$8:$Q$25, 統合マスタ!V746)&gt;0, 分類!$P$7,
IF(COUNTIF(分類!$T$8:$T$25, 統合マスタ!V746)&gt;0, 分類!$S$7,
"無し")))))))</f>
        <v>外用</v>
      </c>
      <c r="AC746" s="27">
        <f t="shared" ca="1" si="56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10</v>
      </c>
      <c r="AE746" s="91">
        <f t="shared" ca="1" si="57"/>
        <v>491</v>
      </c>
      <c r="AF746" s="91">
        <f t="shared" ca="1" si="58"/>
        <v>437.40000000000003</v>
      </c>
    </row>
    <row r="747" spans="1:32">
      <c r="A747" s="40">
        <f>元データ!P744</f>
        <v>637</v>
      </c>
      <c r="B747" s="27">
        <f t="shared" si="59"/>
        <v>743</v>
      </c>
      <c r="C747" s="27" t="str">
        <f>DBCS(元データ!A744)</f>
        <v>ルーラン錠４ｍｇ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91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55"/>
        <v/>
      </c>
      <c r="AB747" s="27" t="str">
        <f ca="1">IF(A747="非採用特別","非採用特別",IF(R747=2,"臨時",
IF(COUNTIF(分類!$H$8:$H$25, 統合マスタ!V747)&gt;0, 分類!$G$7,
IF(COUNTIF(分類!$K$8:$K$25, 統合マスタ!V747)&gt;0, 分類!$J$7,
IF(COUNTIF(分類!$N$8:$N$25, 統合マスタ!V747)&gt;0, 分類!$M$7,
IF(COUNTIF(分類!$Q$8:$Q$25, 統合マスタ!V747)&gt;0, 分類!$P$7,
IF(COUNTIF(分類!$T$8:$T$25, 統合マスタ!V747)&gt;0, 分類!$S$7,
"無し")))))))</f>
        <v>錠剤</v>
      </c>
      <c r="AC747" s="27">
        <f t="shared" ca="1" si="56"/>
        <v>200743</v>
      </c>
      <c r="AD747" s="27">
        <f>261+658</f>
        <v>919</v>
      </c>
      <c r="AE747" s="91">
        <f t="shared" si="57"/>
        <v>8822.4</v>
      </c>
      <c r="AF747" s="91">
        <f t="shared" si="58"/>
        <v>7820.69</v>
      </c>
    </row>
    <row r="748" spans="1:32">
      <c r="A748" s="40">
        <f>元データ!P745</f>
        <v>637</v>
      </c>
      <c r="B748" s="27">
        <f t="shared" si="59"/>
        <v>744</v>
      </c>
      <c r="C748" s="27" t="str">
        <f>DBCS(元データ!A745)</f>
        <v>ルーラン錠４ｍｇ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91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55"/>
        <v/>
      </c>
      <c r="AB748" s="27" t="str">
        <f ca="1">IF(A748="非採用特別","非採用特別",IF(R748=2,"臨時",
IF(COUNTIF(分類!$H$8:$H$25, 統合マスタ!V748)&gt;0, 分類!$G$7,
IF(COUNTIF(分類!$K$8:$K$25, 統合マスタ!V748)&gt;0, 分類!$J$7,
IF(COUNTIF(分類!$N$8:$N$25, 統合マスタ!V748)&gt;0, 分類!$M$7,
IF(COUNTIF(分類!$Q$8:$Q$25, 統合マスタ!V748)&gt;0, 分類!$P$7,
IF(COUNTIF(分類!$T$8:$T$25, 統合マスタ!V748)&gt;0, 分類!$S$7,
"無し")))))))</f>
        <v>錠剤</v>
      </c>
      <c r="AC748" s="27">
        <f t="shared" ca="1" si="56"/>
        <v>200744</v>
      </c>
      <c r="AD748" s="27"/>
      <c r="AE748" s="91">
        <f t="shared" si="57"/>
        <v>0</v>
      </c>
      <c r="AF748" s="91">
        <f t="shared" si="58"/>
        <v>0</v>
      </c>
    </row>
    <row r="749" spans="1:32">
      <c r="A749" s="40">
        <f>元データ!P746</f>
        <v>638</v>
      </c>
      <c r="B749" s="27">
        <f t="shared" si="59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91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55"/>
        <v/>
      </c>
      <c r="AB749" s="27" t="str">
        <f ca="1">IF(A749="非採用特別","非採用特別",IF(R749=2,"臨時",
IF(COUNTIF(分類!$H$8:$H$25, 統合マスタ!V749)&gt;0, 分類!$G$7,
IF(COUNTIF(分類!$K$8:$K$25, 統合マスタ!V749)&gt;0, 分類!$J$7,
IF(COUNTIF(分類!$N$8:$N$25, 統合マスタ!V749)&gt;0, 分類!$M$7,
IF(COUNTIF(分類!$Q$8:$Q$25, 統合マスタ!V749)&gt;0, 分類!$P$7,
IF(COUNTIF(分類!$T$8:$T$25, 統合マスタ!V749)&gt;0, 分類!$S$7,
"無し")))))))</f>
        <v>錠剤</v>
      </c>
      <c r="AC749" s="27">
        <f t="shared" ca="1" si="56"/>
        <v>200745</v>
      </c>
      <c r="AD749" s="27">
        <f>636+142</f>
        <v>778</v>
      </c>
      <c r="AE749" s="91">
        <f t="shared" si="57"/>
        <v>14548.599999999999</v>
      </c>
      <c r="AF749" s="91">
        <f t="shared" si="58"/>
        <v>12899.239999999998</v>
      </c>
    </row>
    <row r="750" spans="1:32">
      <c r="A750" s="40">
        <f>元データ!P747</f>
        <v>638</v>
      </c>
      <c r="B750" s="27">
        <f t="shared" si="59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91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55"/>
        <v/>
      </c>
      <c r="AB750" s="27" t="str">
        <f ca="1">IF(A750="非採用特別","非採用特別",IF(R750=2,"臨時",
IF(COUNTIF(分類!$H$8:$H$25, 統合マスタ!V750)&gt;0, 分類!$G$7,
IF(COUNTIF(分類!$K$8:$K$25, 統合マスタ!V750)&gt;0, 分類!$J$7,
IF(COUNTIF(分類!$N$8:$N$25, 統合マスタ!V750)&gt;0, 分類!$M$7,
IF(COUNTIF(分類!$Q$8:$Q$25, 統合マスタ!V750)&gt;0, 分類!$P$7,
IF(COUNTIF(分類!$T$8:$T$25, 統合マスタ!V750)&gt;0, 分類!$S$7,
"無し")))))))</f>
        <v>錠剤</v>
      </c>
      <c r="AC750" s="27">
        <f t="shared" ca="1" si="56"/>
        <v>200746</v>
      </c>
      <c r="AD750" s="27"/>
      <c r="AE750" s="91">
        <f t="shared" si="57"/>
        <v>0</v>
      </c>
      <c r="AF750" s="91">
        <f t="shared" si="58"/>
        <v>0</v>
      </c>
    </row>
    <row r="751" spans="1:32">
      <c r="A751" s="40">
        <f>元データ!P748</f>
        <v>641</v>
      </c>
      <c r="B751" s="27">
        <f t="shared" si="59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91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55"/>
        <v/>
      </c>
      <c r="AB751" s="27" t="str">
        <f ca="1">IF(A751="非採用特別","非採用特別",IF(R751=2,"臨時",
IF(COUNTIF(分類!$H$8:$H$25, 統合マスタ!V751)&gt;0, 分類!$G$7,
IF(COUNTIF(分類!$K$8:$K$25, 統合マスタ!V751)&gt;0, 分類!$J$7,
IF(COUNTIF(分類!$N$8:$N$25, 統合マスタ!V751)&gt;0, 分類!$M$7,
IF(COUNTIF(分類!$Q$8:$Q$25, 統合マスタ!V751)&gt;0, 分類!$P$7,
IF(COUNTIF(分類!$T$8:$T$25, 統合マスタ!V751)&gt;0, 分類!$S$7,
"無し")))))))</f>
        <v>錠剤</v>
      </c>
      <c r="AC751" s="27">
        <f t="shared" ca="1" si="56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800</v>
      </c>
      <c r="AE751" s="91">
        <f t="shared" ca="1" si="57"/>
        <v>102959.99999999999</v>
      </c>
      <c r="AF751" s="91">
        <f t="shared" ca="1" si="58"/>
        <v>90399.999999999985</v>
      </c>
    </row>
    <row r="752" spans="1:32">
      <c r="A752" s="40">
        <f>元データ!P749</f>
        <v>641</v>
      </c>
      <c r="B752" s="27">
        <f t="shared" si="59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91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55"/>
        <v/>
      </c>
      <c r="AB752" s="27" t="str">
        <f ca="1">IF(A752="非採用特別","非採用特別",IF(R752=2,"臨時",
IF(COUNTIF(分類!$H$8:$H$25, 統合マスタ!V752)&gt;0, 分類!$G$7,
IF(COUNTIF(分類!$K$8:$K$25, 統合マスタ!V752)&gt;0, 分類!$J$7,
IF(COUNTIF(分類!$N$8:$N$25, 統合マスタ!V752)&gt;0, 分類!$M$7,
IF(COUNTIF(分類!$Q$8:$Q$25, 統合マスタ!V752)&gt;0, 分類!$P$7,
IF(COUNTIF(分類!$T$8:$T$25, 統合マスタ!V752)&gt;0, 分類!$S$7,
"無し")))))))</f>
        <v>錠剤</v>
      </c>
      <c r="AC752" s="27">
        <f t="shared" ca="1" si="56"/>
        <v>200748</v>
      </c>
      <c r="AD752" s="27"/>
      <c r="AE752" s="91">
        <f t="shared" si="57"/>
        <v>0</v>
      </c>
      <c r="AF752" s="91">
        <f t="shared" si="58"/>
        <v>0</v>
      </c>
    </row>
    <row r="753" spans="1:32">
      <c r="A753" s="40">
        <f>元データ!P750</f>
        <v>639</v>
      </c>
      <c r="B753" s="27">
        <f t="shared" si="59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91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55"/>
        <v/>
      </c>
      <c r="AB753" s="27" t="str">
        <f ca="1">IF(A753="非採用特別","非採用特別",IF(R753=2,"臨時",
IF(COUNTIF(分類!$H$8:$H$25, 統合マスタ!V753)&gt;0, 分類!$G$7,
IF(COUNTIF(分類!$K$8:$K$25, 統合マスタ!V753)&gt;0, 分類!$J$7,
IF(COUNTIF(分類!$N$8:$N$25, 統合マスタ!V753)&gt;0, 分類!$M$7,
IF(COUNTIF(分類!$Q$8:$Q$25, 統合マスタ!V753)&gt;0, 分類!$P$7,
IF(COUNTIF(分類!$T$8:$T$25, 統合マスタ!V753)&gt;0, 分類!$S$7,
"無し")))))))</f>
        <v>錠剤</v>
      </c>
      <c r="AC753" s="27">
        <f t="shared" ca="1" si="56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817</v>
      </c>
      <c r="AE753" s="91">
        <f t="shared" ca="1" si="57"/>
        <v>197550.6</v>
      </c>
      <c r="AF753" s="91">
        <f t="shared" ca="1" si="58"/>
        <v>173449.1</v>
      </c>
    </row>
    <row r="754" spans="1:32">
      <c r="A754" s="40">
        <f>元データ!P751</f>
        <v>639</v>
      </c>
      <c r="B754" s="27">
        <f t="shared" si="59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91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55"/>
        <v/>
      </c>
      <c r="AB754" s="27" t="str">
        <f ca="1">IF(A754="非採用特別","非採用特別",IF(R754=2,"臨時",
IF(COUNTIF(分類!$H$8:$H$25, 統合マスタ!V754)&gt;0, 分類!$G$7,
IF(COUNTIF(分類!$K$8:$K$25, 統合マスタ!V754)&gt;0, 分類!$J$7,
IF(COUNTIF(分類!$N$8:$N$25, 統合マスタ!V754)&gt;0, 分類!$M$7,
IF(COUNTIF(分類!$Q$8:$Q$25, 統合マスタ!V754)&gt;0, 分類!$P$7,
IF(COUNTIF(分類!$T$8:$T$25, 統合マスタ!V754)&gt;0, 分類!$S$7,
"無し")))))))</f>
        <v>錠剤</v>
      </c>
      <c r="AC754" s="27">
        <f t="shared" ca="1" si="56"/>
        <v>200750</v>
      </c>
      <c r="AD754" s="27"/>
      <c r="AE754" s="91">
        <f t="shared" si="57"/>
        <v>0</v>
      </c>
      <c r="AF754" s="91">
        <f t="shared" si="58"/>
        <v>0</v>
      </c>
    </row>
    <row r="755" spans="1:32">
      <c r="A755" s="40">
        <f>元データ!P752</f>
        <v>640</v>
      </c>
      <c r="B755" s="27">
        <f t="shared" si="59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91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55"/>
        <v/>
      </c>
      <c r="AB755" s="27" t="str">
        <f ca="1">IF(A755="非採用特別","非採用特別",IF(R755=2,"臨時",
IF(COUNTIF(分類!$H$8:$H$25, 統合マスタ!V755)&gt;0, 分類!$G$7,
IF(COUNTIF(分類!$K$8:$K$25, 統合マスタ!V755)&gt;0, 分類!$J$7,
IF(COUNTIF(分類!$N$8:$N$25, 統合マスタ!V755)&gt;0, 分類!$M$7,
IF(COUNTIF(分類!$Q$8:$Q$25, 統合マスタ!V755)&gt;0, 分類!$P$7,
IF(COUNTIF(分類!$T$8:$T$25, 統合マスタ!V755)&gt;0, 分類!$S$7,
"無し")))))))</f>
        <v>錠剤</v>
      </c>
      <c r="AC755" s="27">
        <f t="shared" ca="1" si="56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1097</v>
      </c>
      <c r="AE755" s="91">
        <f t="shared" ca="1" si="57"/>
        <v>506704.3</v>
      </c>
      <c r="AF755" s="91">
        <f t="shared" ca="1" si="58"/>
        <v>444888.35000000003</v>
      </c>
    </row>
    <row r="756" spans="1:32">
      <c r="A756" s="40">
        <f>元データ!P753</f>
        <v>640</v>
      </c>
      <c r="B756" s="27">
        <f t="shared" si="59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91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55"/>
        <v/>
      </c>
      <c r="AB756" s="27" t="str">
        <f ca="1">IF(A756="非採用特別","非採用特別",IF(R756=2,"臨時",
IF(COUNTIF(分類!$H$8:$H$25, 統合マスタ!V756)&gt;0, 分類!$G$7,
IF(COUNTIF(分類!$K$8:$K$25, 統合マスタ!V756)&gt;0, 分類!$J$7,
IF(COUNTIF(分類!$N$8:$N$25, 統合マスタ!V756)&gt;0, 分類!$M$7,
IF(COUNTIF(分類!$Q$8:$Q$25, 統合マスタ!V756)&gt;0, 分類!$P$7,
IF(COUNTIF(分類!$T$8:$T$25, 統合マスタ!V756)&gt;0, 分類!$S$7,
"無し")))))))</f>
        <v>錠剤</v>
      </c>
      <c r="AC756" s="27">
        <f t="shared" ca="1" si="56"/>
        <v>200752</v>
      </c>
      <c r="AD756" s="27"/>
      <c r="AE756" s="91">
        <f t="shared" si="57"/>
        <v>0</v>
      </c>
      <c r="AF756" s="91">
        <f t="shared" si="58"/>
        <v>0</v>
      </c>
    </row>
    <row r="757" spans="1:32">
      <c r="A757" s="40">
        <f>元データ!P754</f>
        <v>642</v>
      </c>
      <c r="B757" s="27">
        <f t="shared" si="59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91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55"/>
        <v/>
      </c>
      <c r="AB757" s="27" t="str">
        <f ca="1">IF(A757="非採用特別","非採用特別",IF(R757=2,"臨時",
IF(COUNTIF(分類!$H$8:$H$25, 統合マスタ!V757)&gt;0, 分類!$G$7,
IF(COUNTIF(分類!$K$8:$K$25, 統合マスタ!V757)&gt;0, 分類!$J$7,
IF(COUNTIF(分類!$N$8:$N$25, 統合マスタ!V757)&gt;0, 分類!$M$7,
IF(COUNTIF(分類!$Q$8:$Q$25, 統合マスタ!V757)&gt;0, 分類!$P$7,
IF(COUNTIF(分類!$T$8:$T$25, 統合マスタ!V757)&gt;0, 分類!$S$7,
"無し")))))))</f>
        <v>錠剤</v>
      </c>
      <c r="AC757" s="27">
        <f t="shared" ca="1" si="56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837</v>
      </c>
      <c r="AE757" s="91">
        <f t="shared" ca="1" si="57"/>
        <v>5105.7</v>
      </c>
      <c r="AF757" s="91">
        <f t="shared" ca="1" si="58"/>
        <v>4636.9800000000005</v>
      </c>
    </row>
    <row r="758" spans="1:32">
      <c r="A758" s="40">
        <f>元データ!P755</f>
        <v>642</v>
      </c>
      <c r="B758" s="27">
        <f t="shared" si="59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91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55"/>
        <v/>
      </c>
      <c r="AB758" s="27" t="str">
        <f ca="1">IF(A758="非採用特別","非採用特別",IF(R758=2,"臨時",
IF(COUNTIF(分類!$H$8:$H$25, 統合マスタ!V758)&gt;0, 分類!$G$7,
IF(COUNTIF(分類!$K$8:$K$25, 統合マスタ!V758)&gt;0, 分類!$J$7,
IF(COUNTIF(分類!$N$8:$N$25, 統合マスタ!V758)&gt;0, 分類!$M$7,
IF(COUNTIF(分類!$Q$8:$Q$25, 統合マスタ!V758)&gt;0, 分類!$P$7,
IF(COUNTIF(分類!$T$8:$T$25, 統合マスタ!V758)&gt;0, 分類!$S$7,
"無し")))))))</f>
        <v>錠剤</v>
      </c>
      <c r="AC758" s="27">
        <f t="shared" ca="1" si="56"/>
        <v>754</v>
      </c>
      <c r="AD758" s="27"/>
      <c r="AE758" s="91">
        <f t="shared" si="57"/>
        <v>0</v>
      </c>
      <c r="AF758" s="91">
        <f t="shared" si="58"/>
        <v>0</v>
      </c>
    </row>
    <row r="759" spans="1:32">
      <c r="A759" s="40">
        <f>元データ!P756</f>
        <v>643</v>
      </c>
      <c r="B759" s="27">
        <f t="shared" si="59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91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55"/>
        <v/>
      </c>
      <c r="AB759" s="27" t="str">
        <f ca="1">IF(A759="非採用特別","非採用特別",IF(R759=2,"臨時",
IF(COUNTIF(分類!$H$8:$H$25, 統合マスタ!V759)&gt;0, 分類!$G$7,
IF(COUNTIF(分類!$K$8:$K$25, 統合マスタ!V759)&gt;0, 分類!$J$7,
IF(COUNTIF(分類!$N$8:$N$25, 統合マスタ!V759)&gt;0, 分類!$M$7,
IF(COUNTIF(分類!$Q$8:$Q$25, 統合マスタ!V759)&gt;0, 分類!$P$7,
IF(COUNTIF(分類!$T$8:$T$25, 統合マスタ!V759)&gt;0, 分類!$S$7,
"無し")))))))</f>
        <v>錠剤</v>
      </c>
      <c r="AC759" s="27">
        <f t="shared" ca="1" si="56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951</v>
      </c>
      <c r="AE759" s="91">
        <f t="shared" ca="1" si="57"/>
        <v>6657</v>
      </c>
      <c r="AF759" s="91">
        <f t="shared" ca="1" si="58"/>
        <v>6048.3600000000006</v>
      </c>
    </row>
    <row r="760" spans="1:32">
      <c r="A760" s="40">
        <f>元データ!P757</f>
        <v>643</v>
      </c>
      <c r="B760" s="27">
        <f t="shared" si="59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91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55"/>
        <v/>
      </c>
      <c r="AB760" s="27" t="str">
        <f ca="1">IF(A760="非採用特別","非採用特別",IF(R760=2,"臨時",
IF(COUNTIF(分類!$H$8:$H$25, 統合マスタ!V760)&gt;0, 分類!$G$7,
IF(COUNTIF(分類!$K$8:$K$25, 統合マスタ!V760)&gt;0, 分類!$J$7,
IF(COUNTIF(分類!$N$8:$N$25, 統合マスタ!V760)&gt;0, 分類!$M$7,
IF(COUNTIF(分類!$Q$8:$Q$25, 統合マスタ!V760)&gt;0, 分類!$P$7,
IF(COUNTIF(分類!$T$8:$T$25, 統合マスタ!V760)&gt;0, 分類!$S$7,
"無し")))))))</f>
        <v>錠剤</v>
      </c>
      <c r="AC760" s="27">
        <f t="shared" ca="1" si="56"/>
        <v>756</v>
      </c>
      <c r="AD760" s="27"/>
      <c r="AE760" s="91">
        <f t="shared" si="57"/>
        <v>0</v>
      </c>
      <c r="AF760" s="91">
        <f t="shared" si="58"/>
        <v>0</v>
      </c>
    </row>
    <row r="761" spans="1:32">
      <c r="A761" s="40">
        <f>元データ!P758</f>
        <v>645</v>
      </c>
      <c r="B761" s="27">
        <f t="shared" si="59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91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55"/>
        <v/>
      </c>
      <c r="AB761" s="27" t="str">
        <f ca="1">IF(A761="非採用特別","非採用特別",IF(R761=2,"臨時",
IF(COUNTIF(分類!$H$8:$H$25, 統合マスタ!V761)&gt;0, 分類!$G$7,
IF(COUNTIF(分類!$K$8:$K$25, 統合マスタ!V761)&gt;0, 分類!$J$7,
IF(COUNTIF(分類!$N$8:$N$25, 統合マスタ!V761)&gt;0, 分類!$M$7,
IF(COUNTIF(分類!$Q$8:$Q$25, 統合マスタ!V761)&gt;0, 分類!$P$7,
IF(COUNTIF(分類!$T$8:$T$25, 統合マスタ!V761)&gt;0, 分類!$S$7,
"無し")))))))</f>
        <v>錠剤</v>
      </c>
      <c r="AC761" s="27">
        <f t="shared" ca="1" si="56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683</v>
      </c>
      <c r="AE761" s="91">
        <f t="shared" ca="1" si="57"/>
        <v>23358.600000000002</v>
      </c>
      <c r="AF761" s="91">
        <f t="shared" ca="1" si="58"/>
        <v>20285.100000000002</v>
      </c>
    </row>
    <row r="762" spans="1:32">
      <c r="A762" s="40">
        <f>元データ!P759</f>
        <v>645</v>
      </c>
      <c r="B762" s="27">
        <f t="shared" si="59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91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55"/>
        <v/>
      </c>
      <c r="AB762" s="27" t="str">
        <f ca="1">IF(A762="非採用特別","非採用特別",IF(R762=2,"臨時",
IF(COUNTIF(分類!$H$8:$H$25, 統合マスタ!V762)&gt;0, 分類!$G$7,
IF(COUNTIF(分類!$K$8:$K$25, 統合マスタ!V762)&gt;0, 分類!$J$7,
IF(COUNTIF(分類!$N$8:$N$25, 統合マスタ!V762)&gt;0, 分類!$M$7,
IF(COUNTIF(分類!$Q$8:$Q$25, 統合マスタ!V762)&gt;0, 分類!$P$7,
IF(COUNTIF(分類!$T$8:$T$25, 統合マスタ!V762)&gt;0, 分類!$S$7,
"無し")))))))</f>
        <v>錠剤</v>
      </c>
      <c r="AC762" s="27">
        <f t="shared" ca="1" si="56"/>
        <v>758</v>
      </c>
      <c r="AD762" s="27"/>
      <c r="AE762" s="91">
        <f t="shared" si="57"/>
        <v>0</v>
      </c>
      <c r="AF762" s="91">
        <f t="shared" si="58"/>
        <v>0</v>
      </c>
    </row>
    <row r="763" spans="1:32">
      <c r="A763" s="40">
        <f>元データ!P760</f>
        <v>646</v>
      </c>
      <c r="B763" s="27">
        <f t="shared" si="59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91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55"/>
        <v/>
      </c>
      <c r="AB763" s="27" t="str">
        <f ca="1">IF(A763="非採用特別","非採用特別",IF(R763=2,"臨時",
IF(COUNTIF(分類!$H$8:$H$25, 統合マスタ!V763)&gt;0, 分類!$G$7,
IF(COUNTIF(分類!$K$8:$K$25, 統合マスタ!V763)&gt;0, 分類!$J$7,
IF(COUNTIF(分類!$N$8:$N$25, 統合マスタ!V763)&gt;0, 分類!$M$7,
IF(COUNTIF(分類!$Q$8:$Q$25, 統合マスタ!V763)&gt;0, 分類!$P$7,
IF(COUNTIF(分類!$T$8:$T$25, 統合マスタ!V763)&gt;0, 分類!$S$7,
"無し")))))))</f>
        <v>外用</v>
      </c>
      <c r="AC763" s="27">
        <f t="shared" ca="1" si="56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66</v>
      </c>
      <c r="AE763" s="91">
        <f t="shared" ca="1" si="57"/>
        <v>1405.8</v>
      </c>
      <c r="AF763" s="91">
        <f t="shared" ca="1" si="58"/>
        <v>1251.3600000000001</v>
      </c>
    </row>
    <row r="764" spans="1:32">
      <c r="A764" s="40">
        <f>元データ!P761</f>
        <v>647</v>
      </c>
      <c r="B764" s="27">
        <f t="shared" si="59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91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55"/>
        <v/>
      </c>
      <c r="AB764" s="27" t="str">
        <f ca="1">IF(A764="非採用特別","非採用特別",IF(R764=2,"臨時",
IF(COUNTIF(分類!$H$8:$H$25, 統合マスタ!V764)&gt;0, 分類!$G$7,
IF(COUNTIF(分類!$K$8:$K$25, 統合マスタ!V764)&gt;0, 分類!$J$7,
IF(COUNTIF(分類!$N$8:$N$25, 統合マスタ!V764)&gt;0, 分類!$M$7,
IF(COUNTIF(分類!$Q$8:$Q$25, 統合マスタ!V764)&gt;0, 分類!$P$7,
IF(COUNTIF(分類!$T$8:$T$25, 統合マスタ!V764)&gt;0, 分類!$S$7,
"無し")))))))</f>
        <v>錠剤</v>
      </c>
      <c r="AC764" s="27">
        <f t="shared" ca="1" si="56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554</v>
      </c>
      <c r="AE764" s="91">
        <f t="shared" ca="1" si="57"/>
        <v>5983.2000000000007</v>
      </c>
      <c r="AF764" s="91">
        <f t="shared" ca="1" si="58"/>
        <v>5438.0640000000003</v>
      </c>
    </row>
    <row r="765" spans="1:32">
      <c r="A765" s="40">
        <f>元データ!P762</f>
        <v>648</v>
      </c>
      <c r="B765" s="27">
        <f t="shared" si="59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91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55"/>
        <v/>
      </c>
      <c r="AB765" s="27" t="str">
        <f ca="1">IF(A765="非採用特別","非採用特別",IF(R765=2,"臨時",
IF(COUNTIF(分類!$H$8:$H$25, 統合マスタ!V765)&gt;0, 分類!$G$7,
IF(COUNTIF(分類!$K$8:$K$25, 統合マスタ!V765)&gt;0, 分類!$J$7,
IF(COUNTIF(分類!$N$8:$N$25, 統合マスタ!V765)&gt;0, 分類!$M$7,
IF(COUNTIF(分類!$Q$8:$Q$25, 統合マスタ!V765)&gt;0, 分類!$P$7,
IF(COUNTIF(分類!$T$8:$T$25, 統合マスタ!V765)&gt;0, 分類!$S$7,
"無し")))))))</f>
        <v>臨時</v>
      </c>
      <c r="AC765" s="27">
        <f t="shared" ca="1" si="56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14</v>
      </c>
      <c r="AE765" s="91">
        <f t="shared" ca="1" si="57"/>
        <v>733.6</v>
      </c>
      <c r="AF765" s="91">
        <f t="shared" ca="1" si="58"/>
        <v>609</v>
      </c>
    </row>
    <row r="766" spans="1:32">
      <c r="A766" s="40">
        <f>元データ!P763</f>
        <v>649</v>
      </c>
      <c r="B766" s="27">
        <f t="shared" si="59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91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55"/>
        <v/>
      </c>
      <c r="AB766" s="27" t="str">
        <f ca="1">IF(A766="非採用特別","非採用特別",IF(R766=2,"臨時",
IF(COUNTIF(分類!$H$8:$H$25, 統合マスタ!V766)&gt;0, 分類!$G$7,
IF(COUNTIF(分類!$K$8:$K$25, 統合マスタ!V766)&gt;0, 分類!$J$7,
IF(COUNTIF(分類!$N$8:$N$25, 統合マスタ!V766)&gt;0, 分類!$M$7,
IF(COUNTIF(分類!$Q$8:$Q$25, 統合マスタ!V766)&gt;0, 分類!$P$7,
IF(COUNTIF(分類!$T$8:$T$25, 統合マスタ!V766)&gt;0, 分類!$S$7,
"無し")))))))</f>
        <v>錠剤</v>
      </c>
      <c r="AC766" s="27">
        <f t="shared" ca="1" si="56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896</v>
      </c>
      <c r="AE766" s="91">
        <f t="shared" ca="1" si="57"/>
        <v>9318.4</v>
      </c>
      <c r="AF766" s="91">
        <f t="shared" ca="1" si="58"/>
        <v>7347.1999999999989</v>
      </c>
    </row>
    <row r="767" spans="1:32">
      <c r="A767" s="40">
        <f>元データ!P764</f>
        <v>649</v>
      </c>
      <c r="B767" s="27">
        <f t="shared" si="59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91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55"/>
        <v/>
      </c>
      <c r="AB767" s="27" t="str">
        <f ca="1">IF(A767="非採用特別","非採用特別",IF(R767=2,"臨時",
IF(COUNTIF(分類!$H$8:$H$25, 統合マスタ!V767)&gt;0, 分類!$G$7,
IF(COUNTIF(分類!$K$8:$K$25, 統合マスタ!V767)&gt;0, 分類!$J$7,
IF(COUNTIF(分類!$N$8:$N$25, 統合マスタ!V767)&gt;0, 分類!$M$7,
IF(COUNTIF(分類!$Q$8:$Q$25, 統合マスタ!V767)&gt;0, 分類!$P$7,
IF(COUNTIF(分類!$T$8:$T$25, 統合マスタ!V767)&gt;0, 分類!$S$7,
"無し")))))))</f>
        <v>錠剤</v>
      </c>
      <c r="AC767" s="27">
        <f t="shared" ca="1" si="56"/>
        <v>763</v>
      </c>
      <c r="AD767" s="27"/>
      <c r="AE767" s="91">
        <f t="shared" si="57"/>
        <v>0</v>
      </c>
      <c r="AF767" s="91">
        <f t="shared" si="58"/>
        <v>0</v>
      </c>
    </row>
    <row r="768" spans="1:32">
      <c r="A768" s="40">
        <f>元データ!P765</f>
        <v>653</v>
      </c>
      <c r="B768" s="27">
        <f t="shared" si="59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91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55"/>
        <v/>
      </c>
      <c r="AB768" s="27" t="str">
        <f ca="1">IF(A768="非採用特別","非採用特別",IF(R768=2,"臨時",
IF(COUNTIF(分類!$H$8:$H$25, 統合マスタ!V768)&gt;0, 分類!$G$7,
IF(COUNTIF(分類!$K$8:$K$25, 統合マスタ!V768)&gt;0, 分類!$J$7,
IF(COUNTIF(分類!$N$8:$N$25, 統合マスタ!V768)&gt;0, 分類!$M$7,
IF(COUNTIF(分類!$Q$8:$Q$25, 統合マスタ!V768)&gt;0, 分類!$P$7,
IF(COUNTIF(分類!$T$8:$T$25, 統合マスタ!V768)&gt;0, 分類!$S$7,
"無し")))))))</f>
        <v>散剤</v>
      </c>
      <c r="AC768" s="27">
        <f t="shared" ca="1" si="56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85.5</v>
      </c>
      <c r="AE768" s="91">
        <f t="shared" ca="1" si="57"/>
        <v>5446.35</v>
      </c>
      <c r="AF768" s="91">
        <f t="shared" ca="1" si="58"/>
        <v>4465.665</v>
      </c>
    </row>
    <row r="769" spans="1:32">
      <c r="A769" s="40">
        <f>元データ!P766</f>
        <v>652</v>
      </c>
      <c r="B769" s="27">
        <f t="shared" si="59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91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55"/>
        <v/>
      </c>
      <c r="AB769" s="27" t="str">
        <f ca="1">IF(A769="非採用特別","非採用特別",IF(R769=2,"臨時",
IF(COUNTIF(分類!$H$8:$H$25, 統合マスタ!V769)&gt;0, 分類!$G$7,
IF(COUNTIF(分類!$K$8:$K$25, 統合マスタ!V769)&gt;0, 分類!$J$7,
IF(COUNTIF(分類!$N$8:$N$25, 統合マスタ!V769)&gt;0, 分類!$M$7,
IF(COUNTIF(分類!$Q$8:$Q$25, 統合マスタ!V769)&gt;0, 分類!$P$7,
IF(COUNTIF(分類!$T$8:$T$25, 統合マスタ!V769)&gt;0, 分類!$S$7,
"無し")))))))</f>
        <v>錠剤</v>
      </c>
      <c r="AC769" s="27">
        <f t="shared" ca="1" si="56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404</v>
      </c>
      <c r="AE769" s="91">
        <f t="shared" ca="1" si="57"/>
        <v>10261.599999999999</v>
      </c>
      <c r="AF769" s="91">
        <f t="shared" ca="1" si="58"/>
        <v>8411.2800000000007</v>
      </c>
    </row>
    <row r="770" spans="1:32">
      <c r="A770" s="40">
        <f>元データ!P767</f>
        <v>652</v>
      </c>
      <c r="B770" s="27">
        <f t="shared" si="59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91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55"/>
        <v/>
      </c>
      <c r="AB770" s="27" t="str">
        <f ca="1">IF(A770="非採用特別","非採用特別",IF(R770=2,"臨時",
IF(COUNTIF(分類!$H$8:$H$25, 統合マスタ!V770)&gt;0, 分類!$G$7,
IF(COUNTIF(分類!$K$8:$K$25, 統合マスタ!V770)&gt;0, 分類!$J$7,
IF(COUNTIF(分類!$N$8:$N$25, 統合マスタ!V770)&gt;0, 分類!$M$7,
IF(COUNTIF(分類!$Q$8:$Q$25, 統合マスタ!V770)&gt;0, 分類!$P$7,
IF(COUNTIF(分類!$T$8:$T$25, 統合マスタ!V770)&gt;0, 分類!$S$7,
"無し")))))))</f>
        <v>錠剤</v>
      </c>
      <c r="AC770" s="27">
        <f t="shared" ca="1" si="56"/>
        <v>766</v>
      </c>
      <c r="AD770" s="27"/>
      <c r="AE770" s="91">
        <f t="shared" si="57"/>
        <v>0</v>
      </c>
      <c r="AF770" s="91">
        <f t="shared" si="58"/>
        <v>0</v>
      </c>
    </row>
    <row r="771" spans="1:32">
      <c r="A771" s="40">
        <f>元データ!P768</f>
        <v>651</v>
      </c>
      <c r="B771" s="27">
        <f t="shared" si="59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91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55"/>
        <v/>
      </c>
      <c r="AB771" s="27" t="str">
        <f ca="1">IF(A771="非採用特別","非採用特別",IF(R771=2,"臨時",
IF(COUNTIF(分類!$H$8:$H$25, 統合マスタ!V771)&gt;0, 分類!$G$7,
IF(COUNTIF(分類!$K$8:$K$25, 統合マスタ!V771)&gt;0, 分類!$J$7,
IF(COUNTIF(分類!$N$8:$N$25, 統合マスタ!V771)&gt;0, 分類!$M$7,
IF(COUNTIF(分類!$Q$8:$Q$25, 統合マスタ!V771)&gt;0, 分類!$P$7,
IF(COUNTIF(分類!$T$8:$T$25, 統合マスタ!V771)&gt;0, 分類!$S$7,
"無し")))))))</f>
        <v>注射</v>
      </c>
      <c r="AC771" s="27">
        <f t="shared" ca="1" si="56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68</v>
      </c>
      <c r="AE771" s="91">
        <f t="shared" ca="1" si="57"/>
        <v>45492</v>
      </c>
      <c r="AF771" s="91">
        <f t="shared" ca="1" si="58"/>
        <v>40031.600000000006</v>
      </c>
    </row>
    <row r="772" spans="1:32">
      <c r="A772" s="40">
        <f>元データ!P769</f>
        <v>654</v>
      </c>
      <c r="B772" s="27">
        <f t="shared" si="59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91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55"/>
        <v/>
      </c>
      <c r="AB772" s="27" t="str">
        <f ca="1">IF(A772="非採用特別","非採用特別",IF(R772=2,"臨時",
IF(COUNTIF(分類!$H$8:$H$25, 統合マスタ!V772)&gt;0, 分類!$G$7,
IF(COUNTIF(分類!$K$8:$K$25, 統合マスタ!V772)&gt;0, 分類!$J$7,
IF(COUNTIF(分類!$N$8:$N$25, 統合マスタ!V772)&gt;0, 分類!$M$7,
IF(COUNTIF(分類!$Q$8:$Q$25, 統合マスタ!V772)&gt;0, 分類!$P$7,
IF(COUNTIF(分類!$T$8:$T$25, 統合マスタ!V772)&gt;0, 分類!$S$7,
"無し")))))))</f>
        <v>臨時</v>
      </c>
      <c r="AC772" s="27">
        <f t="shared" ca="1" si="56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60</v>
      </c>
      <c r="AE772" s="91">
        <f t="shared" ca="1" si="57"/>
        <v>4554</v>
      </c>
      <c r="AF772" s="91">
        <f t="shared" ca="1" si="58"/>
        <v>3630.0000000000005</v>
      </c>
    </row>
    <row r="773" spans="1:32">
      <c r="A773" s="40">
        <f>元データ!P770</f>
        <v>655</v>
      </c>
      <c r="B773" s="27">
        <f t="shared" si="59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91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55"/>
        <v/>
      </c>
      <c r="AB773" s="27" t="str">
        <f ca="1">IF(A773="非採用特別","非採用特別",IF(R773=2,"臨時",
IF(COUNTIF(分類!$H$8:$H$25, 統合マスタ!V773)&gt;0, 分類!$G$7,
IF(COUNTIF(分類!$K$8:$K$25, 統合マスタ!V773)&gt;0, 分類!$J$7,
IF(COUNTIF(分類!$N$8:$N$25, 統合マスタ!V773)&gt;0, 分類!$M$7,
IF(COUNTIF(分類!$Q$8:$Q$25, 統合マスタ!V773)&gt;0, 分類!$P$7,
IF(COUNTIF(分類!$T$8:$T$25, 統合マスタ!V773)&gt;0, 分類!$S$7,
"無し")))))))</f>
        <v>臨時</v>
      </c>
      <c r="AC773" s="27">
        <f t="shared" ca="1" si="56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101</v>
      </c>
      <c r="AE773" s="91">
        <f t="shared" ca="1" si="57"/>
        <v>2797.7</v>
      </c>
      <c r="AF773" s="91">
        <f t="shared" ca="1" si="58"/>
        <v>2491.67</v>
      </c>
    </row>
    <row r="774" spans="1:32">
      <c r="A774" s="40">
        <f>元データ!P771</f>
        <v>656</v>
      </c>
      <c r="B774" s="27">
        <f t="shared" si="59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91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60">IF(A774="非採用","非採用",IF(A774="処置薬","処置薬",""))</f>
        <v/>
      </c>
      <c r="AB774" s="27" t="str">
        <f ca="1">IF(A774="非採用特別","非採用特別",IF(R774=2,"臨時",
IF(COUNTIF(分類!$H$8:$H$25, 統合マスタ!V774)&gt;0, 分類!$G$7,
IF(COUNTIF(分類!$K$8:$K$25, 統合マスタ!V774)&gt;0, 分類!$J$7,
IF(COUNTIF(分類!$N$8:$N$25, 統合マスタ!V774)&gt;0, 分類!$M$7,
IF(COUNTIF(分類!$Q$8:$Q$25, 統合マスタ!V774)&gt;0, 分類!$P$7,
IF(COUNTIF(分類!$T$8:$T$25, 統合マスタ!V774)&gt;0, 分類!$S$7,
"無し")))))))</f>
        <v>錠剤</v>
      </c>
      <c r="AC774" s="27">
        <f t="shared" ref="AC774:AC837" ca="1" si="61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270</v>
      </c>
      <c r="AE774" s="91">
        <f t="shared" ref="AE774:AE837" ca="1" si="62">H774*AD774</f>
        <v>8883</v>
      </c>
      <c r="AF774" s="91">
        <f t="shared" ref="AF774:AF837" ca="1" si="63">M774*AD774</f>
        <v>7913.7</v>
      </c>
    </row>
    <row r="775" spans="1:32">
      <c r="A775" s="40">
        <f>元データ!P772</f>
        <v>658</v>
      </c>
      <c r="B775" s="27">
        <f t="shared" ref="B775:B837" si="64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91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60"/>
        <v/>
      </c>
      <c r="AB775" s="27" t="str">
        <f ca="1">IF(A775="非採用特別","非採用特別",IF(R775=2,"臨時",
IF(COUNTIF(分類!$H$8:$H$25, 統合マスタ!V775)&gt;0, 分類!$G$7,
IF(COUNTIF(分類!$K$8:$K$25, 統合マスタ!V775)&gt;0, 分類!$J$7,
IF(COUNTIF(分類!$N$8:$N$25, 統合マスタ!V775)&gt;0, 分類!$M$7,
IF(COUNTIF(分類!$Q$8:$Q$25, 統合マスタ!V775)&gt;0, 分類!$P$7,
IF(COUNTIF(分類!$T$8:$T$25, 統合マスタ!V775)&gt;0, 分類!$S$7,
"無し")))))))</f>
        <v>臨時</v>
      </c>
      <c r="AC775" s="27">
        <f t="shared" ca="1" si="61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40</v>
      </c>
      <c r="AE775" s="91">
        <f t="shared" ca="1" si="62"/>
        <v>1064</v>
      </c>
      <c r="AF775" s="91">
        <f t="shared" ca="1" si="63"/>
        <v>947.2</v>
      </c>
    </row>
    <row r="776" spans="1:32">
      <c r="A776" s="40">
        <f>元データ!P773</f>
        <v>657</v>
      </c>
      <c r="B776" s="27">
        <f t="shared" si="64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91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60"/>
        <v/>
      </c>
      <c r="AB776" s="27" t="str">
        <f ca="1">IF(A776="非採用特別","非採用特別",IF(R776=2,"臨時",
IF(COUNTIF(分類!$H$8:$H$25, 統合マスタ!V776)&gt;0, 分類!$G$7,
IF(COUNTIF(分類!$K$8:$K$25, 統合マスタ!V776)&gt;0, 分類!$J$7,
IF(COUNTIF(分類!$N$8:$N$25, 統合マスタ!V776)&gt;0, 分類!$M$7,
IF(COUNTIF(分類!$Q$8:$Q$25, 統合マスタ!V776)&gt;0, 分類!$P$7,
IF(COUNTIF(分類!$T$8:$T$25, 統合マスタ!V776)&gt;0, 分類!$S$7,
"無し")))))))</f>
        <v>注射</v>
      </c>
      <c r="AC776" s="27">
        <f t="shared" ca="1" si="61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11</v>
      </c>
      <c r="AE776" s="91">
        <f t="shared" ca="1" si="62"/>
        <v>11484</v>
      </c>
      <c r="AF776" s="91">
        <f t="shared" ca="1" si="63"/>
        <v>10230</v>
      </c>
    </row>
    <row r="777" spans="1:32">
      <c r="A777" s="40">
        <f>元データ!P774</f>
        <v>659</v>
      </c>
      <c r="B777" s="27">
        <f t="shared" si="64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91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60"/>
        <v/>
      </c>
      <c r="AB777" s="27" t="str">
        <f ca="1">IF(A777="非採用特別","非採用特別",IF(R777=2,"臨時",
IF(COUNTIF(分類!$H$8:$H$25, 統合マスタ!V777)&gt;0, 分類!$G$7,
IF(COUNTIF(分類!$K$8:$K$25, 統合マスタ!V777)&gt;0, 分類!$J$7,
IF(COUNTIF(分類!$N$8:$N$25, 統合マスタ!V777)&gt;0, 分類!$M$7,
IF(COUNTIF(分類!$Q$8:$Q$25, 統合マスタ!V777)&gt;0, 分類!$P$7,
IF(COUNTIF(分類!$T$8:$T$25, 統合マスタ!V777)&gt;0, 分類!$S$7,
"無し")))))))</f>
        <v>臨時</v>
      </c>
      <c r="AC777" s="27">
        <f t="shared" ca="1" si="61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47</v>
      </c>
      <c r="AE777" s="91">
        <f t="shared" ca="1" si="62"/>
        <v>111733.1</v>
      </c>
      <c r="AF777" s="91">
        <f t="shared" ca="1" si="63"/>
        <v>99498.328571428574</v>
      </c>
    </row>
    <row r="778" spans="1:32">
      <c r="A778" s="40">
        <f>元データ!P775</f>
        <v>660</v>
      </c>
      <c r="B778" s="27">
        <f t="shared" si="64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91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60"/>
        <v/>
      </c>
      <c r="AB778" s="27" t="str">
        <f ca="1">IF(A778="非採用特別","非採用特別",IF(R778=2,"臨時",
IF(COUNTIF(分類!$H$8:$H$25, 統合マスタ!V778)&gt;0, 分類!$G$7,
IF(COUNTIF(分類!$K$8:$K$25, 統合マスタ!V778)&gt;0, 分類!$J$7,
IF(COUNTIF(分類!$N$8:$N$25, 統合マスタ!V778)&gt;0, 分類!$M$7,
IF(COUNTIF(分類!$Q$8:$Q$25, 統合マスタ!V778)&gt;0, 分類!$P$7,
IF(COUNTIF(分類!$T$8:$T$25, 統合マスタ!V778)&gt;0, 分類!$S$7,
"無し")))))))</f>
        <v>臨時</v>
      </c>
      <c r="AC778" s="27">
        <f t="shared" ca="1" si="61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  <c r="AE778" s="91">
        <f t="shared" ca="1" si="62"/>
        <v>0</v>
      </c>
      <c r="AF778" s="91">
        <f t="shared" ca="1" si="63"/>
        <v>0</v>
      </c>
    </row>
    <row r="779" spans="1:32">
      <c r="A779" s="40">
        <f>元データ!P776</f>
        <v>662</v>
      </c>
      <c r="B779" s="27">
        <f t="shared" si="64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91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60"/>
        <v/>
      </c>
      <c r="AB779" s="27" t="str">
        <f ca="1">IF(A779="非採用特別","非採用特別",IF(R779=2,"臨時",
IF(COUNTIF(分類!$H$8:$H$25, 統合マスタ!V779)&gt;0, 分類!$G$7,
IF(COUNTIF(分類!$K$8:$K$25, 統合マスタ!V779)&gt;0, 分類!$J$7,
IF(COUNTIF(分類!$N$8:$N$25, 統合マスタ!V779)&gt;0, 分類!$M$7,
IF(COUNTIF(分類!$Q$8:$Q$25, 統合マスタ!V779)&gt;0, 分類!$P$7,
IF(COUNTIF(分類!$T$8:$T$25, 統合マスタ!V779)&gt;0, 分類!$S$7,
"無し")))))))</f>
        <v>臨時</v>
      </c>
      <c r="AC779" s="27">
        <f t="shared" ca="1" si="61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1</v>
      </c>
      <c r="AE779" s="91">
        <f t="shared" ca="1" si="62"/>
        <v>4829.8999999999996</v>
      </c>
      <c r="AF779" s="91">
        <f t="shared" ca="1" si="63"/>
        <v>4193</v>
      </c>
    </row>
    <row r="780" spans="1:32">
      <c r="A780" s="40">
        <f>元データ!P777</f>
        <v>661</v>
      </c>
      <c r="B780" s="27">
        <f t="shared" si="64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91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60"/>
        <v/>
      </c>
      <c r="AB780" s="27" t="str">
        <f ca="1">IF(A780="非採用特別","非採用特別",IF(R780=2,"臨時",
IF(COUNTIF(分類!$H$8:$H$25, 統合マスタ!V780)&gt;0, 分類!$G$7,
IF(COUNTIF(分類!$K$8:$K$25, 統合マスタ!V780)&gt;0, 分類!$J$7,
IF(COUNTIF(分類!$N$8:$N$25, 統合マスタ!V780)&gt;0, 分類!$M$7,
IF(COUNTIF(分類!$Q$8:$Q$25, 統合マスタ!V780)&gt;0, 分類!$P$7,
IF(COUNTIF(分類!$T$8:$T$25, 統合マスタ!V780)&gt;0, 分類!$S$7,
"無し")))))))</f>
        <v>臨時</v>
      </c>
      <c r="AC780" s="27">
        <f t="shared" ca="1" si="61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1</v>
      </c>
      <c r="AE780" s="91">
        <f t="shared" ca="1" si="62"/>
        <v>5220.8</v>
      </c>
      <c r="AF780" s="91">
        <f t="shared" ca="1" si="63"/>
        <v>4531</v>
      </c>
    </row>
    <row r="781" spans="1:32" s="80" customFormat="1">
      <c r="A781" s="78" t="str">
        <f>元データ!P778</f>
        <v>非採用特別</v>
      </c>
      <c r="B781" s="79">
        <f t="shared" si="64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92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60"/>
        <v/>
      </c>
      <c r="AB781" s="79" t="str">
        <f>IF(A781="非採用特別","非採用特別",IF(R781=2,"臨時",
IF(COUNTIF(分類!$H$8:$H$25, 統合マスタ!V781)&gt;0, 分類!$G$7,
IF(COUNTIF(分類!$K$8:$K$25, 統合マスタ!V781)&gt;0, 分類!$J$7,
IF(COUNTIF(分類!$N$8:$N$25, 統合マスタ!V781)&gt;0, 分類!$M$7,
IF(COUNTIF(分類!$Q$8:$Q$25, 統合マスタ!V781)&gt;0, 分類!$P$7,
IF(COUNTIF(分類!$T$8:$T$25, 統合マスタ!V781)&gt;0, 分類!$S$7,
"無し")))))))</f>
        <v>非採用特別</v>
      </c>
      <c r="AC781" s="79" t="e">
        <f t="shared" ca="1" si="61"/>
        <v>#VALUE!</v>
      </c>
      <c r="AD781" s="79">
        <v>10</v>
      </c>
      <c r="AE781" s="92">
        <f t="shared" si="62"/>
        <v>2630</v>
      </c>
      <c r="AF781" s="92">
        <f t="shared" si="63"/>
        <v>2343</v>
      </c>
    </row>
    <row r="782" spans="1:32">
      <c r="A782" s="40">
        <f>元データ!P779</f>
        <v>664</v>
      </c>
      <c r="B782" s="27">
        <f t="shared" si="64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91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60"/>
        <v/>
      </c>
      <c r="AB782" s="27" t="str">
        <f ca="1">IF(A782="非採用特別","非採用特別",IF(R782=2,"臨時",
IF(COUNTIF(分類!$H$8:$H$25, 統合マスタ!V782)&gt;0, 分類!$G$7,
IF(COUNTIF(分類!$K$8:$K$25, 統合マスタ!V782)&gt;0, 分類!$J$7,
IF(COUNTIF(分類!$N$8:$N$25, 統合マスタ!V782)&gt;0, 分類!$M$7,
IF(COUNTIF(分類!$Q$8:$Q$25, 統合マスタ!V782)&gt;0, 分類!$P$7,
IF(COUNTIF(分類!$T$8:$T$25, 統合マスタ!V782)&gt;0, 分類!$S$7,
"無し")))))))</f>
        <v>散剤</v>
      </c>
      <c r="AC782" s="27">
        <f t="shared" ca="1" si="61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93.5</v>
      </c>
      <c r="AE782" s="91">
        <f t="shared" ca="1" si="62"/>
        <v>1290.3</v>
      </c>
      <c r="AF782" s="91">
        <f t="shared" ca="1" si="63"/>
        <v>1148.1799999999998</v>
      </c>
    </row>
    <row r="783" spans="1:32">
      <c r="A783" s="40">
        <f>元データ!P780</f>
        <v>665</v>
      </c>
      <c r="B783" s="27">
        <f t="shared" si="64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91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60"/>
        <v/>
      </c>
      <c r="AB783" s="27" t="str">
        <f ca="1">IF(A783="非採用特別","非採用特別",IF(R783=2,"臨時",
IF(COUNTIF(分類!$H$8:$H$25, 統合マスタ!V783)&gt;0, 分類!$G$7,
IF(COUNTIF(分類!$K$8:$K$25, 統合マスタ!V783)&gt;0, 分類!$J$7,
IF(COUNTIF(分類!$N$8:$N$25, 統合マスタ!V783)&gt;0, 分類!$M$7,
IF(COUNTIF(分類!$Q$8:$Q$25, 統合マスタ!V783)&gt;0, 分類!$P$7,
IF(COUNTIF(分類!$T$8:$T$25, 統合マスタ!V783)&gt;0, 分類!$S$7,
"無し")))))))</f>
        <v>外用</v>
      </c>
      <c r="AC783" s="27">
        <f t="shared" ca="1" si="61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847</v>
      </c>
      <c r="AE783" s="91">
        <f t="shared" ca="1" si="62"/>
        <v>14907.2</v>
      </c>
      <c r="AF783" s="91">
        <f t="shared" ca="1" si="63"/>
        <v>12705</v>
      </c>
    </row>
    <row r="784" spans="1:32">
      <c r="A784" s="40">
        <f>元データ!P781</f>
        <v>663</v>
      </c>
      <c r="B784" s="27">
        <f t="shared" si="64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91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60"/>
        <v/>
      </c>
      <c r="AB784" s="27" t="str">
        <f ca="1">IF(A784="非採用特別","非採用特別",IF(R784=2,"臨時",
IF(COUNTIF(分類!$H$8:$H$25, 統合マスタ!V784)&gt;0, 分類!$G$7,
IF(COUNTIF(分類!$K$8:$K$25, 統合マスタ!V784)&gt;0, 分類!$J$7,
IF(COUNTIF(分類!$N$8:$N$25, 統合マスタ!V784)&gt;0, 分類!$M$7,
IF(COUNTIF(分類!$Q$8:$Q$25, 統合マスタ!V784)&gt;0, 分類!$P$7,
IF(COUNTIF(分類!$T$8:$T$25, 統合マスタ!V784)&gt;0, 分類!$S$7,
"無し")))))))</f>
        <v>錠剤</v>
      </c>
      <c r="AC784" s="27">
        <f t="shared" ca="1" si="61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1242</v>
      </c>
      <c r="AE784" s="91">
        <f t="shared" ca="1" si="62"/>
        <v>12544.199999999999</v>
      </c>
      <c r="AF784" s="91">
        <f t="shared" ca="1" si="63"/>
        <v>11115.9</v>
      </c>
    </row>
    <row r="785" spans="1:32">
      <c r="A785" s="40">
        <f>元データ!P782</f>
        <v>663</v>
      </c>
      <c r="B785" s="27">
        <f t="shared" si="64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91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60"/>
        <v/>
      </c>
      <c r="AB785" s="27" t="str">
        <f ca="1">IF(A785="非採用特別","非採用特別",IF(R785=2,"臨時",
IF(COUNTIF(分類!$H$8:$H$25, 統合マスタ!V785)&gt;0, 分類!$G$7,
IF(COUNTIF(分類!$K$8:$K$25, 統合マスタ!V785)&gt;0, 分類!$J$7,
IF(COUNTIF(分類!$N$8:$N$25, 統合マスタ!V785)&gt;0, 分類!$M$7,
IF(COUNTIF(分類!$Q$8:$Q$25, 統合マスタ!V785)&gt;0, 分類!$P$7,
IF(COUNTIF(分類!$T$8:$T$25, 統合マスタ!V785)&gt;0, 分類!$S$7,
"無し")))))))</f>
        <v>錠剤</v>
      </c>
      <c r="AC785" s="27">
        <f t="shared" ca="1" si="61"/>
        <v>781</v>
      </c>
      <c r="AD785" s="27"/>
      <c r="AE785" s="91">
        <f t="shared" si="62"/>
        <v>0</v>
      </c>
      <c r="AF785" s="91">
        <f t="shared" si="63"/>
        <v>0</v>
      </c>
    </row>
    <row r="786" spans="1:32">
      <c r="A786" s="40">
        <f>元データ!P783</f>
        <v>666</v>
      </c>
      <c r="B786" s="27">
        <f t="shared" si="64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91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60"/>
        <v/>
      </c>
      <c r="AB786" s="27" t="str">
        <f ca="1">IF(A786="非採用特別","非採用特別",IF(R786=2,"臨時",
IF(COUNTIF(分類!$H$8:$H$25, 統合マスタ!V786)&gt;0, 分類!$G$7,
IF(COUNTIF(分類!$K$8:$K$25, 統合マスタ!V786)&gt;0, 分類!$J$7,
IF(COUNTIF(分類!$N$8:$N$25, 統合マスタ!V786)&gt;0, 分類!$M$7,
IF(COUNTIF(分類!$Q$8:$Q$25, 統合マスタ!V786)&gt;0, 分類!$P$7,
IF(COUNTIF(分類!$T$8:$T$25, 統合マスタ!V786)&gt;0, 分類!$S$7,
"無し")))))))</f>
        <v>臨時</v>
      </c>
      <c r="AC786" s="27">
        <f t="shared" ca="1" si="61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11</v>
      </c>
      <c r="AE786" s="91">
        <f t="shared" ca="1" si="62"/>
        <v>11267.3</v>
      </c>
      <c r="AF786" s="91">
        <f t="shared" ca="1" si="63"/>
        <v>9847.7499999999982</v>
      </c>
    </row>
    <row r="787" spans="1:32">
      <c r="A787" s="40">
        <f>元データ!P784</f>
        <v>667</v>
      </c>
      <c r="B787" s="27">
        <f t="shared" si="64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91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60"/>
        <v/>
      </c>
      <c r="AB787" s="27" t="str">
        <f ca="1">IF(A787="非採用特別","非採用特別",IF(R787=2,"臨時",
IF(COUNTIF(分類!$H$8:$H$25, 統合マスタ!V787)&gt;0, 分類!$G$7,
IF(COUNTIF(分類!$K$8:$K$25, 統合マスタ!V787)&gt;0, 分類!$J$7,
IF(COUNTIF(分類!$N$8:$N$25, 統合マスタ!V787)&gt;0, 分類!$M$7,
IF(COUNTIF(分類!$Q$8:$Q$25, 統合マスタ!V787)&gt;0, 分類!$P$7,
IF(COUNTIF(分類!$T$8:$T$25, 統合マスタ!V787)&gt;0, 分類!$S$7,
"無し")))))))</f>
        <v>外用</v>
      </c>
      <c r="AC787" s="27">
        <f t="shared" ca="1" si="61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170</v>
      </c>
      <c r="AE787" s="91">
        <f t="shared" ca="1" si="62"/>
        <v>2533</v>
      </c>
      <c r="AF787" s="91">
        <f t="shared" ca="1" si="63"/>
        <v>2254.1999999999998</v>
      </c>
    </row>
    <row r="788" spans="1:32">
      <c r="A788" s="40">
        <f>元データ!P785</f>
        <v>668</v>
      </c>
      <c r="B788" s="27">
        <f t="shared" si="64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91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60"/>
        <v/>
      </c>
      <c r="AB788" s="27" t="str">
        <f ca="1">IF(A788="非採用特別","非採用特別",IF(R788=2,"臨時",
IF(COUNTIF(分類!$H$8:$H$25, 統合マスタ!V788)&gt;0, 分類!$G$7,
IF(COUNTIF(分類!$K$8:$K$25, 統合マスタ!V788)&gt;0, 分類!$J$7,
IF(COUNTIF(分類!$N$8:$N$25, 統合マスタ!V788)&gt;0, 分類!$M$7,
IF(COUNTIF(分類!$Q$8:$Q$25, 統合マスタ!V788)&gt;0, 分類!$P$7,
IF(COUNTIF(分類!$T$8:$T$25, 統合マスタ!V788)&gt;0, 分類!$S$7,
"無し")))))))</f>
        <v>錠剤</v>
      </c>
      <c r="AC788" s="27">
        <f t="shared" ca="1" si="61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397</v>
      </c>
      <c r="AE788" s="91">
        <f t="shared" ca="1" si="62"/>
        <v>4128.8</v>
      </c>
      <c r="AF788" s="91">
        <f t="shared" ca="1" si="63"/>
        <v>3295.1000000000004</v>
      </c>
    </row>
    <row r="789" spans="1:32">
      <c r="A789" s="40">
        <f>元データ!P786</f>
        <v>668</v>
      </c>
      <c r="B789" s="27">
        <f t="shared" si="64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91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60"/>
        <v/>
      </c>
      <c r="AB789" s="27" t="str">
        <f ca="1">IF(A789="非採用特別","非採用特別",IF(R789=2,"臨時",
IF(COUNTIF(分類!$H$8:$H$25, 統合マスタ!V789)&gt;0, 分類!$G$7,
IF(COUNTIF(分類!$K$8:$K$25, 統合マスタ!V789)&gt;0, 分類!$J$7,
IF(COUNTIF(分類!$N$8:$N$25, 統合マスタ!V789)&gt;0, 分類!$M$7,
IF(COUNTIF(分類!$Q$8:$Q$25, 統合マスタ!V789)&gt;0, 分類!$P$7,
IF(COUNTIF(分類!$T$8:$T$25, 統合マスタ!V789)&gt;0, 分類!$S$7,
"無し")))))))</f>
        <v>錠剤</v>
      </c>
      <c r="AC789" s="27">
        <f t="shared" ca="1" si="61"/>
        <v>785</v>
      </c>
      <c r="AD789" s="27"/>
      <c r="AE789" s="91">
        <f t="shared" si="62"/>
        <v>0</v>
      </c>
      <c r="AF789" s="91">
        <f t="shared" si="63"/>
        <v>0</v>
      </c>
    </row>
    <row r="790" spans="1:32">
      <c r="A790" s="40">
        <f>元データ!P787</f>
        <v>669</v>
      </c>
      <c r="B790" s="27">
        <f t="shared" si="64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91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60"/>
        <v/>
      </c>
      <c r="AB790" s="27" t="str">
        <f ca="1">IF(A790="非採用特別","非採用特別",IF(R790=2,"臨時",
IF(COUNTIF(分類!$H$8:$H$25, 統合マスタ!V790)&gt;0, 分類!$G$7,
IF(COUNTIF(分類!$K$8:$K$25, 統合マスタ!V790)&gt;0, 分類!$J$7,
IF(COUNTIF(分類!$N$8:$N$25, 統合マスタ!V790)&gt;0, 分類!$M$7,
IF(COUNTIF(分類!$Q$8:$Q$25, 統合マスタ!V790)&gt;0, 分類!$P$7,
IF(COUNTIF(分類!$T$8:$T$25, 統合マスタ!V790)&gt;0, 分類!$S$7,
"無し")))))))</f>
        <v>臨時</v>
      </c>
      <c r="AC790" s="27">
        <f t="shared" ca="1" si="61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125</v>
      </c>
      <c r="AE790" s="91">
        <f t="shared" ca="1" si="62"/>
        <v>5137.5</v>
      </c>
      <c r="AF790" s="91">
        <f t="shared" ca="1" si="63"/>
        <v>4418.75</v>
      </c>
    </row>
    <row r="791" spans="1:32">
      <c r="A791" s="40">
        <f>元データ!P788</f>
        <v>672</v>
      </c>
      <c r="B791" s="27">
        <f t="shared" si="64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91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60"/>
        <v/>
      </c>
      <c r="AB791" s="27" t="str">
        <f ca="1">IF(A791="非採用特別","非採用特別",IF(R791=2,"臨時",
IF(COUNTIF(分類!$H$8:$H$25, 統合マスタ!V791)&gt;0, 分類!$G$7,
IF(COUNTIF(分類!$K$8:$K$25, 統合マスタ!V791)&gt;0, 分類!$J$7,
IF(COUNTIF(分類!$N$8:$N$25, 統合マスタ!V791)&gt;0, 分類!$M$7,
IF(COUNTIF(分類!$Q$8:$Q$25, 統合マスタ!V791)&gt;0, 分類!$P$7,
IF(COUNTIF(分類!$T$8:$T$25, 統合マスタ!V791)&gt;0, 分類!$S$7,
"無し")))))))</f>
        <v>散剤</v>
      </c>
      <c r="AC791" s="27">
        <f t="shared" ca="1" si="61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100.4</v>
      </c>
      <c r="AE791" s="91">
        <f t="shared" ca="1" si="62"/>
        <v>20341.04</v>
      </c>
      <c r="AF791" s="91">
        <f t="shared" ca="1" si="63"/>
        <v>17798.912</v>
      </c>
    </row>
    <row r="792" spans="1:32">
      <c r="A792" s="40">
        <f>元データ!P789</f>
        <v>670</v>
      </c>
      <c r="B792" s="27">
        <f t="shared" si="64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91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60"/>
        <v/>
      </c>
      <c r="AB792" s="27" t="str">
        <f ca="1">IF(A792="非採用特別","非採用特別",IF(R792=2,"臨時",
IF(COUNTIF(分類!$H$8:$H$25, 統合マスタ!V792)&gt;0, 分類!$G$7,
IF(COUNTIF(分類!$K$8:$K$25, 統合マスタ!V792)&gt;0, 分類!$J$7,
IF(COUNTIF(分類!$N$8:$N$25, 統合マスタ!V792)&gt;0, 分類!$M$7,
IF(COUNTIF(分類!$Q$8:$Q$25, 統合マスタ!V792)&gt;0, 分類!$P$7,
IF(COUNTIF(分類!$T$8:$T$25, 統合マスタ!V792)&gt;0, 分類!$S$7,
"無し")))))))</f>
        <v>錠剤</v>
      </c>
      <c r="AC792" s="27">
        <f t="shared" ca="1" si="61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393</v>
      </c>
      <c r="AE792" s="91">
        <f t="shared" ca="1" si="62"/>
        <v>4008.6</v>
      </c>
      <c r="AF792" s="91">
        <f t="shared" ca="1" si="63"/>
        <v>3505.56</v>
      </c>
    </row>
    <row r="793" spans="1:32">
      <c r="A793" s="40">
        <f>元データ!P790</f>
        <v>670</v>
      </c>
      <c r="B793" s="27">
        <f t="shared" si="64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91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60"/>
        <v/>
      </c>
      <c r="AB793" s="27" t="str">
        <f ca="1">IF(A793="非採用特別","非採用特別",IF(R793=2,"臨時",
IF(COUNTIF(分類!$H$8:$H$25, 統合マスタ!V793)&gt;0, 分類!$G$7,
IF(COUNTIF(分類!$K$8:$K$25, 統合マスタ!V793)&gt;0, 分類!$J$7,
IF(COUNTIF(分類!$N$8:$N$25, 統合マスタ!V793)&gt;0, 分類!$M$7,
IF(COUNTIF(分類!$Q$8:$Q$25, 統合マスタ!V793)&gt;0, 分類!$P$7,
IF(COUNTIF(分類!$T$8:$T$25, 統合マスタ!V793)&gt;0, 分類!$S$7,
"無し")))))))</f>
        <v>錠剤</v>
      </c>
      <c r="AC793" s="27">
        <f t="shared" ca="1" si="61"/>
        <v>200789</v>
      </c>
      <c r="AD793" s="27"/>
      <c r="AE793" s="91">
        <f t="shared" si="62"/>
        <v>0</v>
      </c>
      <c r="AF793" s="91">
        <f t="shared" si="63"/>
        <v>0</v>
      </c>
    </row>
    <row r="794" spans="1:32">
      <c r="A794" s="40">
        <f>元データ!P791</f>
        <v>671</v>
      </c>
      <c r="B794" s="27">
        <f t="shared" si="64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91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60"/>
        <v/>
      </c>
      <c r="AB794" s="27" t="str">
        <f ca="1">IF(A794="非採用特別","非採用特別",IF(R794=2,"臨時",
IF(COUNTIF(分類!$H$8:$H$25, 統合マスタ!V794)&gt;0, 分類!$G$7,
IF(COUNTIF(分類!$K$8:$K$25, 統合マスタ!V794)&gt;0, 分類!$J$7,
IF(COUNTIF(分類!$N$8:$N$25, 統合マスタ!V794)&gt;0, 分類!$M$7,
IF(COUNTIF(分類!$Q$8:$Q$25, 統合マスタ!V794)&gt;0, 分類!$P$7,
IF(COUNTIF(分類!$T$8:$T$25, 統合マスタ!V794)&gt;0, 分類!$S$7,
"無し")))))))</f>
        <v>錠剤</v>
      </c>
      <c r="AC794" s="27">
        <f t="shared" ca="1" si="61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538</v>
      </c>
      <c r="AE794" s="91">
        <f t="shared" ca="1" si="62"/>
        <v>10168.199999999999</v>
      </c>
      <c r="AF794" s="91">
        <f t="shared" ca="1" si="63"/>
        <v>8898.52</v>
      </c>
    </row>
    <row r="795" spans="1:32">
      <c r="A795" s="40">
        <f>元データ!P792</f>
        <v>671</v>
      </c>
      <c r="B795" s="27">
        <f t="shared" si="64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91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60"/>
        <v/>
      </c>
      <c r="AB795" s="27" t="str">
        <f ca="1">IF(A795="非採用特別","非採用特別",IF(R795=2,"臨時",
IF(COUNTIF(分類!$H$8:$H$25, 統合マスタ!V795)&gt;0, 分類!$G$7,
IF(COUNTIF(分類!$K$8:$K$25, 統合マスタ!V795)&gt;0, 分類!$J$7,
IF(COUNTIF(分類!$N$8:$N$25, 統合マスタ!V795)&gt;0, 分類!$M$7,
IF(COUNTIF(分類!$Q$8:$Q$25, 統合マスタ!V795)&gt;0, 分類!$P$7,
IF(COUNTIF(分類!$T$8:$T$25, 統合マスタ!V795)&gt;0, 分類!$S$7,
"無し")))))))</f>
        <v>錠剤</v>
      </c>
      <c r="AC795" s="27">
        <f t="shared" ca="1" si="61"/>
        <v>200791</v>
      </c>
      <c r="AD795" s="27"/>
      <c r="AE795" s="91">
        <f t="shared" si="62"/>
        <v>0</v>
      </c>
      <c r="AF795" s="91">
        <f t="shared" si="63"/>
        <v>0</v>
      </c>
    </row>
    <row r="796" spans="1:32">
      <c r="A796" s="40">
        <f>元データ!P793</f>
        <v>673</v>
      </c>
      <c r="B796" s="27">
        <f t="shared" si="64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91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60"/>
        <v/>
      </c>
      <c r="AB796" s="27" t="str">
        <f ca="1">IF(A796="非採用特別","非採用特別",IF(R796=2,"臨時",
IF(COUNTIF(分類!$H$8:$H$25, 統合マスタ!V796)&gt;0, 分類!$G$7,
IF(COUNTIF(分類!$K$8:$K$25, 統合マスタ!V796)&gt;0, 分類!$J$7,
IF(COUNTIF(分類!$N$8:$N$25, 統合マスタ!V796)&gt;0, 分類!$M$7,
IF(COUNTIF(分類!$Q$8:$Q$25, 統合マスタ!V796)&gt;0, 分類!$P$7,
IF(COUNTIF(分類!$T$8:$T$25, 統合マスタ!V796)&gt;0, 分類!$S$7,
"無し")))))))</f>
        <v>外用</v>
      </c>
      <c r="AC796" s="27">
        <f t="shared" ca="1" si="61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62</v>
      </c>
      <c r="AE796" s="91">
        <f t="shared" ca="1" si="62"/>
        <v>14198</v>
      </c>
      <c r="AF796" s="91">
        <f t="shared" ca="1" si="63"/>
        <v>12302.571428571428</v>
      </c>
    </row>
    <row r="797" spans="1:32">
      <c r="A797" s="40">
        <f>元データ!P794</f>
        <v>674</v>
      </c>
      <c r="B797" s="27">
        <f t="shared" si="64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91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60"/>
        <v/>
      </c>
      <c r="AB797" s="27" t="str">
        <f ca="1">IF(A797="非採用特別","非採用特別",IF(R797=2,"臨時",
IF(COUNTIF(分類!$H$8:$H$25, 統合マスタ!V797)&gt;0, 分類!$G$7,
IF(COUNTIF(分類!$K$8:$K$25, 統合マスタ!V797)&gt;0, 分類!$J$7,
IF(COUNTIF(分類!$N$8:$N$25, 統合マスタ!V797)&gt;0, 分類!$M$7,
IF(COUNTIF(分類!$Q$8:$Q$25, 統合マスタ!V797)&gt;0, 分類!$P$7,
IF(COUNTIF(分類!$T$8:$T$25, 統合マスタ!V797)&gt;0, 分類!$S$7,
"無し")))))))</f>
        <v>外用</v>
      </c>
      <c r="AC797" s="27">
        <f t="shared" ca="1" si="61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203</v>
      </c>
      <c r="AE797" s="91">
        <f t="shared" ca="1" si="62"/>
        <v>87107.3</v>
      </c>
      <c r="AF797" s="91">
        <f t="shared" ca="1" si="63"/>
        <v>75342</v>
      </c>
    </row>
    <row r="798" spans="1:32">
      <c r="A798" s="40">
        <f>元データ!P795</f>
        <v>675</v>
      </c>
      <c r="B798" s="27">
        <f t="shared" si="64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91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60"/>
        <v/>
      </c>
      <c r="AB798" s="27" t="str">
        <f ca="1">IF(A798="非採用特別","非採用特別",IF(R798=2,"臨時",
IF(COUNTIF(分類!$H$8:$H$25, 統合マスタ!V798)&gt;0, 分類!$G$7,
IF(COUNTIF(分類!$K$8:$K$25, 統合マスタ!V798)&gt;0, 分類!$J$7,
IF(COUNTIF(分類!$N$8:$N$25, 統合マスタ!V798)&gt;0, 分類!$M$7,
IF(COUNTIF(分類!$Q$8:$Q$25, 統合マスタ!V798)&gt;0, 分類!$P$7,
IF(COUNTIF(分類!$T$8:$T$25, 統合マスタ!V798)&gt;0, 分類!$S$7,
"無し")))))))</f>
        <v>錠剤</v>
      </c>
      <c r="AC798" s="27">
        <f t="shared" ca="1" si="61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103</v>
      </c>
      <c r="AE798" s="91">
        <f t="shared" ca="1" si="62"/>
        <v>1009.4000000000001</v>
      </c>
      <c r="AF798" s="91">
        <f t="shared" ca="1" si="63"/>
        <v>863.1400000000001</v>
      </c>
    </row>
    <row r="799" spans="1:32">
      <c r="A799" s="40">
        <f>元データ!P796</f>
        <v>676</v>
      </c>
      <c r="B799" s="27">
        <f t="shared" si="64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91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60"/>
        <v/>
      </c>
      <c r="AB799" s="27" t="str">
        <f ca="1">IF(A799="非採用特別","非採用特別",IF(R799=2,"臨時",
IF(COUNTIF(分類!$H$8:$H$25, 統合マスタ!V799)&gt;0, 分類!$G$7,
IF(COUNTIF(分類!$K$8:$K$25, 統合マスタ!V799)&gt;0, 分類!$J$7,
IF(COUNTIF(分類!$N$8:$N$25, 統合マスタ!V799)&gt;0, 分類!$M$7,
IF(COUNTIF(分類!$Q$8:$Q$25, 統合マスタ!V799)&gt;0, 分類!$P$7,
IF(COUNTIF(分類!$T$8:$T$25, 統合マスタ!V799)&gt;0, 分類!$S$7,
"無し")))))))</f>
        <v>錠剤</v>
      </c>
      <c r="AC799" s="27">
        <f t="shared" ca="1" si="61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1951</v>
      </c>
      <c r="AE799" s="91">
        <f t="shared" ca="1" si="62"/>
        <v>10340.299999999999</v>
      </c>
      <c r="AF799" s="91">
        <f t="shared" ca="1" si="63"/>
        <v>8996.0609999999997</v>
      </c>
    </row>
    <row r="800" spans="1:32">
      <c r="A800" s="40">
        <f>元データ!P797</f>
        <v>677</v>
      </c>
      <c r="B800" s="27">
        <f t="shared" si="64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91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60"/>
        <v/>
      </c>
      <c r="AB800" s="27" t="str">
        <f ca="1">IF(A800="非採用特別","非採用特別",IF(R800=2,"臨時",
IF(COUNTIF(分類!$H$8:$H$25, 統合マスタ!V800)&gt;0, 分類!$G$7,
IF(COUNTIF(分類!$K$8:$K$25, 統合マスタ!V800)&gt;0, 分類!$J$7,
IF(COUNTIF(分類!$N$8:$N$25, 統合マスタ!V800)&gt;0, 分類!$M$7,
IF(COUNTIF(分類!$Q$8:$Q$25, 統合マスタ!V800)&gt;0, 分類!$P$7,
IF(COUNTIF(分類!$T$8:$T$25, 統合マスタ!V800)&gt;0, 分類!$S$7,
"無し")))))))</f>
        <v>錠剤</v>
      </c>
      <c r="AC800" s="27">
        <f t="shared" ca="1" si="61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952</v>
      </c>
      <c r="AE800" s="91">
        <f t="shared" ca="1" si="62"/>
        <v>13137.6</v>
      </c>
      <c r="AF800" s="91">
        <f t="shared" ca="1" si="63"/>
        <v>11709.6</v>
      </c>
    </row>
    <row r="801" spans="1:32">
      <c r="A801" s="40">
        <f>元データ!P798</f>
        <v>677</v>
      </c>
      <c r="B801" s="27">
        <f t="shared" si="64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91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60"/>
        <v/>
      </c>
      <c r="AB801" s="27" t="str">
        <f ca="1">IF(A801="非採用特別","非採用特別",IF(R801=2,"臨時",
IF(COUNTIF(分類!$H$8:$H$25, 統合マスタ!V801)&gt;0, 分類!$G$7,
IF(COUNTIF(分類!$K$8:$K$25, 統合マスタ!V801)&gt;0, 分類!$J$7,
IF(COUNTIF(分類!$N$8:$N$25, 統合マスタ!V801)&gt;0, 分類!$M$7,
IF(COUNTIF(分類!$Q$8:$Q$25, 統合マスタ!V801)&gt;0, 分類!$P$7,
IF(COUNTIF(分類!$T$8:$T$25, 統合マスタ!V801)&gt;0, 分類!$S$7,
"無し")))))))</f>
        <v>錠剤</v>
      </c>
      <c r="AC801" s="27">
        <f t="shared" ca="1" si="61"/>
        <v>797</v>
      </c>
      <c r="AD801" s="27"/>
      <c r="AE801" s="91">
        <f t="shared" si="62"/>
        <v>0</v>
      </c>
      <c r="AF801" s="91">
        <f t="shared" si="63"/>
        <v>0</v>
      </c>
    </row>
    <row r="802" spans="1:32">
      <c r="A802" s="40">
        <f>元データ!P799</f>
        <v>681</v>
      </c>
      <c r="B802" s="27">
        <f t="shared" si="64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91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60"/>
        <v/>
      </c>
      <c r="AB802" s="27" t="str">
        <f ca="1">IF(A802="非採用特別","非採用特別",IF(R802=2,"臨時",
IF(COUNTIF(分類!$H$8:$H$25, 統合マスタ!V802)&gt;0, 分類!$G$7,
IF(COUNTIF(分類!$K$8:$K$25, 統合マスタ!V802)&gt;0, 分類!$J$7,
IF(COUNTIF(分類!$N$8:$N$25, 統合マスタ!V802)&gt;0, 分類!$M$7,
IF(COUNTIF(分類!$Q$8:$Q$25, 統合マスタ!V802)&gt;0, 分類!$P$7,
IF(COUNTIF(分類!$T$8:$T$25, 統合マスタ!V802)&gt;0, 分類!$S$7,
"無し")))))))</f>
        <v>錠剤</v>
      </c>
      <c r="AC802" s="27">
        <f t="shared" ca="1" si="61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279</v>
      </c>
      <c r="AE802" s="91">
        <f t="shared" ca="1" si="62"/>
        <v>2901.6</v>
      </c>
      <c r="AF802" s="91">
        <f t="shared" ca="1" si="63"/>
        <v>2583.54</v>
      </c>
    </row>
    <row r="803" spans="1:32">
      <c r="A803" s="40">
        <f>元データ!P800</f>
        <v>678</v>
      </c>
      <c r="B803" s="27">
        <f t="shared" si="64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91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60"/>
        <v/>
      </c>
      <c r="AB803" s="27" t="str">
        <f ca="1">IF(A803="非採用特別","非採用特別",IF(R803=2,"臨時",
IF(COUNTIF(分類!$H$8:$H$25, 統合マスタ!V803)&gt;0, 分類!$G$7,
IF(COUNTIF(分類!$K$8:$K$25, 統合マスタ!V803)&gt;0, 分類!$J$7,
IF(COUNTIF(分類!$N$8:$N$25, 統合マスタ!V803)&gt;0, 分類!$M$7,
IF(COUNTIF(分類!$Q$8:$Q$25, 統合マスタ!V803)&gt;0, 分類!$P$7,
IF(COUNTIF(分類!$T$8:$T$25, 統合マスタ!V803)&gt;0, 分類!$S$7,
"無し")))))))</f>
        <v>注射</v>
      </c>
      <c r="AC803" s="27">
        <f t="shared" ca="1" si="61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  <c r="AE803" s="91">
        <f t="shared" ca="1" si="62"/>
        <v>0</v>
      </c>
      <c r="AF803" s="91">
        <f t="shared" ca="1" si="63"/>
        <v>0</v>
      </c>
    </row>
    <row r="804" spans="1:32">
      <c r="A804" s="40">
        <f>元データ!P801</f>
        <v>680</v>
      </c>
      <c r="B804" s="27">
        <f t="shared" si="64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91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60"/>
        <v/>
      </c>
      <c r="AB804" s="27" t="str">
        <f ca="1">IF(A804="非採用特別","非採用特別",IF(R804=2,"臨時",
IF(COUNTIF(分類!$H$8:$H$25, 統合マスタ!V804)&gt;0, 分類!$G$7,
IF(COUNTIF(分類!$K$8:$K$25, 統合マスタ!V804)&gt;0, 分類!$J$7,
IF(COUNTIF(分類!$N$8:$N$25, 統合マスタ!V804)&gt;0, 分類!$M$7,
IF(COUNTIF(分類!$Q$8:$Q$25, 統合マスタ!V804)&gt;0, 分類!$P$7,
IF(COUNTIF(分類!$T$8:$T$25, 統合マスタ!V804)&gt;0, 分類!$S$7,
"無し")))))))</f>
        <v>錠剤</v>
      </c>
      <c r="AC804" s="27">
        <f t="shared" ca="1" si="61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174</v>
      </c>
      <c r="AE804" s="91">
        <f t="shared" ca="1" si="62"/>
        <v>1287.6000000000001</v>
      </c>
      <c r="AF804" s="91">
        <f t="shared" ca="1" si="63"/>
        <v>1129.26</v>
      </c>
    </row>
    <row r="805" spans="1:32">
      <c r="A805" s="40">
        <f>元データ!P802</f>
        <v>679</v>
      </c>
      <c r="B805" s="27">
        <f t="shared" si="64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91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60"/>
        <v/>
      </c>
      <c r="AB805" s="27" t="str">
        <f ca="1">IF(A805="非採用特別","非採用特別",IF(R805=2,"臨時",
IF(COUNTIF(分類!$H$8:$H$25, 統合マスタ!V805)&gt;0, 分類!$G$7,
IF(COUNTIF(分類!$K$8:$K$25, 統合マスタ!V805)&gt;0, 分類!$J$7,
IF(COUNTIF(分類!$N$8:$N$25, 統合マスタ!V805)&gt;0, 分類!$M$7,
IF(COUNTIF(分類!$Q$8:$Q$25, 統合マスタ!V805)&gt;0, 分類!$P$7,
IF(COUNTIF(分類!$T$8:$T$25, 統合マスタ!V805)&gt;0, 分類!$S$7,
"無し")))))))</f>
        <v>注射</v>
      </c>
      <c r="AC805" s="27">
        <f t="shared" ca="1" si="61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4</v>
      </c>
      <c r="AE805" s="91">
        <f t="shared" ca="1" si="62"/>
        <v>824</v>
      </c>
      <c r="AF805" s="91">
        <f t="shared" ca="1" si="63"/>
        <v>707.6</v>
      </c>
    </row>
    <row r="806" spans="1:32">
      <c r="A806" s="40">
        <f>元データ!P803</f>
        <v>683</v>
      </c>
      <c r="B806" s="27">
        <f t="shared" si="64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91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60"/>
        <v/>
      </c>
      <c r="AB806" s="27" t="str">
        <f ca="1">IF(A806="非採用特別","非採用特別",IF(R806=2,"臨時",
IF(COUNTIF(分類!$H$8:$H$25, 統合マスタ!V806)&gt;0, 分類!$G$7,
IF(COUNTIF(分類!$K$8:$K$25, 統合マスタ!V806)&gt;0, 分類!$J$7,
IF(COUNTIF(分類!$N$8:$N$25, 統合マスタ!V806)&gt;0, 分類!$M$7,
IF(COUNTIF(分類!$Q$8:$Q$25, 統合マスタ!V806)&gt;0, 分類!$P$7,
IF(COUNTIF(分類!$T$8:$T$25, 統合マスタ!V806)&gt;0, 分類!$S$7,
"無し")))))))</f>
        <v>注射</v>
      </c>
      <c r="AC806" s="27">
        <f t="shared" ca="1" si="61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53</v>
      </c>
      <c r="AE806" s="91">
        <f t="shared" ca="1" si="62"/>
        <v>74147</v>
      </c>
      <c r="AF806" s="91">
        <f t="shared" ca="1" si="63"/>
        <v>67400.100000000006</v>
      </c>
    </row>
    <row r="807" spans="1:32">
      <c r="A807" s="40">
        <f>元データ!P804</f>
        <v>682</v>
      </c>
      <c r="B807" s="27">
        <f t="shared" si="64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91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60"/>
        <v/>
      </c>
      <c r="AB807" s="27" t="str">
        <f ca="1">IF(A807="非採用特別","非採用特別",IF(R807=2,"臨時",
IF(COUNTIF(分類!$H$8:$H$25, 統合マスタ!V807)&gt;0, 分類!$G$7,
IF(COUNTIF(分類!$K$8:$K$25, 統合マスタ!V807)&gt;0, 分類!$J$7,
IF(COUNTIF(分類!$N$8:$N$25, 統合マスタ!V807)&gt;0, 分類!$M$7,
IF(COUNTIF(分類!$Q$8:$Q$25, 統合マスタ!V807)&gt;0, 分類!$P$7,
IF(COUNTIF(分類!$T$8:$T$25, 統合マスタ!V807)&gt;0, 分類!$S$7,
"無し")))))))</f>
        <v>注射</v>
      </c>
      <c r="AC807" s="27">
        <f t="shared" ca="1" si="61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11</v>
      </c>
      <c r="AE807" s="91">
        <f t="shared" ca="1" si="62"/>
        <v>20075</v>
      </c>
      <c r="AF807" s="91">
        <f t="shared" ca="1" si="63"/>
        <v>18249</v>
      </c>
    </row>
    <row r="808" spans="1:32">
      <c r="A808" s="40">
        <f>元データ!P805</f>
        <v>1</v>
      </c>
      <c r="B808" s="27">
        <f t="shared" si="64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91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60"/>
        <v/>
      </c>
      <c r="AB808" s="27" t="str">
        <f ca="1">IF(A808="非採用特別","非採用特別",IF(R808=2,"臨時",
IF(COUNTIF(分類!$H$8:$H$25, 統合マスタ!V808)&gt;0, 分類!$G$7,
IF(COUNTIF(分類!$K$8:$K$25, 統合マスタ!V808)&gt;0, 分類!$J$7,
IF(COUNTIF(分類!$N$8:$N$25, 統合マスタ!V808)&gt;0, 分類!$M$7,
IF(COUNTIF(分類!$Q$8:$Q$25, 統合マスタ!V808)&gt;0, 分類!$P$7,
IF(COUNTIF(分類!$T$8:$T$25, 統合マスタ!V808)&gt;0, 分類!$S$7,
"無し")))))))</f>
        <v>外用</v>
      </c>
      <c r="AC808" s="27">
        <f t="shared" ca="1" si="61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35</v>
      </c>
      <c r="AE808" s="91">
        <f t="shared" ca="1" si="62"/>
        <v>1155</v>
      </c>
      <c r="AF808" s="91">
        <f t="shared" ca="1" si="63"/>
        <v>1029</v>
      </c>
    </row>
    <row r="809" spans="1:32">
      <c r="A809" s="40">
        <f>元データ!P806</f>
        <v>96</v>
      </c>
      <c r="B809" s="27">
        <f t="shared" si="64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91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60"/>
        <v/>
      </c>
      <c r="AB809" s="27" t="str">
        <f ca="1">IF(A809="非採用特別","非採用特別",IF(R809=2,"臨時",
IF(COUNTIF(分類!$H$8:$H$25, 統合マスタ!V809)&gt;0, 分類!$G$7,
IF(COUNTIF(分類!$K$8:$K$25, 統合マスタ!V809)&gt;0, 分類!$J$7,
IF(COUNTIF(分類!$N$8:$N$25, 統合マスタ!V809)&gt;0, 分類!$M$7,
IF(COUNTIF(分類!$Q$8:$Q$25, 統合マスタ!V809)&gt;0, 分類!$P$7,
IF(COUNTIF(分類!$T$8:$T$25, 統合マスタ!V809)&gt;0, 分類!$S$7,
"無し")))))))</f>
        <v>散剤</v>
      </c>
      <c r="AC809" s="27">
        <f t="shared" ca="1" si="61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63.73</v>
      </c>
      <c r="AE809" s="91">
        <f t="shared" ca="1" si="62"/>
        <v>497.09399999999994</v>
      </c>
      <c r="AF809" s="91">
        <f t="shared" ca="1" si="63"/>
        <v>1656.98</v>
      </c>
    </row>
    <row r="810" spans="1:32">
      <c r="A810" s="40">
        <f>元データ!P807</f>
        <v>97</v>
      </c>
      <c r="B810" s="27">
        <f t="shared" si="64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91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60"/>
        <v/>
      </c>
      <c r="AB810" s="27" t="str">
        <f ca="1">IF(A810="非採用特別","非採用特別",IF(R810=2,"臨時",
IF(COUNTIF(分類!$H$8:$H$25, 統合マスタ!V810)&gt;0, 分類!$G$7,
IF(COUNTIF(分類!$K$8:$K$25, 統合マスタ!V810)&gt;0, 分類!$J$7,
IF(COUNTIF(分類!$N$8:$N$25, 統合マスタ!V810)&gt;0, 分類!$M$7,
IF(COUNTIF(分類!$Q$8:$Q$25, 統合マスタ!V810)&gt;0, 分類!$P$7,
IF(COUNTIF(分類!$T$8:$T$25, 統合マスタ!V810)&gt;0, 分類!$S$7,
"無し")))))))</f>
        <v>散剤</v>
      </c>
      <c r="AC810" s="27">
        <f t="shared" ca="1" si="61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40.270000000000003</v>
      </c>
      <c r="AE810" s="91">
        <f t="shared" ca="1" si="62"/>
        <v>366.45699999999999</v>
      </c>
      <c r="AF810" s="91">
        <f t="shared" ca="1" si="63"/>
        <v>442.97</v>
      </c>
    </row>
    <row r="811" spans="1:32">
      <c r="A811" s="40" t="str">
        <f>元データ!P808</f>
        <v>非採用</v>
      </c>
      <c r="B811" s="27">
        <f t="shared" si="64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91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60"/>
        <v>非採用</v>
      </c>
      <c r="AB811" s="27" t="str">
        <f ca="1">IF(A811="非採用特別","非採用特別",IF(R811=2,"臨時",
IF(COUNTIF(分類!$H$8:$H$25, 統合マスタ!V811)&gt;0, 分類!$G$7,
IF(COUNTIF(分類!$K$8:$K$25, 統合マスタ!V811)&gt;0, 分類!$J$7,
IF(COUNTIF(分類!$N$8:$N$25, 統合マスタ!V811)&gt;0, 分類!$M$7,
IF(COUNTIF(分類!$Q$8:$Q$25, 統合マスタ!V811)&gt;0, 分類!$P$7,
IF(COUNTIF(分類!$T$8:$T$25, 統合マスタ!V811)&gt;0, 分類!$S$7,
"無し")))))))</f>
        <v>無し</v>
      </c>
      <c r="AC811" s="27" t="e">
        <f t="shared" ca="1" si="61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  <c r="AE811" s="91" t="e">
        <f t="shared" ca="1" si="62"/>
        <v>#VALUE!</v>
      </c>
      <c r="AF811" s="91" t="e">
        <f t="shared" ca="1" si="63"/>
        <v>#VALUE!</v>
      </c>
    </row>
    <row r="812" spans="1:32">
      <c r="A812" s="40" t="str">
        <f>元データ!P809</f>
        <v>処置薬</v>
      </c>
      <c r="B812" s="27">
        <f t="shared" si="64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91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60"/>
        <v>処置薬</v>
      </c>
      <c r="AB812" s="27" t="str">
        <f ca="1">IF(A812="非採用特別","非採用特別",IF(R812=2,"臨時",
IF(COUNTIF(分類!$H$8:$H$25, 統合マスタ!V812)&gt;0, 分類!$G$7,
IF(COUNTIF(分類!$K$8:$K$25, 統合マスタ!V812)&gt;0, 分類!$J$7,
IF(COUNTIF(分類!$N$8:$N$25, 統合マスタ!V812)&gt;0, 分類!$M$7,
IF(COUNTIF(分類!$Q$8:$Q$25, 統合マスタ!V812)&gt;0, 分類!$P$7,
IF(COUNTIF(分類!$T$8:$T$25, 統合マスタ!V812)&gt;0, 分類!$S$7,
"無し")))))))</f>
        <v>無し</v>
      </c>
      <c r="AC812" s="27" t="e">
        <f t="shared" ca="1" si="61"/>
        <v>#VALUE!</v>
      </c>
      <c r="AD812" s="27">
        <v>18</v>
      </c>
      <c r="AE812" s="91">
        <f t="shared" si="62"/>
        <v>120.60000000000001</v>
      </c>
      <c r="AF812" s="91">
        <f t="shared" si="63"/>
        <v>107.28</v>
      </c>
    </row>
    <row r="813" spans="1:32">
      <c r="A813" s="40">
        <f>元データ!P810</f>
        <v>180</v>
      </c>
      <c r="B813" s="27">
        <f t="shared" si="64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91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60"/>
        <v/>
      </c>
      <c r="AB813" s="27" t="str">
        <f ca="1">IF(A813="非採用特別","非採用特別",IF(R813=2,"臨時",
IF(COUNTIF(分類!$H$8:$H$25, 統合マスタ!V813)&gt;0, 分類!$G$7,
IF(COUNTIF(分類!$K$8:$K$25, 統合マスタ!V813)&gt;0, 分類!$J$7,
IF(COUNTIF(分類!$N$8:$N$25, 統合マスタ!V813)&gt;0, 分類!$M$7,
IF(COUNTIF(分類!$Q$8:$Q$25, 統合マスタ!V813)&gt;0, 分類!$P$7,
IF(COUNTIF(分類!$T$8:$T$25, 統合マスタ!V813)&gt;0, 分類!$S$7,
"無し")))))))</f>
        <v>散剤</v>
      </c>
      <c r="AC813" s="27">
        <f t="shared" ca="1" si="61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553.9</v>
      </c>
      <c r="AE813" s="91">
        <f t="shared" ca="1" si="62"/>
        <v>9139.35</v>
      </c>
      <c r="AF813" s="91">
        <f t="shared" ca="1" si="63"/>
        <v>8136.7909999999993</v>
      </c>
    </row>
    <row r="814" spans="1:32">
      <c r="A814" s="40">
        <f>元データ!P811</f>
        <v>203</v>
      </c>
      <c r="B814" s="27">
        <f t="shared" si="64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91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60"/>
        <v/>
      </c>
      <c r="AB814" s="27" t="str">
        <f ca="1">IF(A814="非採用特別","非採用特別",IF(R814=2,"臨時",
IF(COUNTIF(分類!$H$8:$H$25, 統合マスタ!V814)&gt;0, 分類!$G$7,
IF(COUNTIF(分類!$K$8:$K$25, 統合マスタ!V814)&gt;0, 分類!$J$7,
IF(COUNTIF(分類!$N$8:$N$25, 統合マスタ!V814)&gt;0, 分類!$M$7,
IF(COUNTIF(分類!$Q$8:$Q$25, 統合マスタ!V814)&gt;0, 分類!$P$7,
IF(COUNTIF(分類!$T$8:$T$25, 統合マスタ!V814)&gt;0, 分類!$S$7,
"無し")))))))</f>
        <v>錠剤</v>
      </c>
      <c r="AC814" s="27">
        <f t="shared" ca="1" si="61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2024</v>
      </c>
      <c r="AE814" s="91">
        <f t="shared" ca="1" si="62"/>
        <v>12346.4</v>
      </c>
      <c r="AF814" s="91">
        <f t="shared" ca="1" si="63"/>
        <v>11212.96</v>
      </c>
    </row>
    <row r="815" spans="1:32">
      <c r="A815" s="40">
        <f>元データ!P812</f>
        <v>208</v>
      </c>
      <c r="B815" s="27">
        <f t="shared" si="64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91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60"/>
        <v/>
      </c>
      <c r="AB815" s="27" t="str">
        <f ca="1">IF(A815="非採用特別","非採用特別",IF(R815=2,"臨時",
IF(COUNTIF(分類!$H$8:$H$25, 統合マスタ!V815)&gt;0, 分類!$G$7,
IF(COUNTIF(分類!$K$8:$K$25, 統合マスタ!V815)&gt;0, 分類!$J$7,
IF(COUNTIF(分類!$N$8:$N$25, 統合マスタ!V815)&gt;0, 分類!$M$7,
IF(COUNTIF(分類!$Q$8:$Q$25, 統合マスタ!V815)&gt;0, 分類!$P$7,
IF(COUNTIF(分類!$T$8:$T$25, 統合マスタ!V815)&gt;0, 分類!$S$7,
"無し")))))))</f>
        <v>その他</v>
      </c>
      <c r="AC815" s="27">
        <f t="shared" ca="1" si="61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34</v>
      </c>
      <c r="AE815" s="91">
        <f t="shared" ca="1" si="62"/>
        <v>2505.8000000000002</v>
      </c>
      <c r="AF815" s="91">
        <f t="shared" ca="1" si="63"/>
        <v>2230.3999999999996</v>
      </c>
    </row>
    <row r="816" spans="1:32">
      <c r="A816" s="40">
        <f>元データ!P813</f>
        <v>209</v>
      </c>
      <c r="B816" s="27">
        <f t="shared" si="64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91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60"/>
        <v/>
      </c>
      <c r="AB816" s="27" t="str">
        <f ca="1">IF(A816="非採用特別","非採用特別",IF(R816=2,"臨時",
IF(COUNTIF(分類!$H$8:$H$25, 統合マスタ!V816)&gt;0, 分類!$G$7,
IF(COUNTIF(分類!$K$8:$K$25, 統合マスタ!V816)&gt;0, 分類!$J$7,
IF(COUNTIF(分類!$N$8:$N$25, 統合マスタ!V816)&gt;0, 分類!$M$7,
IF(COUNTIF(分類!$Q$8:$Q$25, 統合マスタ!V816)&gt;0, 分類!$P$7,
IF(COUNTIF(分類!$T$8:$T$25, 統合マスタ!V816)&gt;0, 分類!$S$7,
"無し")))))))</f>
        <v>注射</v>
      </c>
      <c r="AC816" s="27">
        <f t="shared" ca="1" si="61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6</v>
      </c>
      <c r="AE816" s="91">
        <f t="shared" ca="1" si="62"/>
        <v>2970</v>
      </c>
      <c r="AF816" s="91">
        <f t="shared" ca="1" si="63"/>
        <v>2699.3999999999996</v>
      </c>
    </row>
    <row r="817" spans="1:32">
      <c r="A817" s="40">
        <f>元データ!P814</f>
        <v>486</v>
      </c>
      <c r="B817" s="27">
        <f t="shared" si="64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91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60"/>
        <v/>
      </c>
      <c r="AB817" s="27" t="str">
        <f ca="1">IF(A817="非採用特別","非採用特別",IF(R817=2,"臨時",
IF(COUNTIF(分類!$H$8:$H$25, 統合マスタ!V817)&gt;0, 分類!$G$7,
IF(COUNTIF(分類!$K$8:$K$25, 統合マスタ!V817)&gt;0, 分類!$J$7,
IF(COUNTIF(分類!$N$8:$N$25, 統合マスタ!V817)&gt;0, 分類!$M$7,
IF(COUNTIF(分類!$Q$8:$Q$25, 統合マスタ!V817)&gt;0, 分類!$P$7,
IF(COUNTIF(分類!$T$8:$T$25, 統合マスタ!V817)&gt;0, 分類!$S$7,
"無し")))))))</f>
        <v>臨時</v>
      </c>
      <c r="AC817" s="27">
        <f t="shared" ca="1" si="61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33</v>
      </c>
      <c r="AE817" s="91">
        <f t="shared" ca="1" si="62"/>
        <v>6765</v>
      </c>
      <c r="AF817" s="91">
        <f t="shared" ca="1" si="63"/>
        <v>6025.8</v>
      </c>
    </row>
    <row r="818" spans="1:32">
      <c r="A818" s="40">
        <f>元データ!P815</f>
        <v>687</v>
      </c>
      <c r="B818" s="27">
        <f t="shared" si="64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91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60"/>
        <v/>
      </c>
      <c r="AB818" s="27" t="str">
        <f ca="1">IF(A818="非採用特別","非採用特別",IF(R818=2,"臨時",
IF(COUNTIF(分類!$H$8:$H$25, 統合マスタ!V818)&gt;0, 分類!$G$7,
IF(COUNTIF(分類!$K$8:$K$25, 統合マスタ!V818)&gt;0, 分類!$J$7,
IF(COUNTIF(分類!$N$8:$N$25, 統合マスタ!V818)&gt;0, 分類!$M$7,
IF(COUNTIF(分類!$Q$8:$Q$25, 統合マスタ!V818)&gt;0, 分類!$P$7,
IF(COUNTIF(分類!$T$8:$T$25, 統合マスタ!V818)&gt;0, 分類!$S$7,
"無し")))))))</f>
        <v>注射</v>
      </c>
      <c r="AC818" s="27">
        <f t="shared" ca="1" si="61"/>
        <v>814</v>
      </c>
      <c r="AD818" s="27">
        <v>920</v>
      </c>
      <c r="AE818" s="91">
        <f t="shared" si="62"/>
        <v>92000</v>
      </c>
      <c r="AF818" s="91">
        <f t="shared" si="63"/>
        <v>82800</v>
      </c>
    </row>
    <row r="819" spans="1:32">
      <c r="A819" s="40">
        <f>元データ!P816</f>
        <v>222</v>
      </c>
      <c r="B819" s="27">
        <f t="shared" si="64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91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60"/>
        <v/>
      </c>
      <c r="AB819" s="27" t="str">
        <f ca="1">IF(A819="非採用特別","非採用特別",IF(R819=2,"臨時",
IF(COUNTIF(分類!$H$8:$H$25, 統合マスタ!V819)&gt;0, 分類!$G$7,
IF(COUNTIF(分類!$K$8:$K$25, 統合マスタ!V819)&gt;0, 分類!$J$7,
IF(COUNTIF(分類!$N$8:$N$25, 統合マスタ!V819)&gt;0, 分類!$M$7,
IF(COUNTIF(分類!$Q$8:$Q$25, 統合マスタ!V819)&gt;0, 分類!$P$7,
IF(COUNTIF(分類!$T$8:$T$25, 統合マスタ!V819)&gt;0, 分類!$S$7,
"無し")))))))</f>
        <v>注射</v>
      </c>
      <c r="AC819" s="27">
        <f t="shared" ca="1" si="61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49</v>
      </c>
      <c r="AE819" s="91">
        <f t="shared" ca="1" si="62"/>
        <v>10388</v>
      </c>
      <c r="AF819" s="91">
        <f t="shared" ca="1" si="63"/>
        <v>9251.2000000000007</v>
      </c>
    </row>
    <row r="820" spans="1:32">
      <c r="A820" s="40">
        <f>元データ!P817</f>
        <v>224</v>
      </c>
      <c r="B820" s="27">
        <f t="shared" si="64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91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60"/>
        <v/>
      </c>
      <c r="AB820" s="27" t="str">
        <f ca="1">IF(A820="非採用特別","非採用特別",IF(R820=2,"臨時",
IF(COUNTIF(分類!$H$8:$H$25, 統合マスタ!V820)&gt;0, 分類!$G$7,
IF(COUNTIF(分類!$K$8:$K$25, 統合マスタ!V820)&gt;0, 分類!$J$7,
IF(COUNTIF(分類!$N$8:$N$25, 統合マスタ!V820)&gt;0, 分類!$M$7,
IF(COUNTIF(分類!$Q$8:$Q$25, 統合マスタ!V820)&gt;0, 分類!$P$7,
IF(COUNTIF(分類!$T$8:$T$25, 統合マスタ!V820)&gt;0, 分類!$S$7,
"無し")))))))</f>
        <v>注射</v>
      </c>
      <c r="AC820" s="27">
        <f t="shared" ca="1" si="61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368</v>
      </c>
      <c r="AE820" s="91">
        <f t="shared" ca="1" si="62"/>
        <v>54096</v>
      </c>
      <c r="AF820" s="91">
        <f t="shared" ca="1" si="63"/>
        <v>47840</v>
      </c>
    </row>
    <row r="821" spans="1:32">
      <c r="A821" s="40">
        <f>元データ!P818</f>
        <v>225</v>
      </c>
      <c r="B821" s="27">
        <f t="shared" si="64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91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60"/>
        <v/>
      </c>
      <c r="AB821" s="27" t="str">
        <f ca="1">IF(A821="非採用特別","非採用特別",IF(R821=2,"臨時",
IF(COUNTIF(分類!$H$8:$H$25, 統合マスタ!V821)&gt;0, 分類!$G$7,
IF(COUNTIF(分類!$K$8:$K$25, 統合マスタ!V821)&gt;0, 分類!$J$7,
IF(COUNTIF(分類!$N$8:$N$25, 統合マスタ!V821)&gt;0, 分類!$M$7,
IF(COUNTIF(分類!$Q$8:$Q$25, 統合マスタ!V821)&gt;0, 分類!$P$7,
IF(COUNTIF(分類!$T$8:$T$25, 統合マスタ!V821)&gt;0, 分類!$S$7,
"無し")))))))</f>
        <v>注射</v>
      </c>
      <c r="AC821" s="27">
        <f t="shared" ca="1" si="61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113</v>
      </c>
      <c r="AE821" s="91">
        <f t="shared" ca="1" si="62"/>
        <v>11300</v>
      </c>
      <c r="AF821" s="91">
        <f t="shared" ca="1" si="63"/>
        <v>10067.17</v>
      </c>
    </row>
    <row r="822" spans="1:32">
      <c r="A822" s="40" t="str">
        <f>元データ!P819</f>
        <v>処置薬</v>
      </c>
      <c r="B822" s="27">
        <f t="shared" si="64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91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60"/>
        <v>処置薬</v>
      </c>
      <c r="AB822" s="27" t="str">
        <f ca="1">IF(A822="非採用特別","非採用特別",IF(R822=2,"臨時",
IF(COUNTIF(分類!$H$8:$H$25, 統合マスタ!V822)&gt;0, 分類!$G$7,
IF(COUNTIF(分類!$K$8:$K$25, 統合マスタ!V822)&gt;0, 分類!$J$7,
IF(COUNTIF(分類!$N$8:$N$25, 統合マスタ!V822)&gt;0, 分類!$M$7,
IF(COUNTIF(分類!$Q$8:$Q$25, 統合マスタ!V822)&gt;0, 分類!$P$7,
IF(COUNTIF(分類!$T$8:$T$25, 統合マスタ!V822)&gt;0, 分類!$S$7,
"無し")))))))</f>
        <v>無し</v>
      </c>
      <c r="AC822" s="27" t="e">
        <f t="shared" ca="1" si="61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  <c r="AE822" s="91" t="e">
        <f t="shared" ca="1" si="62"/>
        <v>#REF!</v>
      </c>
      <c r="AF822" s="91" t="e">
        <f t="shared" ca="1" si="63"/>
        <v>#REF!</v>
      </c>
    </row>
    <row r="823" spans="1:32">
      <c r="A823" s="40" t="str">
        <f>元データ!P820</f>
        <v>非採用</v>
      </c>
      <c r="B823" s="27">
        <f t="shared" si="64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91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60"/>
        <v>非採用</v>
      </c>
      <c r="AB823" s="27" t="str">
        <f ca="1">IF(A823="非採用特別","非採用特別",IF(R823=2,"臨時",
IF(COUNTIF(分類!$H$8:$H$25, 統合マスタ!V823)&gt;0, 分類!$G$7,
IF(COUNTIF(分類!$K$8:$K$25, 統合マスタ!V823)&gt;0, 分類!$J$7,
IF(COUNTIF(分類!$N$8:$N$25, 統合マスタ!V823)&gt;0, 分類!$M$7,
IF(COUNTIF(分類!$Q$8:$Q$25, 統合マスタ!V823)&gt;0, 分類!$P$7,
IF(COUNTIF(分類!$T$8:$T$25, 統合マスタ!V823)&gt;0, 分類!$S$7,
"無し")))))))</f>
        <v>無し</v>
      </c>
      <c r="AC823" s="27" t="e">
        <f t="shared" ca="1" si="61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  <c r="AE823" s="91" t="e">
        <f t="shared" ca="1" si="62"/>
        <v>#VALUE!</v>
      </c>
      <c r="AF823" s="91" t="e">
        <f t="shared" ca="1" si="63"/>
        <v>#VALUE!</v>
      </c>
    </row>
    <row r="824" spans="1:32">
      <c r="A824" s="40">
        <f>元データ!P821</f>
        <v>221</v>
      </c>
      <c r="B824" s="27">
        <f t="shared" si="64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91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60"/>
        <v/>
      </c>
      <c r="AB824" s="27" t="str">
        <f ca="1">IF(A824="非採用特別","非採用特別",IF(R824=2,"臨時",
IF(COUNTIF(分類!$H$8:$H$25, 統合マスタ!V824)&gt;0, 分類!$G$7,
IF(COUNTIF(分類!$K$8:$K$25, 統合マスタ!V824)&gt;0, 分類!$J$7,
IF(COUNTIF(分類!$N$8:$N$25, 統合マスタ!V824)&gt;0, 分類!$M$7,
IF(COUNTIF(分類!$Q$8:$Q$25, 統合マスタ!V824)&gt;0, 分類!$P$7,
IF(COUNTIF(分類!$T$8:$T$25, 統合マスタ!V824)&gt;0, 分類!$S$7,
"無し")))))))</f>
        <v>注射</v>
      </c>
      <c r="AC824" s="27">
        <f t="shared" ca="1" si="61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15</v>
      </c>
      <c r="AE824" s="91">
        <f t="shared" ca="1" si="62"/>
        <v>3540</v>
      </c>
      <c r="AF824" s="91">
        <f t="shared" ca="1" si="63"/>
        <v>3153.75</v>
      </c>
    </row>
    <row r="825" spans="1:32">
      <c r="A825" s="40">
        <f>元データ!P822</f>
        <v>220</v>
      </c>
      <c r="B825" s="27">
        <f t="shared" si="64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91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60"/>
        <v/>
      </c>
      <c r="AB825" s="27" t="str">
        <f ca="1">IF(A825="非採用特別","非採用特別",IF(R825=2,"臨時",
IF(COUNTIF(分類!$H$8:$H$25, 統合マスタ!V825)&gt;0, 分類!$G$7,
IF(COUNTIF(分類!$K$8:$K$25, 統合マスタ!V825)&gt;0, 分類!$J$7,
IF(COUNTIF(分類!$N$8:$N$25, 統合マスタ!V825)&gt;0, 分類!$M$7,
IF(COUNTIF(分類!$Q$8:$Q$25, 統合マスタ!V825)&gt;0, 分類!$P$7,
IF(COUNTIF(分類!$T$8:$T$25, 統合マスタ!V825)&gt;0, 分類!$S$7,
"無し")))))))</f>
        <v>注射</v>
      </c>
      <c r="AC825" s="27">
        <f t="shared" ca="1" si="61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6</v>
      </c>
      <c r="AE825" s="91">
        <f t="shared" ca="1" si="62"/>
        <v>1416</v>
      </c>
      <c r="AF825" s="91">
        <f t="shared" ca="1" si="63"/>
        <v>1261.5</v>
      </c>
    </row>
    <row r="826" spans="1:32">
      <c r="A826" s="40">
        <f>元データ!P823</f>
        <v>335</v>
      </c>
      <c r="B826" s="27">
        <f t="shared" si="64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91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60"/>
        <v/>
      </c>
      <c r="AB826" s="27" t="str">
        <f ca="1">IF(A826="非採用特別","非採用特別",IF(R826=2,"臨時",
IF(COUNTIF(分類!$H$8:$H$25, 統合マスタ!V826)&gt;0, 分類!$G$7,
IF(COUNTIF(分類!$K$8:$K$25, 統合マスタ!V826)&gt;0, 分類!$J$7,
IF(COUNTIF(分類!$N$8:$N$25, 統合マスタ!V826)&gt;0, 分類!$M$7,
IF(COUNTIF(分類!$Q$8:$Q$25, 統合マスタ!V826)&gt;0, 分類!$P$7,
IF(COUNTIF(分類!$T$8:$T$25, 統合マスタ!V826)&gt;0, 分類!$S$7,
"無し")))))))</f>
        <v>注射</v>
      </c>
      <c r="AC826" s="27">
        <f t="shared" ca="1" si="61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61</v>
      </c>
      <c r="AE826" s="91">
        <f t="shared" ca="1" si="62"/>
        <v>20252</v>
      </c>
      <c r="AF826" s="91">
        <f t="shared" ca="1" si="63"/>
        <v>17964.5</v>
      </c>
    </row>
    <row r="827" spans="1:32">
      <c r="A827" s="40">
        <f>元データ!P824</f>
        <v>335</v>
      </c>
      <c r="B827" s="27">
        <f t="shared" si="64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91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60"/>
        <v/>
      </c>
      <c r="AB827" s="27" t="str">
        <f ca="1">IF(A827="非採用特別","非採用特別",IF(R827=2,"臨時",
IF(COUNTIF(分類!$H$8:$H$25, 統合マスタ!V827)&gt;0, 分類!$G$7,
IF(COUNTIF(分類!$K$8:$K$25, 統合マスタ!V827)&gt;0, 分類!$J$7,
IF(COUNTIF(分類!$N$8:$N$25, 統合マスタ!V827)&gt;0, 分類!$M$7,
IF(COUNTIF(分類!$Q$8:$Q$25, 統合マスタ!V827)&gt;0, 分類!$P$7,
IF(COUNTIF(分類!$T$8:$T$25, 統合マスタ!V827)&gt;0, 分類!$S$7,
"無し")))))))</f>
        <v>注射</v>
      </c>
      <c r="AC827" s="27">
        <f t="shared" ca="1" si="61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  <c r="AE827" s="91">
        <f t="shared" ca="1" si="62"/>
        <v>0</v>
      </c>
      <c r="AF827" s="91">
        <f t="shared" ca="1" si="63"/>
        <v>0</v>
      </c>
    </row>
    <row r="828" spans="1:32">
      <c r="A828" s="40">
        <f>元データ!P825</f>
        <v>280</v>
      </c>
      <c r="B828" s="27">
        <f t="shared" si="64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91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60"/>
        <v/>
      </c>
      <c r="AB828" s="27" t="str">
        <f ca="1">IF(A828="非採用特別","非採用特別",IF(R828=2,"臨時",
IF(COUNTIF(分類!$H$8:$H$25, 統合マスタ!V828)&gt;0, 分類!$G$7,
IF(COUNTIF(分類!$K$8:$K$25, 統合マスタ!V828)&gt;0, 分類!$J$7,
IF(COUNTIF(分類!$N$8:$N$25, 統合マスタ!V828)&gt;0, 分類!$M$7,
IF(COUNTIF(分類!$Q$8:$Q$25, 統合マスタ!V828)&gt;0, 分類!$P$7,
IF(COUNTIF(分類!$T$8:$T$25, 統合マスタ!V828)&gt;0, 分類!$S$7,
"無し")))))))</f>
        <v>錠剤</v>
      </c>
      <c r="AC828" s="27">
        <f t="shared" ca="1" si="61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1238</v>
      </c>
      <c r="AE828" s="91">
        <f t="shared" ca="1" si="62"/>
        <v>11018.2</v>
      </c>
      <c r="AF828" s="91">
        <f t="shared" ca="1" si="63"/>
        <v>9792.58</v>
      </c>
    </row>
    <row r="829" spans="1:32">
      <c r="A829" s="40">
        <f>元データ!P826</f>
        <v>280</v>
      </c>
      <c r="B829" s="27">
        <f t="shared" si="64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91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60"/>
        <v/>
      </c>
      <c r="AB829" s="27" t="str">
        <f ca="1">IF(A829="非採用特別","非採用特別",IF(R829=2,"臨時",
IF(COUNTIF(分類!$H$8:$H$25, 統合マスタ!V829)&gt;0, 分類!$G$7,
IF(COUNTIF(分類!$K$8:$K$25, 統合マスタ!V829)&gt;0, 分類!$J$7,
IF(COUNTIF(分類!$N$8:$N$25, 統合マスタ!V829)&gt;0, 分類!$M$7,
IF(COUNTIF(分類!$Q$8:$Q$25, 統合マスタ!V829)&gt;0, 分類!$P$7,
IF(COUNTIF(分類!$T$8:$T$25, 統合マスタ!V829)&gt;0, 分類!$S$7,
"無し")))))))</f>
        <v>錠剤</v>
      </c>
      <c r="AC829" s="27">
        <f t="shared" ca="1" si="61"/>
        <v>200825</v>
      </c>
      <c r="AD829" s="27"/>
      <c r="AE829" s="91">
        <f t="shared" si="62"/>
        <v>0</v>
      </c>
      <c r="AF829" s="91">
        <f t="shared" si="63"/>
        <v>0</v>
      </c>
    </row>
    <row r="830" spans="1:32">
      <c r="A830" s="40">
        <f>元データ!P827</f>
        <v>279</v>
      </c>
      <c r="B830" s="27">
        <f t="shared" si="64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91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60"/>
        <v/>
      </c>
      <c r="AB830" s="27" t="str">
        <f ca="1">IF(A830="非採用特別","非採用特別",IF(R830=2,"臨時",
IF(COUNTIF(分類!$H$8:$H$25, 統合マスタ!V830)&gt;0, 分類!$G$7,
IF(COUNTIF(分類!$K$8:$K$25, 統合マスタ!V830)&gt;0, 分類!$J$7,
IF(COUNTIF(分類!$N$8:$N$25, 統合マスタ!V830)&gt;0, 分類!$M$7,
IF(COUNTIF(分類!$Q$8:$Q$25, 統合マスタ!V830)&gt;0, 分類!$P$7,
IF(COUNTIF(分類!$T$8:$T$25, 統合マスタ!V830)&gt;0, 分類!$S$7,
"無し")))))))</f>
        <v>錠剤</v>
      </c>
      <c r="AC830" s="27">
        <f t="shared" ca="1" si="61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198</v>
      </c>
      <c r="AE830" s="91">
        <f t="shared" ca="1" si="62"/>
        <v>2494.7999999999997</v>
      </c>
      <c r="AF830" s="91">
        <f t="shared" ca="1" si="63"/>
        <v>2217.6</v>
      </c>
    </row>
    <row r="831" spans="1:32">
      <c r="A831" s="40">
        <f>元データ!P828</f>
        <v>279</v>
      </c>
      <c r="B831" s="27">
        <f t="shared" si="64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91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60"/>
        <v/>
      </c>
      <c r="AB831" s="27" t="str">
        <f ca="1">IF(A831="非採用特別","非採用特別",IF(R831=2,"臨時",
IF(COUNTIF(分類!$H$8:$H$25, 統合マスタ!V831)&gt;0, 分類!$G$7,
IF(COUNTIF(分類!$K$8:$K$25, 統合マスタ!V831)&gt;0, 分類!$J$7,
IF(COUNTIF(分類!$N$8:$N$25, 統合マスタ!V831)&gt;0, 分類!$M$7,
IF(COUNTIF(分類!$Q$8:$Q$25, 統合マスタ!V831)&gt;0, 分類!$P$7,
IF(COUNTIF(分類!$T$8:$T$25, 統合マスタ!V831)&gt;0, 分類!$S$7,
"無し")))))))</f>
        <v>錠剤</v>
      </c>
      <c r="AC831" s="27">
        <f t="shared" ca="1" si="61"/>
        <v>200827</v>
      </c>
      <c r="AD831" s="27"/>
      <c r="AE831" s="91">
        <f t="shared" si="62"/>
        <v>0</v>
      </c>
      <c r="AF831" s="91">
        <f t="shared" si="63"/>
        <v>0</v>
      </c>
    </row>
    <row r="832" spans="1:32">
      <c r="A832" s="40">
        <f>元データ!P829</f>
        <v>278</v>
      </c>
      <c r="B832" s="27">
        <f t="shared" si="64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91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60"/>
        <v/>
      </c>
      <c r="AB832" s="27" t="str">
        <f ca="1">IF(A832="非採用特別","非採用特別",IF(R832=2,"臨時",
IF(COUNTIF(分類!$H$8:$H$25, 統合マスタ!V832)&gt;0, 分類!$G$7,
IF(COUNTIF(分類!$K$8:$K$25, 統合マスタ!V832)&gt;0, 分類!$J$7,
IF(COUNTIF(分類!$N$8:$N$25, 統合マスタ!V832)&gt;0, 分類!$M$7,
IF(COUNTIF(分類!$Q$8:$Q$25, 統合マスタ!V832)&gt;0, 分類!$P$7,
IF(COUNTIF(分類!$T$8:$T$25, 統合マスタ!V832)&gt;0, 分類!$S$7,
"無し")))))))</f>
        <v>散剤</v>
      </c>
      <c r="AC832" s="27">
        <f t="shared" ca="1" si="61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51.64</v>
      </c>
      <c r="AE832" s="91">
        <f t="shared" ca="1" si="62"/>
        <v>397.62799999999999</v>
      </c>
      <c r="AF832" s="91">
        <f t="shared" ca="1" si="63"/>
        <v>361.48</v>
      </c>
    </row>
    <row r="833" spans="1:32">
      <c r="A833" s="40" t="str">
        <f>元データ!P830</f>
        <v>非採用</v>
      </c>
      <c r="B833" s="27">
        <f t="shared" si="64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91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60"/>
        <v>非採用</v>
      </c>
      <c r="AB833" s="27" t="str">
        <f ca="1">IF(A833="非採用特別","非採用特別",IF(R833=2,"臨時",
IF(COUNTIF(分類!$H$8:$H$25, 統合マスタ!V833)&gt;0, 分類!$G$7,
IF(COUNTIF(分類!$K$8:$K$25, 統合マスタ!V833)&gt;0, 分類!$J$7,
IF(COUNTIF(分類!$N$8:$N$25, 統合マスタ!V833)&gt;0, 分類!$M$7,
IF(COUNTIF(分類!$Q$8:$Q$25, 統合マスタ!V833)&gt;0, 分類!$P$7,
IF(COUNTIF(分類!$T$8:$T$25, 統合マスタ!V833)&gt;0, 分類!$S$7,
"無し")))))))</f>
        <v>無し</v>
      </c>
      <c r="AC833" s="27" t="e">
        <f t="shared" ca="1" si="61"/>
        <v>#VALUE!</v>
      </c>
      <c r="AD833" s="27">
        <v>10</v>
      </c>
      <c r="AE833" s="91">
        <f t="shared" si="62"/>
        <v>1470</v>
      </c>
      <c r="AF833" s="91">
        <f t="shared" si="63"/>
        <v>1308</v>
      </c>
    </row>
    <row r="834" spans="1:32">
      <c r="A834" s="40">
        <f>元データ!P831</f>
        <v>289</v>
      </c>
      <c r="B834" s="27">
        <f t="shared" si="64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91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60"/>
        <v/>
      </c>
      <c r="AB834" s="27" t="str">
        <f ca="1">IF(A834="非採用特別","非採用特別",IF(R834=2,"臨時",
IF(COUNTIF(分類!$H$8:$H$25, 統合マスタ!V834)&gt;0, 分類!$G$7,
IF(COUNTIF(分類!$K$8:$K$25, 統合マスタ!V834)&gt;0, 分類!$J$7,
IF(COUNTIF(分類!$N$8:$N$25, 統合マスタ!V834)&gt;0, 分類!$M$7,
IF(COUNTIF(分類!$Q$8:$Q$25, 統合マスタ!V834)&gt;0, 分類!$P$7,
IF(COUNTIF(分類!$T$8:$T$25, 統合マスタ!V834)&gt;0, 分類!$S$7,
"無し")))))))</f>
        <v>注射</v>
      </c>
      <c r="AC834" s="27">
        <f t="shared" ca="1" si="61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80</v>
      </c>
      <c r="AE834" s="91">
        <f t="shared" ca="1" si="62"/>
        <v>8000</v>
      </c>
      <c r="AF834" s="91">
        <f t="shared" ca="1" si="63"/>
        <v>7126.4</v>
      </c>
    </row>
    <row r="835" spans="1:32">
      <c r="A835" s="40">
        <f>元データ!P832</f>
        <v>686</v>
      </c>
      <c r="B835" s="27">
        <f t="shared" si="64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91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60"/>
        <v/>
      </c>
      <c r="AB835" s="27" t="str">
        <f ca="1">IF(A835="非採用特別","非採用特別",IF(R835=2,"臨時",
IF(COUNTIF(分類!$H$8:$H$25, 統合マスタ!V835)&gt;0, 分類!$G$7,
IF(COUNTIF(分類!$K$8:$K$25, 統合マスタ!V835)&gt;0, 分類!$J$7,
IF(COUNTIF(分類!$N$8:$N$25, 統合マスタ!V835)&gt;0, 分類!$M$7,
IF(COUNTIF(分類!$Q$8:$Q$25, 統合マスタ!V835)&gt;0, 分類!$P$7,
IF(COUNTIF(分類!$T$8:$T$25, 統合マスタ!V835)&gt;0, 分類!$S$7,
"無し")))))))</f>
        <v>散剤</v>
      </c>
      <c r="AC835" s="27">
        <f t="shared" ca="1" si="61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49</v>
      </c>
      <c r="AE835" s="91">
        <f t="shared" ca="1" si="62"/>
        <v>730.1</v>
      </c>
      <c r="AF835" s="91">
        <f t="shared" ca="1" si="63"/>
        <v>649.74</v>
      </c>
    </row>
    <row r="836" spans="1:32">
      <c r="A836" s="40">
        <f>元データ!P833</f>
        <v>381</v>
      </c>
      <c r="B836" s="27">
        <f t="shared" si="64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91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60"/>
        <v/>
      </c>
      <c r="AB836" s="27" t="str">
        <f ca="1">IF(A836="非採用特別","非採用特別",IF(R836=2,"臨時",
IF(COUNTIF(分類!$H$8:$H$25, 統合マスタ!V836)&gt;0, 分類!$G$7,
IF(COUNTIF(分類!$K$8:$K$25, 統合マスタ!V836)&gt;0, 分類!$J$7,
IF(COUNTIF(分類!$N$8:$N$25, 統合マスタ!V836)&gt;0, 分類!$M$7,
IF(COUNTIF(分類!$Q$8:$Q$25, 統合マスタ!V836)&gt;0, 分類!$P$7,
IF(COUNTIF(分類!$T$8:$T$25, 統合マスタ!V836)&gt;0, 分類!$S$7,
"無し")))))))</f>
        <v>外用</v>
      </c>
      <c r="AC836" s="27">
        <f t="shared" ca="1" si="61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220</v>
      </c>
      <c r="AE836" s="91">
        <f t="shared" ca="1" si="62"/>
        <v>638</v>
      </c>
      <c r="AF836" s="91">
        <f t="shared" ca="1" si="63"/>
        <v>579.69999999999993</v>
      </c>
    </row>
    <row r="837" spans="1:32">
      <c r="A837" s="40">
        <f>元データ!P834</f>
        <v>685</v>
      </c>
      <c r="B837" s="27">
        <f t="shared" si="64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91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60"/>
        <v/>
      </c>
      <c r="AB837" s="27" t="str">
        <f ca="1">IF(A837="非採用特別","非採用特別",IF(R837=2,"臨時",
IF(COUNTIF(分類!$H$8:$H$25, 統合マスタ!V837)&gt;0, 分類!$G$7,
IF(COUNTIF(分類!$K$8:$K$25, 統合マスタ!V837)&gt;0, 分類!$J$7,
IF(COUNTIF(分類!$N$8:$N$25, 統合マスタ!V837)&gt;0, 分類!$M$7,
IF(COUNTIF(分類!$Q$8:$Q$25, 統合マスタ!V837)&gt;0, 分類!$P$7,
IF(COUNTIF(分類!$T$8:$T$25, 統合マスタ!V837)&gt;0, 分類!$S$7,
"無し")))))))</f>
        <v>外用</v>
      </c>
      <c r="AC837" s="27">
        <f t="shared" ca="1" si="61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190</v>
      </c>
      <c r="AE837" s="91">
        <f t="shared" ca="1" si="62"/>
        <v>4617</v>
      </c>
      <c r="AF837" s="91">
        <f t="shared" ca="1" si="63"/>
        <v>4111.6000000000004</v>
      </c>
    </row>
    <row r="838" spans="1:32">
      <c r="C838" t="s">
        <v>5611</v>
      </c>
      <c r="M838" s="89">
        <v>39.700000000000003</v>
      </c>
      <c r="T838">
        <v>44.1</v>
      </c>
      <c r="AD838">
        <v>44</v>
      </c>
      <c r="AE838" s="94">
        <f>T838*AD838</f>
        <v>1940.4</v>
      </c>
      <c r="AF838" s="94">
        <f>M838*AD838</f>
        <v>1746.8000000000002</v>
      </c>
    </row>
    <row r="839" spans="1:32">
      <c r="C839" t="s">
        <v>5612</v>
      </c>
      <c r="M839" s="89">
        <v>43.8</v>
      </c>
      <c r="T839">
        <v>48.7</v>
      </c>
      <c r="AD839">
        <v>100</v>
      </c>
      <c r="AE839" s="94">
        <f>T839*AD839</f>
        <v>4870</v>
      </c>
      <c r="AF839" s="94">
        <f>M839*AD839</f>
        <v>4380</v>
      </c>
    </row>
    <row r="840" spans="1:32">
      <c r="C840" t="s">
        <v>5610</v>
      </c>
      <c r="M840" s="89">
        <v>45.4</v>
      </c>
      <c r="T840">
        <v>50.4</v>
      </c>
      <c r="AD840">
        <v>8</v>
      </c>
      <c r="AE840" s="94">
        <f t="shared" ref="AE840:AE843" si="65">T840*AD840</f>
        <v>403.2</v>
      </c>
      <c r="AF840" s="94">
        <f t="shared" ref="AF840:AF843" si="66">M840*AD840</f>
        <v>363.2</v>
      </c>
    </row>
    <row r="841" spans="1:32" ht="12.75" customHeight="1">
      <c r="C841" t="s">
        <v>5615</v>
      </c>
      <c r="M841" s="89">
        <v>348.6</v>
      </c>
      <c r="T841">
        <v>387</v>
      </c>
      <c r="AD841">
        <v>36</v>
      </c>
      <c r="AE841" s="94">
        <f t="shared" si="65"/>
        <v>13932</v>
      </c>
      <c r="AF841" s="94">
        <f t="shared" si="66"/>
        <v>12549.6</v>
      </c>
    </row>
    <row r="842" spans="1:32">
      <c r="C842" t="s">
        <v>5613</v>
      </c>
      <c r="M842" s="89">
        <f>4454/50</f>
        <v>89.08</v>
      </c>
      <c r="T842">
        <v>100</v>
      </c>
      <c r="AD842">
        <v>32</v>
      </c>
      <c r="AE842" s="94">
        <f t="shared" si="65"/>
        <v>3200</v>
      </c>
      <c r="AF842" s="94">
        <f t="shared" si="66"/>
        <v>2850.56</v>
      </c>
    </row>
    <row r="843" spans="1:32">
      <c r="C843" t="s">
        <v>5614</v>
      </c>
      <c r="M843" s="89">
        <v>13923</v>
      </c>
      <c r="T843">
        <v>16654</v>
      </c>
      <c r="AD843">
        <v>1</v>
      </c>
      <c r="AE843" s="94">
        <f t="shared" si="65"/>
        <v>16654</v>
      </c>
      <c r="AF843" s="94">
        <f t="shared" si="66"/>
        <v>13923</v>
      </c>
    </row>
  </sheetData>
  <autoFilter ref="A4:AF837" xr:uid="{00000000-0009-0000-0000-000000000000}"/>
  <mergeCells count="2">
    <mergeCell ref="C3:M3"/>
    <mergeCell ref="N3:Z3"/>
  </mergeCells>
  <phoneticPr fontId="2"/>
  <pageMargins left="0.23622047244094491" right="0.23622047244094491" top="0.74803149606299213" bottom="0.74803149606299213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304"/>
  <sheetViews>
    <sheetView zoomScale="120" zoomScaleNormal="120" workbookViewId="0">
      <pane xSplit="1" ySplit="4" topLeftCell="B83" activePane="bottomRight" state="frozen"/>
      <selection pane="topRight" activeCell="B1" sqref="B1"/>
      <selection pane="bottomLeft" activeCell="A5" sqref="A5"/>
      <selection pane="bottomRight" activeCell="L96" sqref="L96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33203125" style="29" bestFit="1" customWidth="1"/>
    <col min="9" max="9" width="20.109375" style="29" bestFit="1" customWidth="1"/>
    <col min="10" max="13" width="8.88671875" style="29"/>
    <col min="14" max="14" width="7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臨時</v>
      </c>
      <c r="C2" s="28"/>
    </row>
    <row r="4" spans="1:14" s="62" customFormat="1" ht="52.8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4202</v>
      </c>
      <c r="J4" s="61" t="s">
        <v>4207</v>
      </c>
      <c r="K4" s="61" t="s">
        <v>5577</v>
      </c>
      <c r="L4" s="61" t="s">
        <v>5422</v>
      </c>
      <c r="M4" s="61" t="s">
        <v>4206</v>
      </c>
      <c r="N4" s="61" t="s">
        <v>4200</v>
      </c>
    </row>
    <row r="5" spans="1:14">
      <c r="A5" s="66" cm="1">
        <f t="array" aca="1" ref="A5" ca="1">IFERROR(SMALL(IF(統合マスタ!$R$5:$R$1501=2,統合マスタ!$AC$5:$AC$1501),ROW(A1)),"")</f>
        <v>1</v>
      </c>
      <c r="B5" s="27">
        <v>1</v>
      </c>
      <c r="C5" s="27">
        <f ca="1">IF($A5="","",OFFSET(統合マスタ!$B$4,MATCH($A5,統合マスタ!$AC$5:$AC$1501,0),0))</f>
        <v>1</v>
      </c>
      <c r="D5" s="27" t="str">
        <f ca="1">IF($A5="","",OFFSET(統合マスタ!$C$4,MATCH($A5,統合マスタ!$AC$5:$AC$1501,0),0))</f>
        <v>００７　ツムラ　ハチミジオウガン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4</v>
      </c>
      <c r="G5" s="27" t="str">
        <f ca="1">IF($A5="","",OFFSET(統合マスタ!$E$4,MATCH($A5,統合マスタ!$AC$5:$AC$1501,0),0))</f>
        <v>粉</v>
      </c>
      <c r="H5" s="27" t="str">
        <f ca="1">IF($A5="","",OFFSET(統合マスタ!$F$4,MATCH($A5,統合マスタ!$AC$5:$AC$1501,0),0))</f>
        <v>２．５ｇｘ１８９</v>
      </c>
      <c r="I5" s="54" t="str">
        <f ca="1">IF(F5="","",OFFSET(分類!$B$29,MATCH(F5,分類!$A$30:$A$46,0),0))</f>
        <v>漢方薬</v>
      </c>
      <c r="J5" s="65">
        <v>158</v>
      </c>
      <c r="K5" s="54" t="s">
        <v>5581</v>
      </c>
      <c r="L5" s="54">
        <f ca="1">IF(G5="粉",VALUE(SUBSTITUTE(SUBSTITUTE(LEFT(H5, FIND("ｇ", H5) - 1), "．", "."), "　", "")),"")</f>
        <v>2.5</v>
      </c>
      <c r="M5" s="54">
        <f ca="1">IF(L5="",J5,J5*L5)</f>
        <v>395</v>
      </c>
      <c r="N5" s="27" t="str">
        <f ca="1">IF($A5="","",OFFSET(統合マスタ!$K$4,MATCH($A5,統合マスタ!$AC$5:$AC$1501,0),0))</f>
        <v>ｇ</v>
      </c>
    </row>
    <row r="6" spans="1:14">
      <c r="A6" s="66" cm="1">
        <f t="array" aca="1" ref="A6" ca="1">IFERROR(SMALL(IF(統合マスタ!$R$5:$R$1501=2,統合マスタ!$AC$5:$AC$1501),ROW(A2)),"")</f>
        <v>2</v>
      </c>
      <c r="B6" s="27">
        <f>B5+1</f>
        <v>2</v>
      </c>
      <c r="C6" s="27">
        <f ca="1">IF(A6="","",OFFSET(統合マスタ!$B$4,MATCH(A6,統合マスタ!$AC$5:$AC$1501,0),0))</f>
        <v>2</v>
      </c>
      <c r="D6" s="27" t="str">
        <f ca="1">IF($A6="","",OFFSET(統合マスタ!$C$4,MATCH($A6,統合マスタ!$AC$5:$AC$1501,0),0))</f>
        <v>００７　ツムラ　ハチミジオウガン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4</v>
      </c>
      <c r="G6" s="27" t="str">
        <f ca="1">IF($A6="","",OFFSET(統合マスタ!$E$4,MATCH($A6,統合マスタ!$AC$5:$AC$1501,0),0))</f>
        <v>粉</v>
      </c>
      <c r="H6" s="27" t="str">
        <f ca="1">IF($A6="","",OFFSET(統合マスタ!$F$4,MATCH($A6,統合マスタ!$AC$5:$AC$1501,0),0))</f>
        <v>２．５ｇｘ４２</v>
      </c>
      <c r="I6" s="54" t="str">
        <f ca="1">IF(F6="","",OFFSET(分類!$B$29,MATCH(F6,分類!$A$30:$A$46,0),0))</f>
        <v>漢方薬</v>
      </c>
      <c r="J6" s="65"/>
      <c r="K6" s="54" t="s">
        <v>5581</v>
      </c>
      <c r="L6" s="54">
        <f t="shared" ref="L6:L69" ca="1" si="0">IF(G6="粉",VALUE(SUBSTITUTE(SUBSTITUTE(LEFT(H6, FIND("ｇ", H6) - 1), "．", "."), "　", "")),"")</f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IF($A6="","",OFFSET(統合マスタ!$K$4,MATCH($A6,統合マスタ!$AC$5:$AC$1501,0),0))</f>
        <v>ｇ</v>
      </c>
    </row>
    <row r="7" spans="1:14">
      <c r="A7" s="66" cm="1">
        <f t="array" aca="1" ref="A7" ca="1">IFERROR(SMALL(IF(統合マスタ!$R$5:$R$1501=2,統合マスタ!$AC$5:$AC$1501),ROW(A3)),"")</f>
        <v>3</v>
      </c>
      <c r="B7" s="27">
        <f t="shared" ref="B7:B70" si="2">B6+1</f>
        <v>3</v>
      </c>
      <c r="C7" s="27">
        <f ca="1">IF(A7="","",OFFSET(統合マスタ!$B$4,MATCH(A7,統合マスタ!$AC$5:$AC$1501,0),0))</f>
        <v>3</v>
      </c>
      <c r="D7" s="27" t="str">
        <f ca="1">IF($A7="","",OFFSET(統合マスタ!$C$4,MATCH($A7,統合マスタ!$AC$5:$AC$1501,0),0))</f>
        <v>０１２　ツムラ　サイコカリュウコツボレイトウ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4</v>
      </c>
      <c r="G7" s="27" t="str">
        <f ca="1">IF($A7="","",OFFSET(統合マスタ!$E$4,MATCH($A7,統合マスタ!$AC$5:$AC$1501,0),0))</f>
        <v>粉</v>
      </c>
      <c r="H7" s="27" t="str">
        <f ca="1">IF($A7="","",OFFSET(統合マスタ!$F$4,MATCH($A7,統合マスタ!$AC$5:$AC$1501,0),0))</f>
        <v>２．５ｇｘ１８９</v>
      </c>
      <c r="I7" s="54" t="str">
        <f ca="1">IF(F7="","",OFFSET(分類!$B$29,MATCH(F7,分類!$A$30:$A$46,0),0))</f>
        <v>漢方薬</v>
      </c>
      <c r="J7" s="65">
        <v>99</v>
      </c>
      <c r="K7" s="54" t="s">
        <v>5581</v>
      </c>
      <c r="L7" s="54">
        <f t="shared" ca="1" si="0"/>
        <v>2.5</v>
      </c>
      <c r="M7" s="54">
        <f t="shared" ca="1" si="1"/>
        <v>247.5</v>
      </c>
      <c r="N7" s="27" t="str">
        <f ca="1">IF($A7="","",OFFSET(統合マスタ!$K$4,MATCH($A7,統合マスタ!$AC$5:$AC$1501,0),0))</f>
        <v>g</v>
      </c>
    </row>
    <row r="8" spans="1:14">
      <c r="A8" s="66" cm="1">
        <f t="array" aca="1" ref="A8" ca="1">IFERROR(SMALL(IF(統合マスタ!$R$5:$R$1501=2,統合マスタ!$AC$5:$AC$1501),ROW(A4)),"")</f>
        <v>4</v>
      </c>
      <c r="B8" s="27">
        <f t="shared" si="2"/>
        <v>4</v>
      </c>
      <c r="C8" s="27">
        <f ca="1">IF(A8="","",OFFSET(統合マスタ!$B$4,MATCH(A8,統合マスタ!$AC$5:$AC$1501,0),0))</f>
        <v>4</v>
      </c>
      <c r="D8" s="27" t="str">
        <f ca="1">IF($A8="","",OFFSET(統合マスタ!$C$4,MATCH($A8,統合マスタ!$AC$5:$AC$1501,0),0))</f>
        <v>０１６　ツムラ　ハンゲコウボクトウ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4</v>
      </c>
      <c r="G8" s="27" t="str">
        <f ca="1">IF($A8="","",OFFSET(統合マスタ!$E$4,MATCH($A8,統合マスタ!$AC$5:$AC$1501,0),0))</f>
        <v>粉</v>
      </c>
      <c r="H8" s="27" t="str">
        <f ca="1">IF($A8="","",OFFSET(統合マスタ!$F$4,MATCH($A8,統合マスタ!$AC$5:$AC$1501,0),0))</f>
        <v>２．５ｇｘ１８９</v>
      </c>
      <c r="I8" s="54" t="str">
        <f ca="1">IF(F8="","",OFFSET(分類!$B$29,MATCH(F8,分類!$A$30:$A$46,0),0))</f>
        <v>漢方薬</v>
      </c>
      <c r="J8" s="65">
        <v>149</v>
      </c>
      <c r="K8" s="54" t="s">
        <v>5581</v>
      </c>
      <c r="L8" s="54">
        <f t="shared" ca="1" si="0"/>
        <v>2.5</v>
      </c>
      <c r="M8" s="54">
        <f t="shared" ca="1" si="1"/>
        <v>372.5</v>
      </c>
      <c r="N8" s="27" t="str">
        <f ca="1">IF($A8="","",OFFSET(統合マスタ!$K$4,MATCH($A8,統合マスタ!$AC$5:$AC$1501,0),0))</f>
        <v>ｇ</v>
      </c>
    </row>
    <row r="9" spans="1:14">
      <c r="A9" s="66" cm="1">
        <f t="array" aca="1" ref="A9" ca="1">IFERROR(SMALL(IF(統合マスタ!$R$5:$R$1501=2,統合マスタ!$AC$5:$AC$1501),ROW(A5)),"")</f>
        <v>6</v>
      </c>
      <c r="B9" s="27">
        <f t="shared" si="2"/>
        <v>5</v>
      </c>
      <c r="C9" s="27">
        <f ca="1">IF(A9="","",OFFSET(統合マスタ!$B$4,MATCH(A9,統合マスタ!$AC$5:$AC$1501,0),0))</f>
        <v>6</v>
      </c>
      <c r="D9" s="27" t="str">
        <f ca="1">IF($A9="","",OFFSET(統合マスタ!$C$4,MATCH($A9,統合マスタ!$AC$5:$AC$1501,0),0))</f>
        <v>０１９　ツムラ　ショウセイリュウトウ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4</v>
      </c>
      <c r="G9" s="27" t="str">
        <f ca="1">IF($A9="","",OFFSET(統合マスタ!$E$4,MATCH($A9,統合マスタ!$AC$5:$AC$1501,0),0))</f>
        <v>粉</v>
      </c>
      <c r="H9" s="27" t="str">
        <f ca="1">IF($A9="","",OFFSET(統合マスタ!$F$4,MATCH($A9,統合マスタ!$AC$5:$AC$1501,0),0))</f>
        <v>３ｇＸ４２</v>
      </c>
      <c r="I9" s="54" t="str">
        <f ca="1">IF(F9="","",OFFSET(分類!$B$29,MATCH(F9,分類!$A$30:$A$46,0),0))</f>
        <v>漢方薬</v>
      </c>
      <c r="J9" s="65">
        <v>5</v>
      </c>
      <c r="K9" s="54" t="s">
        <v>5581</v>
      </c>
      <c r="L9" s="54">
        <f t="shared" ca="1" si="0"/>
        <v>3</v>
      </c>
      <c r="M9" s="54">
        <f t="shared" ca="1" si="1"/>
        <v>15</v>
      </c>
      <c r="N9" s="27" t="str">
        <f ca="1">IF($A9="","",OFFSET(統合マスタ!$K$4,MATCH($A9,統合マスタ!$AC$5:$AC$1501,0),0))</f>
        <v>g</v>
      </c>
    </row>
    <row r="10" spans="1:14">
      <c r="A10" s="66" cm="1">
        <f t="array" aca="1" ref="A10" ca="1">IFERROR(SMALL(IF(統合マスタ!$R$5:$R$1501=2,統合マスタ!$AC$5:$AC$1501),ROW(A6)),"")</f>
        <v>7</v>
      </c>
      <c r="B10" s="27">
        <f t="shared" si="2"/>
        <v>6</v>
      </c>
      <c r="C10" s="27">
        <f ca="1">IF(A10="","",OFFSET(統合マスタ!$B$4,MATCH(A10,統合マスタ!$AC$5:$AC$1501,0),0))</f>
        <v>7</v>
      </c>
      <c r="D10" s="27" t="str">
        <f ca="1">IF($A10="","",OFFSET(統合マスタ!$C$4,MATCH($A10,統合マスタ!$AC$5:$AC$1501,0),0))</f>
        <v>０４３　ツムラ　リツクンシトウ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4</v>
      </c>
      <c r="G10" s="27" t="str">
        <f ca="1">IF($A10="","",OFFSET(統合マスタ!$E$4,MATCH($A10,統合マスタ!$AC$5:$AC$1501,0),0))</f>
        <v>粉</v>
      </c>
      <c r="H10" s="27" t="str">
        <f ca="1">IF($A10="","",OFFSET(統合マスタ!$F$4,MATCH($A10,統合マスタ!$AC$5:$AC$1501,0),0))</f>
        <v>２．５ｇｘ１８９</v>
      </c>
      <c r="I10" s="54" t="str">
        <f ca="1">IF(F10="","",OFFSET(分類!$B$29,MATCH(F10,分類!$A$30:$A$46,0),0))</f>
        <v>漢方薬</v>
      </c>
      <c r="J10" s="65">
        <v>198</v>
      </c>
      <c r="K10" s="54" t="s">
        <v>5581</v>
      </c>
      <c r="L10" s="54">
        <f t="shared" ca="1" si="0"/>
        <v>2.5</v>
      </c>
      <c r="M10" s="54">
        <f t="shared" ca="1" si="1"/>
        <v>495</v>
      </c>
      <c r="N10" s="27" t="str">
        <f ca="1">IF($A10="","",OFFSET(統合マスタ!$K$4,MATCH($A10,統合マスタ!$AC$5:$AC$1501,0),0))</f>
        <v>g</v>
      </c>
    </row>
    <row r="11" spans="1:14">
      <c r="A11" s="66" cm="1">
        <f t="array" aca="1" ref="A11" ca="1">IFERROR(SMALL(IF(統合マスタ!$R$5:$R$1501=2,統合マスタ!$AC$5:$AC$1501),ROW(A7)),"")</f>
        <v>14</v>
      </c>
      <c r="B11" s="27">
        <f t="shared" si="2"/>
        <v>7</v>
      </c>
      <c r="C11" s="27">
        <f ca="1">IF(A11="","",OFFSET(統合マスタ!$B$4,MATCH(A11,統合マスタ!$AC$5:$AC$1501,0),0))</f>
        <v>14</v>
      </c>
      <c r="D11" s="27" t="str">
        <f ca="1">IF($A11="","",OFFSET(統合マスタ!$C$4,MATCH($A11,統合マスタ!$AC$5:$AC$1501,0),0))</f>
        <v>１０８　ツムラ　ニンジンヨウエイトウ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4</v>
      </c>
      <c r="G11" s="27" t="str">
        <f ca="1">IF($A11="","",OFFSET(統合マスタ!$E$4,MATCH($A11,統合マスタ!$AC$5:$AC$1501,0),0))</f>
        <v>粉</v>
      </c>
      <c r="H11" s="27" t="str">
        <f ca="1">IF($A11="","",OFFSET(統合マスタ!$F$4,MATCH($A11,統合マスタ!$AC$5:$AC$1501,0),0))</f>
        <v>３ｇｘ４２包</v>
      </c>
      <c r="I11" s="54" t="str">
        <f ca="1">IF(F11="","",OFFSET(分類!$B$29,MATCH(F11,分類!$A$30:$A$46,0),0))</f>
        <v>漢方薬</v>
      </c>
      <c r="J11" s="65">
        <v>38</v>
      </c>
      <c r="K11" s="54" t="s">
        <v>5581</v>
      </c>
      <c r="L11" s="54">
        <f t="shared" ca="1" si="0"/>
        <v>3</v>
      </c>
      <c r="M11" s="54">
        <f t="shared" ca="1" si="1"/>
        <v>114</v>
      </c>
      <c r="N11" s="27" t="str">
        <f ca="1">IF($A11="","",OFFSET(統合マスタ!$K$4,MATCH($A11,統合マスタ!$AC$5:$AC$1501,0),0))</f>
        <v>ｇ</v>
      </c>
    </row>
    <row r="12" spans="1:14">
      <c r="A12" s="66" cm="1">
        <f t="array" aca="1" ref="A12" ca="1">IFERROR(SMALL(IF(統合マスタ!$R$5:$R$1501=2,統合マスタ!$AC$5:$AC$1501),ROW(A8)),"")</f>
        <v>15</v>
      </c>
      <c r="B12" s="27">
        <f t="shared" si="2"/>
        <v>8</v>
      </c>
      <c r="C12" s="27">
        <f ca="1">IF(A12="","",OFFSET(統合マスタ!$B$4,MATCH(A12,統合マスタ!$AC$5:$AC$1501,0),0))</f>
        <v>15</v>
      </c>
      <c r="D12" s="27" t="str">
        <f ca="1">IF($A12="","",OFFSET(統合マスタ!$C$4,MATCH($A12,統合マスタ!$AC$5:$AC$1501,0),0))</f>
        <v>１１２　ツムラ　チョレイトウゴウシモットウ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4</v>
      </c>
      <c r="G12" s="27" t="str">
        <f ca="1">IF($A12="","",OFFSET(統合マスタ!$E$4,MATCH($A12,統合マスタ!$AC$5:$AC$1501,0),0))</f>
        <v>粉</v>
      </c>
      <c r="H12" s="27" t="str">
        <f ca="1">IF($A12="","",OFFSET(統合マスタ!$F$4,MATCH($A12,統合マスタ!$AC$5:$AC$1501,0),0))</f>
        <v>２．５ｇｘ４２</v>
      </c>
      <c r="I12" s="54" t="str">
        <f ca="1">IF(F12="","",OFFSET(分類!$B$29,MATCH(F12,分類!$A$30:$A$46,0),0))</f>
        <v>漢方薬</v>
      </c>
      <c r="J12" s="65">
        <v>93</v>
      </c>
      <c r="K12" s="54" t="s">
        <v>5581</v>
      </c>
      <c r="L12" s="54">
        <f t="shared" ca="1" si="0"/>
        <v>2.5</v>
      </c>
      <c r="M12" s="54">
        <f t="shared" ca="1" si="1"/>
        <v>232.5</v>
      </c>
      <c r="N12" s="27" t="str">
        <f ca="1">IF($A12="","",OFFSET(統合マスタ!$K$4,MATCH($A12,統合マスタ!$AC$5:$AC$1501,0),0))</f>
        <v>g</v>
      </c>
    </row>
    <row r="13" spans="1:14">
      <c r="A13" s="66" cm="1">
        <f t="array" aca="1" ref="A13" ca="1">IFERROR(SMALL(IF(統合マスタ!$R$5:$R$1501=2,統合マスタ!$AC$5:$AC$1501),ROW(A9)),"")</f>
        <v>18</v>
      </c>
      <c r="B13" s="27">
        <f t="shared" si="2"/>
        <v>9</v>
      </c>
      <c r="C13" s="27">
        <f ca="1">IF(A13="","",OFFSET(統合マスタ!$B$4,MATCH(A13,統合マスタ!$AC$5:$AC$1501,0),0))</f>
        <v>18</v>
      </c>
      <c r="D13" s="27" t="str">
        <f ca="1">IF($A13="","",OFFSET(統合マスタ!$C$4,MATCH($A13,統合マスタ!$AC$5:$AC$1501,0),0))</f>
        <v>ＥＫ１１４　柴苓湯　　　　　　　　　　　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4</v>
      </c>
      <c r="G13" s="27" t="str">
        <f ca="1">IF($A13="","",OFFSET(統合マスタ!$E$4,MATCH($A13,統合マスタ!$AC$5:$AC$1501,0),0))</f>
        <v>粉</v>
      </c>
      <c r="H13" s="27" t="str">
        <f ca="1">IF($A13="","",OFFSET(統合マスタ!$F$4,MATCH($A13,統合マスタ!$AC$5:$AC$1501,0),0))</f>
        <v>２．７ｇ×２９４</v>
      </c>
      <c r="I13" s="54" t="str">
        <f ca="1">IF(F13="","",OFFSET(分類!$B$29,MATCH(F13,分類!$A$30:$A$46,0),0))</f>
        <v>漢方薬</v>
      </c>
      <c r="J13" s="65">
        <v>40</v>
      </c>
      <c r="K13" s="54" t="s">
        <v>5581</v>
      </c>
      <c r="L13" s="54">
        <f t="shared" ca="1" si="0"/>
        <v>2.7</v>
      </c>
      <c r="M13" s="54">
        <f t="shared" ca="1" si="1"/>
        <v>108</v>
      </c>
      <c r="N13" s="27" t="str">
        <f ca="1">IF($A13="","",OFFSET(統合マスタ!$K$4,MATCH($A13,統合マスタ!$AC$5:$AC$1501,0),0))</f>
        <v>g</v>
      </c>
    </row>
    <row r="14" spans="1:14">
      <c r="A14" s="66" cm="1">
        <f t="array" aca="1" ref="A14" ca="1">IFERROR(SMALL(IF(統合マスタ!$R$5:$R$1501=2,統合マスタ!$AC$5:$AC$1501),ROW(A10)),"")</f>
        <v>19</v>
      </c>
      <c r="B14" s="27">
        <f t="shared" si="2"/>
        <v>10</v>
      </c>
      <c r="C14" s="27">
        <f ca="1">IF(A14="","",OFFSET(統合マスタ!$B$4,MATCH(A14,統合マスタ!$AC$5:$AC$1501,0),0))</f>
        <v>19</v>
      </c>
      <c r="D14" s="27" t="str">
        <f ca="1">IF($A14="","",OFFSET(統合マスタ!$C$4,MATCH($A14,統合マスタ!$AC$5:$AC$1501,0),0))</f>
        <v>ＥＫ１５　黄連解毒湯エキス細粒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4</v>
      </c>
      <c r="G14" s="27" t="str">
        <f ca="1">IF($A14="","",OFFSET(統合マスタ!$E$4,MATCH($A14,統合マスタ!$AC$5:$AC$1501,0),0))</f>
        <v>粉</v>
      </c>
      <c r="H14" s="27" t="str">
        <f ca="1">IF($A14="","",OFFSET(統合マスタ!$F$4,MATCH($A14,統合マスタ!$AC$5:$AC$1501,0),0))</f>
        <v>２ｇｘ４２包</v>
      </c>
      <c r="I14" s="54" t="str">
        <f ca="1">IF(F14="","",OFFSET(分類!$B$29,MATCH(F14,分類!$A$30:$A$46,0),0))</f>
        <v>漢方薬</v>
      </c>
      <c r="J14" s="65">
        <v>36</v>
      </c>
      <c r="K14" s="54" t="s">
        <v>5581</v>
      </c>
      <c r="L14" s="54">
        <f t="shared" ca="1" si="0"/>
        <v>2</v>
      </c>
      <c r="M14" s="54">
        <f t="shared" ca="1" si="1"/>
        <v>72</v>
      </c>
      <c r="N14" s="27" t="str">
        <f ca="1">IF($A14="","",OFFSET(統合マスタ!$K$4,MATCH($A14,統合マスタ!$AC$5:$AC$1501,0),0))</f>
        <v>g</v>
      </c>
    </row>
    <row r="15" spans="1:14">
      <c r="A15" s="66" cm="1">
        <f t="array" aca="1" ref="A15" ca="1">IFERROR(SMALL(IF(統合マスタ!$R$5:$R$1501=2,統合マスタ!$AC$5:$AC$1501),ROW(A11)),"")</f>
        <v>22</v>
      </c>
      <c r="B15" s="27">
        <f t="shared" si="2"/>
        <v>11</v>
      </c>
      <c r="C15" s="27">
        <f ca="1">IF(A15="","",OFFSET(統合マスタ!$B$4,MATCH(A15,統合マスタ!$AC$5:$AC$1501,0),0))</f>
        <v>22</v>
      </c>
      <c r="D15" s="27" t="str">
        <f ca="1">IF($A15="","",OFFSET(統合マスタ!$C$4,MATCH($A15,統合マスタ!$AC$5:$AC$1501,0),0))</f>
        <v>ＥＫ４０　猪苓湯エキス細粒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4</v>
      </c>
      <c r="G15" s="27" t="str">
        <f ca="1">IF($A15="","",OFFSET(統合マスタ!$E$4,MATCH($A15,統合マスタ!$AC$5:$AC$1501,0),0))</f>
        <v>粉</v>
      </c>
      <c r="H15" s="27" t="str">
        <f ca="1">IF($A15="","",OFFSET(統合マスタ!$F$4,MATCH($A15,統合マスタ!$AC$5:$AC$1501,0),0))</f>
        <v>２ｇｘ４２包</v>
      </c>
      <c r="I15" s="54" t="str">
        <f ca="1">IF(F15="","",OFFSET(分類!$B$29,MATCH(F15,分類!$A$30:$A$46,0),0))</f>
        <v>漢方薬</v>
      </c>
      <c r="J15" s="65">
        <v>36</v>
      </c>
      <c r="K15" s="54" t="s">
        <v>5581</v>
      </c>
      <c r="L15" s="54">
        <f t="shared" ca="1" si="0"/>
        <v>2</v>
      </c>
      <c r="M15" s="54">
        <f t="shared" ca="1" si="1"/>
        <v>72</v>
      </c>
      <c r="N15" s="27" t="str">
        <f ca="1">IF($A15="","",OFFSET(統合マスタ!$K$4,MATCH($A15,統合マスタ!$AC$5:$AC$1501,0),0))</f>
        <v>g</v>
      </c>
    </row>
    <row r="16" spans="1:14">
      <c r="A16" s="66" cm="1">
        <f t="array" aca="1" ref="A16" ca="1">IFERROR(SMALL(IF(統合マスタ!$R$5:$R$1501=2,統合マスタ!$AC$5:$AC$1501),ROW(A12)),"")</f>
        <v>26</v>
      </c>
      <c r="B16" s="27">
        <f t="shared" si="2"/>
        <v>12</v>
      </c>
      <c r="C16" s="27">
        <f ca="1">IF(A16="","",OFFSET(統合マスタ!$B$4,MATCH(A16,統合マスタ!$AC$5:$AC$1501,0),0))</f>
        <v>26</v>
      </c>
      <c r="D16" s="27" t="str">
        <f ca="1">IF($A16="","",OFFSET(統合マスタ!$C$4,MATCH($A16,統合マスタ!$AC$5:$AC$1501,0),0))</f>
        <v>Ｔ７２　ヨクイニンエキス錠「コタロー」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15</v>
      </c>
      <c r="G16" s="27" t="str">
        <f ca="1">IF($A16="","",OFFSET(統合マスタ!$E$4,MATCH($A16,統合マスタ!$AC$5:$AC$1501,0),0))</f>
        <v>バラ</v>
      </c>
      <c r="H16" s="27" t="str">
        <f ca="1">IF($A16="","",OFFSET(統合マスタ!$F$4,MATCH($A16,統合マスタ!$AC$5:$AC$1501,0),0))</f>
        <v>１２６Ｔｘ１０</v>
      </c>
      <c r="I16" s="54" t="str">
        <f ca="1">IF(F16="","",OFFSET(分類!$B$29,MATCH(F16,分類!$A$30:$A$46,0),0))</f>
        <v>不良在庫</v>
      </c>
      <c r="J16" s="65">
        <v>0</v>
      </c>
      <c r="K16" s="54" t="str">
        <f ca="1">N16</f>
        <v>錠</v>
      </c>
      <c r="L16" s="54" t="str">
        <f t="shared" ca="1" si="0"/>
        <v/>
      </c>
      <c r="M16" s="54">
        <f t="shared" ca="1" si="1"/>
        <v>0</v>
      </c>
      <c r="N16" s="27" t="str">
        <f ca="1">IF($A16="","",OFFSET(統合マスタ!$K$4,MATCH($A16,統合マスタ!$AC$5:$AC$1501,0),0))</f>
        <v>錠</v>
      </c>
    </row>
    <row r="17" spans="1:14">
      <c r="A17" s="66" cm="1">
        <f t="array" aca="1" ref="A17" ca="1">IFERROR(SMALL(IF(統合マスタ!$R$5:$R$1501=2,統合マスタ!$AC$5:$AC$1501),ROW(A13)),"")</f>
        <v>35</v>
      </c>
      <c r="B17" s="27">
        <f t="shared" si="2"/>
        <v>13</v>
      </c>
      <c r="C17" s="27">
        <f ca="1">IF(A17="","",OFFSET(統合マスタ!$B$4,MATCH(A17,統合マスタ!$AC$5:$AC$1501,0),0))</f>
        <v>35</v>
      </c>
      <c r="D17" s="27" t="str">
        <f ca="1">IF($A17="","",OFFSET(統合マスタ!$C$4,MATCH($A17,統合マスタ!$AC$5:$AC$1501,0),0))</f>
        <v>アザルフィジンＥＮ錠５００ｍｇ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3</v>
      </c>
      <c r="G17" s="27" t="str">
        <f ca="1">IF($A17="","",OFFSET(統合マスタ!$E$4,MATCH($A17,統合マスタ!$AC$5:$AC$1501,0),0))</f>
        <v>ＰＴＰ</v>
      </c>
      <c r="H17" s="27" t="str">
        <f ca="1">IF($A17="","",OFFSET(統合マスタ!$F$4,MATCH($A17,統合マスタ!$AC$5:$AC$1501,0),0))</f>
        <v>１００Ｔ</v>
      </c>
      <c r="I17" s="54" t="str">
        <f ca="1">IF(F17="","",OFFSET(分類!$B$29,MATCH(F17,分類!$A$30:$A$46,0),0))</f>
        <v>外用.臨時.散薬ヒート</v>
      </c>
      <c r="J17" s="65">
        <v>34</v>
      </c>
      <c r="K17" s="54" t="str">
        <f ca="1">N17</f>
        <v>錠</v>
      </c>
      <c r="L17" s="54" t="str">
        <f t="shared" ca="1" si="0"/>
        <v/>
      </c>
      <c r="M17" s="54">
        <f t="shared" ca="1" si="1"/>
        <v>34</v>
      </c>
      <c r="N17" s="27" t="str">
        <f ca="1">IF($A17="","",OFFSET(統合マスタ!$K$4,MATCH($A17,統合マスタ!$AC$5:$AC$1501,0),0))</f>
        <v>錠</v>
      </c>
    </row>
    <row r="18" spans="1:14">
      <c r="A18" s="66" cm="1">
        <f t="array" aca="1" ref="A18" ca="1">IFERROR(SMALL(IF(統合マスタ!$R$5:$R$1501=2,統合マスタ!$AC$5:$AC$1501),ROW(A14)),"")</f>
        <v>36</v>
      </c>
      <c r="B18" s="27">
        <f t="shared" si="2"/>
        <v>14</v>
      </c>
      <c r="C18" s="27">
        <f ca="1">IF(A18="","",OFFSET(統合マスタ!$B$4,MATCH(A18,統合マスタ!$AC$5:$AC$1501,0),0))</f>
        <v>36</v>
      </c>
      <c r="D18" s="27" t="str">
        <f ca="1">IF($A18="","",OFFSET(統合マスタ!$C$4,MATCH($A18,統合マスタ!$AC$5:$AC$1501,0),0))</f>
        <v>アシクロビル点滴静注用２５０ｍｇ「サワイ」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9</v>
      </c>
      <c r="G18" s="27" t="str">
        <f ca="1">IF($A18="","",OFFSET(統合マスタ!$E$4,MATCH($A18,統合マスタ!$AC$5:$AC$1501,0),0))</f>
        <v/>
      </c>
      <c r="H18" s="27" t="str">
        <f ca="1">IF($A18="","",OFFSET(統合マスタ!$F$4,MATCH($A18,統合マスタ!$AC$5:$AC$1501,0),0))</f>
        <v>１０Ｖ</v>
      </c>
      <c r="I18" s="54" t="str">
        <f ca="1">IF(F18="","",OFFSET(分類!$B$29,MATCH(F18,分類!$A$30:$A$46,0),0))</f>
        <v>注射</v>
      </c>
      <c r="J18" s="65">
        <v>56</v>
      </c>
      <c r="K18" s="54" t="str">
        <f t="shared" ref="K18:K21" ca="1" si="3">N18</f>
        <v>V</v>
      </c>
      <c r="L18" s="54" t="str">
        <f t="shared" ca="1" si="0"/>
        <v/>
      </c>
      <c r="M18" s="54">
        <f t="shared" ca="1" si="1"/>
        <v>56</v>
      </c>
      <c r="N18" s="27" t="str">
        <f ca="1">IF($A18="","",OFFSET(統合マスタ!$K$4,MATCH($A18,統合マスタ!$AC$5:$AC$1501,0),0))</f>
        <v>V</v>
      </c>
    </row>
    <row r="19" spans="1:14">
      <c r="A19" s="66" cm="1">
        <f t="array" aca="1" ref="A19" ca="1">IFERROR(SMALL(IF(統合マスタ!$R$5:$R$1501=2,統合マスタ!$AC$5:$AC$1501),ROW(A15)),"")</f>
        <v>53</v>
      </c>
      <c r="B19" s="27">
        <f t="shared" si="2"/>
        <v>15</v>
      </c>
      <c r="C19" s="27">
        <f ca="1">IF(A19="","",OFFSET(統合マスタ!$B$4,MATCH(A19,統合マスタ!$AC$5:$AC$1501,0),0))</f>
        <v>53</v>
      </c>
      <c r="D19" s="27" t="str">
        <f ca="1">IF($A19="","",OFFSET(統合マスタ!$C$4,MATCH($A19,統合マスタ!$AC$5:$AC$1501,0),0))</f>
        <v>アゾセミド錠３０ｍｇ「ＤＳＥＰ」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3</v>
      </c>
      <c r="G19" s="27" t="str">
        <f ca="1">IF($A19="","",OFFSET(統合マスタ!$E$4,MATCH($A19,統合マスタ!$AC$5:$AC$1501,0),0))</f>
        <v>ＰＴＰ</v>
      </c>
      <c r="H19" s="27" t="str">
        <f ca="1">IF($A19="","",OFFSET(統合マスタ!$F$4,MATCH($A19,統合マスタ!$AC$5:$AC$1501,0),0))</f>
        <v>１００Ｔ</v>
      </c>
      <c r="I19" s="54" t="str">
        <f ca="1">IF(F19="","",OFFSET(分類!$B$29,MATCH(F19,分類!$A$30:$A$46,0),0))</f>
        <v>外用.臨時.散薬ヒート</v>
      </c>
      <c r="J19" s="65">
        <v>10</v>
      </c>
      <c r="K19" s="54" t="str">
        <f t="shared" ca="1" si="3"/>
        <v>錠</v>
      </c>
      <c r="L19" s="54" t="str">
        <f t="shared" ca="1" si="0"/>
        <v/>
      </c>
      <c r="M19" s="54">
        <f t="shared" ca="1" si="1"/>
        <v>10</v>
      </c>
      <c r="N19" s="27" t="str">
        <f ca="1">IF($A19="","",OFFSET(統合マスタ!$K$4,MATCH($A19,統合マスタ!$AC$5:$AC$1501,0),0))</f>
        <v>錠</v>
      </c>
    </row>
    <row r="20" spans="1:14">
      <c r="A20" s="66" cm="1">
        <f t="array" aca="1" ref="A20" ca="1">IFERROR(SMALL(IF(統合マスタ!$R$5:$R$1501=2,統合マスタ!$AC$5:$AC$1501),ROW(A16)),"")</f>
        <v>57</v>
      </c>
      <c r="B20" s="27">
        <f t="shared" si="2"/>
        <v>16</v>
      </c>
      <c r="C20" s="27">
        <f ca="1">IF(A20="","",OFFSET(統合マスタ!$B$4,MATCH(A20,統合マスタ!$AC$5:$AC$1501,0),0))</f>
        <v>57</v>
      </c>
      <c r="D20" s="27" t="str">
        <f ca="1">IF($A20="","",OFFSET(統合マスタ!$C$4,MATCH($A20,統合マスタ!$AC$5:$AC$1501,0),0))</f>
        <v>アドエア５００ディスカス
６０吸入用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3</v>
      </c>
      <c r="G20" s="27" t="str">
        <f ca="1">IF($A20="","",OFFSET(統合マスタ!$E$4,MATCH($A20,統合マスタ!$AC$5:$AC$1501,0),0))</f>
        <v/>
      </c>
      <c r="H20" s="27" t="str">
        <f ca="1">IF($A20="","",OFFSET(統合マスタ!$F$4,MATCH($A20,統合マスタ!$AC$5:$AC$1501,0),0))</f>
        <v>６０ブリスターｘ１</v>
      </c>
      <c r="I20" s="54" t="str">
        <f ca="1">IF(F20="","",OFFSET(分類!$B$29,MATCH(F20,分類!$A$30:$A$46,0),0))</f>
        <v>外用.臨時.散薬ヒート</v>
      </c>
      <c r="J20" s="65">
        <v>2</v>
      </c>
      <c r="K20" s="54" t="str">
        <f t="shared" ca="1" si="3"/>
        <v>個</v>
      </c>
      <c r="L20" s="54" t="str">
        <f t="shared" ca="1" si="0"/>
        <v/>
      </c>
      <c r="M20" s="54">
        <f t="shared" ca="1" si="1"/>
        <v>2</v>
      </c>
      <c r="N20" s="27" t="str">
        <f ca="1">IF($A20="","",OFFSET(統合マスタ!$K$4,MATCH($A20,統合マスタ!$AC$5:$AC$1501,0),0))</f>
        <v>個</v>
      </c>
    </row>
    <row r="21" spans="1:14">
      <c r="A21" s="66" cm="1">
        <f t="array" aca="1" ref="A21" ca="1">IFERROR(SMALL(IF(統合マスタ!$R$5:$R$1501=2,統合マスタ!$AC$5:$AC$1501),ROW(A17)),"")</f>
        <v>77</v>
      </c>
      <c r="B21" s="27">
        <f t="shared" si="2"/>
        <v>17</v>
      </c>
      <c r="C21" s="27">
        <f ca="1">IF(A21="","",OFFSET(統合マスタ!$B$4,MATCH(A21,統合マスタ!$AC$5:$AC$1501,0),0))</f>
        <v>77</v>
      </c>
      <c r="D21" s="27" t="str">
        <f ca="1">IF($A21="","",OFFSET(統合マスタ!$C$4,MATCH($A21,統合マスタ!$AC$5:$AC$1501,0),0))</f>
        <v>アミノレバン点滴静注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15</v>
      </c>
      <c r="G21" s="27" t="str">
        <f ca="1">IF($A21="","",OFFSET(統合マスタ!$E$4,MATCH($A21,統合マスタ!$AC$5:$AC$1501,0),0))</f>
        <v/>
      </c>
      <c r="H21" s="27" t="str">
        <f ca="1">IF($A21="","",OFFSET(統合マスタ!$F$4,MATCH($A21,統合マスタ!$AC$5:$AC$1501,0),0))</f>
        <v>５００ｍｌｘ２０</v>
      </c>
      <c r="I21" s="54" t="str">
        <f ca="1">IF(F21="","",OFFSET(分類!$B$29,MATCH(F21,分類!$A$30:$A$46,0),0))</f>
        <v>不良在庫</v>
      </c>
      <c r="J21" s="65">
        <v>0</v>
      </c>
      <c r="K21" s="54" t="str">
        <f t="shared" ca="1" si="3"/>
        <v>袋</v>
      </c>
      <c r="L21" s="54" t="str">
        <f t="shared" ca="1" si="0"/>
        <v/>
      </c>
      <c r="M21" s="54">
        <f t="shared" ca="1" si="1"/>
        <v>0</v>
      </c>
      <c r="N21" s="27" t="str">
        <f ca="1">IF($A21="","",OFFSET(統合マスタ!$K$4,MATCH($A21,統合マスタ!$AC$5:$AC$1501,0),0))</f>
        <v>袋</v>
      </c>
    </row>
    <row r="22" spans="1:14">
      <c r="A22" s="66" cm="1">
        <f t="array" aca="1" ref="A22" ca="1">IFERROR(SMALL(IF(統合マスタ!$R$5:$R$1501=2,統合マスタ!$AC$5:$AC$1501),ROW(A18)),"")</f>
        <v>103</v>
      </c>
      <c r="B22" s="27">
        <f t="shared" si="2"/>
        <v>18</v>
      </c>
      <c r="C22" s="27">
        <f ca="1">IF(A22="","",OFFSET(統合マスタ!$B$4,MATCH(A22,統合マスタ!$AC$5:$AC$1501,0),0))</f>
        <v>103</v>
      </c>
      <c r="D22" s="27" t="str">
        <f ca="1">IF($A22="","",OFFSET(統合マスタ!$C$4,MATCH($A22,統合マスタ!$AC$5:$AC$1501,0),0))</f>
        <v>イノソリッド配合経腸用半固形剤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7</v>
      </c>
      <c r="G22" s="27" t="str">
        <f ca="1">IF($A22="","",OFFSET(統合マスタ!$E$4,MATCH($A22,統合マスタ!$AC$5:$AC$1501,0),0))</f>
        <v/>
      </c>
      <c r="H22" s="27" t="str">
        <f ca="1">IF($A22="","",OFFSET(統合マスタ!$F$4,MATCH($A22,統合マスタ!$AC$5:$AC$1501,0),0))</f>
        <v>３００ｇｘ１８バッグ</v>
      </c>
      <c r="I22" s="54" t="str">
        <f ca="1">IF(F22="","",OFFSET(分類!$B$29,MATCH(F22,分類!$A$30:$A$46,0),0))</f>
        <v>軟膏</v>
      </c>
      <c r="J22" s="65">
        <v>2</v>
      </c>
      <c r="K22" s="54" t="s">
        <v>5582</v>
      </c>
      <c r="L22" s="54">
        <v>30</v>
      </c>
      <c r="M22" s="54">
        <f t="shared" si="1"/>
        <v>60</v>
      </c>
      <c r="N22" s="27" t="str">
        <f ca="1">IF($A22="","",OFFSET(統合マスタ!$K$4,MATCH($A22,統合マスタ!$AC$5:$AC$1501,0),0))</f>
        <v>10ｇ</v>
      </c>
    </row>
    <row r="23" spans="1:14">
      <c r="A23" s="66" cm="1">
        <f t="array" aca="1" ref="A23" ca="1">IFERROR(SMALL(IF(統合マスタ!$R$5:$R$1501=2,統合マスタ!$AC$5:$AC$1501),ROW(A19)),"")</f>
        <v>119</v>
      </c>
      <c r="B23" s="27">
        <f t="shared" si="2"/>
        <v>19</v>
      </c>
      <c r="C23" s="27">
        <f ca="1">IF(A23="","",OFFSET(統合マスタ!$B$4,MATCH(A23,統合マスタ!$AC$5:$AC$1501,0),0))</f>
        <v>119</v>
      </c>
      <c r="D23" s="27" t="str">
        <f ca="1">IF($A23="","",OFFSET(統合マスタ!$C$4,MATCH($A23,統合マスタ!$AC$5:$AC$1501,0),0))</f>
        <v>イントラリポス輸液２０％　　　　　　ソフトバッグ　１００ｍｌ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8</v>
      </c>
      <c r="G23" s="27" t="str">
        <f ca="1">IF($A23="","",OFFSET(統合マスタ!$E$4,MATCH($A23,統合マスタ!$AC$5:$AC$1501,0),0))</f>
        <v/>
      </c>
      <c r="H23" s="27" t="str">
        <f ca="1">IF($A23="","",OFFSET(統合マスタ!$F$4,MATCH($A23,統合マスタ!$AC$5:$AC$1501,0),0))</f>
        <v>１００ｍｌｘ１０</v>
      </c>
      <c r="I23" s="54" t="str">
        <f ca="1">IF(F23="","",OFFSET(分類!$B$29,MATCH(F23,分類!$A$30:$A$46,0),0))</f>
        <v>抗生剤.小輸液</v>
      </c>
      <c r="J23" s="65">
        <v>8</v>
      </c>
      <c r="K23" s="54" t="s">
        <v>5583</v>
      </c>
      <c r="L23" s="54">
        <v>0.01</v>
      </c>
      <c r="M23" s="54">
        <f t="shared" si="1"/>
        <v>0.08</v>
      </c>
      <c r="N23" s="27" t="str">
        <f ca="1">IF($A23="","",OFFSET(統合マスタ!$K$4,MATCH($A23,統合マスタ!$AC$5:$AC$1501,0),0))</f>
        <v>100ｍｌ</v>
      </c>
    </row>
    <row r="24" spans="1:14">
      <c r="A24" s="66" cm="1">
        <f t="array" aca="1" ref="A24" ca="1">IFERROR(SMALL(IF(統合マスタ!$R$5:$R$1501=2,統合マスタ!$AC$5:$AC$1501),ROW(A20)),"")</f>
        <v>122</v>
      </c>
      <c r="B24" s="27">
        <f t="shared" si="2"/>
        <v>20</v>
      </c>
      <c r="C24" s="27">
        <f ca="1">IF(A24="","",OFFSET(統合マスタ!$B$4,MATCH(A24,統合マスタ!$AC$5:$AC$1501,0),0))</f>
        <v>122</v>
      </c>
      <c r="D24" s="27" t="str">
        <f ca="1">IF($A24="","",OFFSET(統合マスタ!$C$4,MATCH($A24,統合マスタ!$AC$5:$AC$1501,0),0))</f>
        <v>エイゾプト懸濁性点眼液１％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15</v>
      </c>
      <c r="G24" s="27" t="str">
        <f ca="1">IF($A24="","",OFFSET(統合マスタ!$E$4,MATCH($A24,統合マスタ!$AC$5:$AC$1501,0),0))</f>
        <v/>
      </c>
      <c r="H24" s="27" t="str">
        <f ca="1">IF($A24="","",OFFSET(統合マスタ!$F$4,MATCH($A24,統合マスタ!$AC$5:$AC$1501,0),0))</f>
        <v>５ｍｌｘ１０</v>
      </c>
      <c r="I24" s="54" t="str">
        <f ca="1">IF(F24="","",OFFSET(分類!$B$29,MATCH(F24,分類!$A$30:$A$46,0),0))</f>
        <v>不良在庫</v>
      </c>
      <c r="J24" s="65">
        <v>0</v>
      </c>
      <c r="K24" s="54" t="s">
        <v>5583</v>
      </c>
      <c r="L24" s="54">
        <v>5</v>
      </c>
      <c r="M24" s="54">
        <f t="shared" si="1"/>
        <v>0</v>
      </c>
      <c r="N24" s="27" t="str">
        <f ca="1">IF($A24="","",OFFSET(統合マスタ!$K$4,MATCH($A24,統合マスタ!$AC$5:$AC$1501,0),0))</f>
        <v>ｍｌ</v>
      </c>
    </row>
    <row r="25" spans="1:14">
      <c r="A25" s="66" cm="1">
        <f t="array" aca="1" ref="A25" ca="1">IFERROR(SMALL(IF(統合マスタ!$R$5:$R$1501=2,統合マスタ!$AC$5:$AC$1501),ROW(A21)),"")</f>
        <v>127</v>
      </c>
      <c r="B25" s="27">
        <f t="shared" si="2"/>
        <v>21</v>
      </c>
      <c r="C25" s="27">
        <f ca="1">IF(A25="","",OFFSET(統合マスタ!$B$4,MATCH(A25,統合マスタ!$AC$5:$AC$1501,0),0))</f>
        <v>127</v>
      </c>
      <c r="D25" s="27" t="str">
        <f ca="1">IF($A25="","",OFFSET(統合マスタ!$C$4,MATCH($A25,統合マスタ!$AC$5:$AC$1501,0),0))</f>
        <v>エゼチミブＯＤ錠１０ｍｇ「トーワ」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3</v>
      </c>
      <c r="G25" s="27" t="str">
        <f ca="1">IF($A25="","",OFFSET(統合マスタ!$E$4,MATCH($A25,統合マスタ!$AC$5:$AC$1501,0),0))</f>
        <v>ＰＴＰ</v>
      </c>
      <c r="H25" s="27" t="str">
        <f ca="1">IF($A25="","",OFFSET(統合マスタ!$F$4,MATCH($A25,統合マスタ!$AC$5:$AC$1501,0),0))</f>
        <v>１００Ｔ</v>
      </c>
      <c r="I25" s="54" t="str">
        <f ca="1">IF(F25="","",OFFSET(分類!$B$29,MATCH(F25,分類!$A$30:$A$46,0),0))</f>
        <v>外用.臨時.散薬ヒート</v>
      </c>
      <c r="J25" s="65">
        <v>60</v>
      </c>
      <c r="K25" s="54" t="str">
        <f ca="1">N25</f>
        <v>錠</v>
      </c>
      <c r="L25" s="54" t="str">
        <f t="shared" ca="1" si="0"/>
        <v/>
      </c>
      <c r="M25" s="54">
        <f t="shared" ca="1" si="1"/>
        <v>60</v>
      </c>
      <c r="N25" s="27" t="str">
        <f ca="1">IF($A25="","",OFFSET(統合マスタ!$K$4,MATCH($A25,統合マスタ!$AC$5:$AC$1501,0),0))</f>
        <v>錠</v>
      </c>
    </row>
    <row r="26" spans="1:14">
      <c r="A26" s="66" cm="1">
        <f t="array" aca="1" ref="A26" ca="1">IFERROR(SMALL(IF(統合マスタ!$R$5:$R$1501=2,統合マスタ!$AC$5:$AC$1501),ROW(A22)),"")</f>
        <v>143</v>
      </c>
      <c r="B26" s="27">
        <f t="shared" si="2"/>
        <v>22</v>
      </c>
      <c r="C26" s="27">
        <f ca="1">IF(A26="","",OFFSET(統合マスタ!$B$4,MATCH(A26,統合マスタ!$AC$5:$AC$1501,0),0))</f>
        <v>143</v>
      </c>
      <c r="D26" s="27" t="str">
        <f ca="1">IF($A26="","",OFFSET(統合マスタ!$C$4,MATCH($A26,統合マスタ!$AC$5:$AC$1501,0),0))</f>
        <v>エフィエント錠２．５ｍｇ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15</v>
      </c>
      <c r="G26" s="27" t="str">
        <f ca="1">IF($A26="","",OFFSET(統合マスタ!$E$4,MATCH($A26,統合マスタ!$AC$5:$AC$1501,0),0))</f>
        <v>ＰＴＰ</v>
      </c>
      <c r="H26" s="27" t="str">
        <f ca="1">IF($A26="","",OFFSET(統合マスタ!$F$4,MATCH($A26,統合マスタ!$AC$5:$AC$1501,0),0))</f>
        <v>１００Ｔ</v>
      </c>
      <c r="I26" s="54" t="str">
        <f ca="1">IF(F26="","",OFFSET(分類!$B$29,MATCH(F26,分類!$A$30:$A$46,0),0))</f>
        <v>不良在庫</v>
      </c>
      <c r="J26" s="65">
        <v>105</v>
      </c>
      <c r="K26" s="54" t="str">
        <f ca="1">N26</f>
        <v>錠</v>
      </c>
      <c r="L26" s="54" t="str">
        <f t="shared" ca="1" si="0"/>
        <v/>
      </c>
      <c r="M26" s="54">
        <f t="shared" ca="1" si="1"/>
        <v>105</v>
      </c>
      <c r="N26" s="27" t="str">
        <f ca="1">IF($A26="","",OFFSET(統合マスタ!$K$4,MATCH($A26,統合マスタ!$AC$5:$AC$1501,0),0))</f>
        <v>錠</v>
      </c>
    </row>
    <row r="27" spans="1:14">
      <c r="A27" s="66" cm="1">
        <f t="array" aca="1" ref="A27" ca="1">IFERROR(SMALL(IF(統合マスタ!$R$5:$R$1501=2,統合マスタ!$AC$5:$AC$1501),ROW(A23)),"")</f>
        <v>144</v>
      </c>
      <c r="B27" s="27">
        <f t="shared" si="2"/>
        <v>23</v>
      </c>
      <c r="C27" s="27">
        <f ca="1">IF(A27="","",OFFSET(統合マスタ!$B$4,MATCH(A27,統合マスタ!$AC$5:$AC$1501,0),0))</f>
        <v>144</v>
      </c>
      <c r="D27" s="27" t="str">
        <f ca="1">IF($A27="","",OFFSET(統合マスタ!$C$4,MATCH($A27,統合マスタ!$AC$5:$AC$1501,0),0))</f>
        <v>エフィナコナゾール爪外用液１０％「サワイ」　３．５６ｇ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3</v>
      </c>
      <c r="G27" s="27" t="str">
        <f ca="1">IF($A27="","",OFFSET(統合マスタ!$E$4,MATCH($A27,統合マスタ!$AC$5:$AC$1501,0),0))</f>
        <v/>
      </c>
      <c r="H27" s="27" t="str">
        <f ca="1">IF($A27="","",OFFSET(統合マスタ!$F$4,MATCH($A27,統合マスタ!$AC$5:$AC$1501,0),0))</f>
        <v>４．１ｍｌｘ５</v>
      </c>
      <c r="I27" s="54" t="str">
        <f ca="1">IF(F27="","",OFFSET(分類!$B$29,MATCH(F27,分類!$A$30:$A$46,0),0))</f>
        <v>外用.臨時.散薬ヒート</v>
      </c>
      <c r="J27" s="65">
        <v>4</v>
      </c>
      <c r="K27" s="54" t="s">
        <v>5583</v>
      </c>
      <c r="L27" s="54">
        <v>3.56</v>
      </c>
      <c r="M27" s="54">
        <f t="shared" si="1"/>
        <v>14.24</v>
      </c>
      <c r="N27" s="27" t="str">
        <f ca="1">IF($A27="","",OFFSET(統合マスタ!$K$4,MATCH($A27,統合マスタ!$AC$5:$AC$1501,0),0))</f>
        <v>ｇ</v>
      </c>
    </row>
    <row r="28" spans="1:14">
      <c r="A28" s="66" cm="1">
        <f t="array" aca="1" ref="A28" ca="1">IFERROR(SMALL(IF(統合マスタ!$R$5:$R$1501=2,統合マスタ!$AC$5:$AC$1501),ROW(A24)),"")</f>
        <v>148</v>
      </c>
      <c r="B28" s="27">
        <f t="shared" si="2"/>
        <v>24</v>
      </c>
      <c r="C28" s="27">
        <f ca="1">IF(A28="","",OFFSET(統合マスタ!$B$4,MATCH(A28,統合マスタ!$AC$5:$AC$1501,0),0))</f>
        <v>148</v>
      </c>
      <c r="D28" s="27" t="str">
        <f ca="1">IF($A28="","",OFFSET(統合マスタ!$C$4,MATCH($A28,統合マスタ!$AC$5:$AC$1501,0),0))</f>
        <v>エリキュース錠２．５ｍｇ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3</v>
      </c>
      <c r="G28" s="27" t="str">
        <f ca="1">IF($A28="","",OFFSET(統合マスタ!$E$4,MATCH($A28,統合マスタ!$AC$5:$AC$1501,0),0))</f>
        <v>ＰＴＰ</v>
      </c>
      <c r="H28" s="27" t="str">
        <f ca="1">IF($A28="","",OFFSET(統合マスタ!$F$4,MATCH($A28,統合マスタ!$AC$5:$AC$1501,0),0))</f>
        <v>１００Ｔ</v>
      </c>
      <c r="I28" s="54" t="str">
        <f ca="1">IF(F28="","",OFFSET(分類!$B$29,MATCH(F28,分類!$A$30:$A$46,0),0))</f>
        <v>外用.臨時.散薬ヒート</v>
      </c>
      <c r="J28" s="65">
        <f>42+258</f>
        <v>300</v>
      </c>
      <c r="K28" s="54" t="str">
        <f ca="1">N28</f>
        <v>錠</v>
      </c>
      <c r="L28" s="54" t="str">
        <f t="shared" ca="1" si="0"/>
        <v/>
      </c>
      <c r="M28" s="54">
        <f t="shared" ca="1" si="1"/>
        <v>300</v>
      </c>
      <c r="N28" s="27" t="str">
        <f ca="1">IF($A28="","",OFFSET(統合マスタ!$K$4,MATCH($A28,統合マスタ!$AC$5:$AC$1501,0),0))</f>
        <v>錠</v>
      </c>
    </row>
    <row r="29" spans="1:14">
      <c r="A29" s="66" cm="1">
        <f t="array" aca="1" ref="A29" ca="1">IFERROR(SMALL(IF(統合マスタ!$R$5:$R$1501=2,統合マスタ!$AC$5:$AC$1501),ROW(A25)),"")</f>
        <v>149</v>
      </c>
      <c r="B29" s="27">
        <f t="shared" si="2"/>
        <v>25</v>
      </c>
      <c r="C29" s="27">
        <f ca="1">IF(A29="","",OFFSET(統合マスタ!$B$4,MATCH(A29,統合マスタ!$AC$5:$AC$1501,0),0))</f>
        <v>149</v>
      </c>
      <c r="D29" s="27" t="str">
        <f ca="1">IF($A29="","",OFFSET(統合マスタ!$C$4,MATCH($A29,統合マスタ!$AC$5:$AC$1501,0),0))</f>
        <v>エリスロシン錠２００ｍｇ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15</v>
      </c>
      <c r="G29" s="27" t="str">
        <f ca="1">IF($A29="","",OFFSET(統合マスタ!$E$4,MATCH($A29,統合マスタ!$AC$5:$AC$1501,0),0))</f>
        <v>ＰＴＰ</v>
      </c>
      <c r="H29" s="27" t="str">
        <f ca="1">IF($A29="","",OFFSET(統合マスタ!$F$4,MATCH($A29,統合マスタ!$AC$5:$AC$1501,0),0))</f>
        <v>１００Ｔ</v>
      </c>
      <c r="I29" s="54" t="str">
        <f ca="1">IF(F29="","",OFFSET(分類!$B$29,MATCH(F29,分類!$A$30:$A$46,0),0))</f>
        <v>不良在庫</v>
      </c>
      <c r="J29" s="65">
        <v>0</v>
      </c>
      <c r="K29" s="54" t="str">
        <f t="shared" ref="K29:K32" ca="1" si="4">N29</f>
        <v>錠</v>
      </c>
      <c r="L29" s="54" t="str">
        <f t="shared" ca="1" si="0"/>
        <v/>
      </c>
      <c r="M29" s="54">
        <f t="shared" ca="1" si="1"/>
        <v>0</v>
      </c>
      <c r="N29" s="27" t="str">
        <f ca="1">IF($A29="","",OFFSET(統合マスタ!$K$4,MATCH($A29,統合マスタ!$AC$5:$AC$1501,0),0))</f>
        <v>錠</v>
      </c>
    </row>
    <row r="30" spans="1:14">
      <c r="A30" s="66" cm="1">
        <f t="array" aca="1" ref="A30" ca="1">IFERROR(SMALL(IF(統合マスタ!$R$5:$R$1501=2,統合マスタ!$AC$5:$AC$1501),ROW(A26)),"")</f>
        <v>151</v>
      </c>
      <c r="B30" s="27">
        <f t="shared" si="2"/>
        <v>26</v>
      </c>
      <c r="C30" s="27">
        <f ca="1">IF(A30="","",OFFSET(統合マスタ!$B$4,MATCH(A30,統合マスタ!$AC$5:$AC$1501,0),0))</f>
        <v>151</v>
      </c>
      <c r="D30" s="27" t="str">
        <f ca="1">IF($A30="","",OFFSET(統合マスタ!$C$4,MATCH($A30,統合マスタ!$AC$5:$AC$1501,0),0))</f>
        <v>エンレスト錠１００ｍｇ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3</v>
      </c>
      <c r="G30" s="27" t="str">
        <f ca="1">IF($A30="","",OFFSET(統合マスタ!$E$4,MATCH($A30,統合マスタ!$AC$5:$AC$1501,0),0))</f>
        <v>ＰＴＰ</v>
      </c>
      <c r="H30" s="27" t="str">
        <f ca="1">IF($A30="","",OFFSET(統合マスタ!$F$4,MATCH($A30,統合マスタ!$AC$5:$AC$1501,0),0))</f>
        <v>１００Ｔ</v>
      </c>
      <c r="I30" s="54" t="str">
        <f ca="1">IF(F30="","",OFFSET(分類!$B$29,MATCH(F30,分類!$A$30:$A$46,0),0))</f>
        <v>外用.臨時.散薬ヒート</v>
      </c>
      <c r="J30" s="65">
        <v>103</v>
      </c>
      <c r="K30" s="54" t="str">
        <f t="shared" ca="1" si="4"/>
        <v>錠</v>
      </c>
      <c r="L30" s="54" t="str">
        <f t="shared" ca="1" si="0"/>
        <v/>
      </c>
      <c r="M30" s="54">
        <f t="shared" ca="1" si="1"/>
        <v>103</v>
      </c>
      <c r="N30" s="27" t="str">
        <f ca="1">IF($A30="","",OFFSET(統合マスタ!$K$4,MATCH($A30,統合マスタ!$AC$5:$AC$1501,0),0))</f>
        <v>錠</v>
      </c>
    </row>
    <row r="31" spans="1:14">
      <c r="A31" s="66" cm="1">
        <f t="array" aca="1" ref="A31" ca="1">IFERROR(SMALL(IF(統合マスタ!$R$5:$R$1501=2,統合マスタ!$AC$5:$AC$1501),ROW(A27)),"")</f>
        <v>153</v>
      </c>
      <c r="B31" s="27">
        <f t="shared" si="2"/>
        <v>27</v>
      </c>
      <c r="C31" s="27">
        <f ca="1">IF(A31="","",OFFSET(統合マスタ!$B$4,MATCH(A31,統合マスタ!$AC$5:$AC$1501,0),0))</f>
        <v>153</v>
      </c>
      <c r="D31" s="27" t="str">
        <f ca="1">IF($A31="","",OFFSET(統合マスタ!$C$4,MATCH($A31,統合マスタ!$AC$5:$AC$1501,0),0))</f>
        <v>オーグメンチン配合錠２５０ＲＳ（３７５ｍｇ）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15</v>
      </c>
      <c r="G31" s="27" t="str">
        <f ca="1">IF($A31="","",OFFSET(統合マスタ!$E$4,MATCH($A31,統合マスタ!$AC$5:$AC$1501,0),0))</f>
        <v>ＰＴＰ</v>
      </c>
      <c r="H31" s="27" t="str">
        <f ca="1">IF($A31="","",OFFSET(統合マスタ!$F$4,MATCH($A31,統合マスタ!$AC$5:$AC$1501,0),0))</f>
        <v>３０Ｔ</v>
      </c>
      <c r="I31" s="54" t="str">
        <f ca="1">IF(F31="","",OFFSET(分類!$B$29,MATCH(F31,分類!$A$30:$A$46,0),0))</f>
        <v>不良在庫</v>
      </c>
      <c r="J31" s="65">
        <v>0</v>
      </c>
      <c r="K31" s="54" t="str">
        <f t="shared" ca="1" si="4"/>
        <v>錠</v>
      </c>
      <c r="L31" s="54" t="str">
        <f t="shared" ca="1" si="0"/>
        <v/>
      </c>
      <c r="M31" s="54">
        <f t="shared" ca="1" si="1"/>
        <v>0</v>
      </c>
      <c r="N31" s="27" t="str">
        <f ca="1">IF($A31="","",OFFSET(統合マスタ!$K$4,MATCH($A31,統合マスタ!$AC$5:$AC$1501,0),0))</f>
        <v>錠</v>
      </c>
    </row>
    <row r="32" spans="1:14">
      <c r="A32" s="66" cm="1">
        <f t="array" aca="1" ref="A32" ca="1">IFERROR(SMALL(IF(統合マスタ!$R$5:$R$1501=2,統合マスタ!$AC$5:$AC$1501),ROW(A28)),"")</f>
        <v>165</v>
      </c>
      <c r="B32" s="27">
        <f t="shared" si="2"/>
        <v>28</v>
      </c>
      <c r="C32" s="27">
        <f ca="1">IF(A32="","",OFFSET(統合マスタ!$B$4,MATCH(A32,統合マスタ!$AC$5:$AC$1501,0),0))</f>
        <v>165</v>
      </c>
      <c r="D32" s="27" t="str">
        <f ca="1">IF($A32="","",OFFSET(統合マスタ!$C$4,MATCH($A32,統合マスタ!$AC$5:$AC$1501,0),0))</f>
        <v>オルメテックＯＤ錠１０ｍｇ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3</v>
      </c>
      <c r="G32" s="27" t="str">
        <f ca="1">IF($A32="","",OFFSET(統合マスタ!$E$4,MATCH($A32,統合マスタ!$AC$5:$AC$1501,0),0))</f>
        <v>ＰＴＰ</v>
      </c>
      <c r="H32" s="27" t="str">
        <f ca="1">IF($A32="","",OFFSET(統合マスタ!$F$4,MATCH($A32,統合マスタ!$AC$5:$AC$1501,0),0))</f>
        <v>１００Ｔ</v>
      </c>
      <c r="I32" s="54" t="str">
        <f ca="1">IF(F32="","",OFFSET(分類!$B$29,MATCH(F32,分類!$A$30:$A$46,0),0))</f>
        <v>外用.臨時.散薬ヒート</v>
      </c>
      <c r="J32" s="65">
        <f>100+8</f>
        <v>108</v>
      </c>
      <c r="K32" s="54" t="str">
        <f t="shared" ca="1" si="4"/>
        <v>錠</v>
      </c>
      <c r="L32" s="54" t="str">
        <f t="shared" ca="1" si="0"/>
        <v/>
      </c>
      <c r="M32" s="54">
        <f t="shared" ca="1" si="1"/>
        <v>108</v>
      </c>
      <c r="N32" s="27" t="str">
        <f ca="1">IF($A32="","",OFFSET(統合マスタ!$K$4,MATCH($A32,統合マスタ!$AC$5:$AC$1501,0),0))</f>
        <v>錠</v>
      </c>
    </row>
    <row r="33" spans="1:14">
      <c r="A33" s="66" cm="1">
        <f t="array" aca="1" ref="A33" ca="1">IFERROR(SMALL(IF(統合マスタ!$R$5:$R$1501=2,統合マスタ!$AC$5:$AC$1501),ROW(A29)),"")</f>
        <v>171</v>
      </c>
      <c r="B33" s="27">
        <f t="shared" si="2"/>
        <v>29</v>
      </c>
      <c r="C33" s="27">
        <f ca="1">IF(A33="","",OFFSET(統合マスタ!$B$4,MATCH(A33,統合マスタ!$AC$5:$AC$1501,0),0))</f>
        <v>171</v>
      </c>
      <c r="D33" s="27" t="str">
        <f ca="1">IF($A33="","",OFFSET(統合マスタ!$C$4,MATCH($A33,統合マスタ!$AC$5:$AC$1501,0),0))</f>
        <v>カリメートドライシロップ９２．５９％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15</v>
      </c>
      <c r="G33" s="27" t="str">
        <f ca="1">IF($A33="","",OFFSET(統合マスタ!$E$4,MATCH($A33,統合マスタ!$AC$5:$AC$1501,0),0))</f>
        <v/>
      </c>
      <c r="H33" s="27" t="str">
        <f ca="1">IF($A33="","",OFFSET(統合マスタ!$F$4,MATCH($A33,統合マスタ!$AC$5:$AC$1501,0),0))</f>
        <v>５．４ｇｘ１２６包</v>
      </c>
      <c r="I33" s="54" t="str">
        <f ca="1">IF(F33="","",OFFSET(分類!$B$29,MATCH(F33,分類!$A$30:$A$46,0),0))</f>
        <v>不良在庫</v>
      </c>
      <c r="J33" s="65">
        <v>70</v>
      </c>
      <c r="K33" s="54" t="s">
        <v>5581</v>
      </c>
      <c r="L33" s="54">
        <v>5.4</v>
      </c>
      <c r="M33" s="54">
        <f t="shared" si="1"/>
        <v>378</v>
      </c>
      <c r="N33" s="27" t="str">
        <f ca="1">IF($A33="","",OFFSET(統合マスタ!$K$4,MATCH($A33,統合マスタ!$AC$5:$AC$1501,0),0))</f>
        <v>ｇ</v>
      </c>
    </row>
    <row r="34" spans="1:14">
      <c r="A34" s="66" cm="1">
        <f t="array" aca="1" ref="A34" ca="1">IFERROR(SMALL(IF(統合マスタ!$R$5:$R$1501=2,統合マスタ!$AC$5:$AC$1501),ROW(A30)),"")</f>
        <v>198</v>
      </c>
      <c r="B34" s="27">
        <f t="shared" si="2"/>
        <v>30</v>
      </c>
      <c r="C34" s="27">
        <f ca="1">IF(A34="","",OFFSET(統合マスタ!$B$4,MATCH(A34,統合マスタ!$AC$5:$AC$1501,0),0))</f>
        <v>198</v>
      </c>
      <c r="D34" s="27" t="str">
        <f ca="1">IF($A34="","",OFFSET(統合マスタ!$C$4,MATCH($A34,統合マスタ!$AC$5:$AC$1501,0),0))</f>
        <v>グラアルファ配合点眼液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3</v>
      </c>
      <c r="G34" s="27" t="str">
        <f ca="1">IF($A34="","",OFFSET(統合マスタ!$E$4,MATCH($A34,統合マスタ!$AC$5:$AC$1501,0),0))</f>
        <v/>
      </c>
      <c r="H34" s="27" t="str">
        <f ca="1">IF($A34="","",OFFSET(統合マスタ!$F$4,MATCH($A34,統合マスタ!$AC$5:$AC$1501,0),0))</f>
        <v>５ｍｌｘ５</v>
      </c>
      <c r="I34" s="54" t="str">
        <f ca="1">IF(F34="","",OFFSET(分類!$B$29,MATCH(F34,分類!$A$30:$A$46,0),0))</f>
        <v>外用.臨時.散薬ヒート</v>
      </c>
      <c r="J34" s="65">
        <v>3</v>
      </c>
      <c r="K34" s="54" t="s">
        <v>5583</v>
      </c>
      <c r="L34" s="54">
        <v>5</v>
      </c>
      <c r="M34" s="54">
        <f t="shared" si="1"/>
        <v>15</v>
      </c>
      <c r="N34" s="27" t="str">
        <f ca="1">IF($A34="","",OFFSET(統合マスタ!$K$4,MATCH($A34,統合マスタ!$AC$5:$AC$1501,0),0))</f>
        <v>ｍｌ</v>
      </c>
    </row>
    <row r="35" spans="1:14">
      <c r="A35" s="66" cm="1">
        <f t="array" aca="1" ref="A35" ca="1">IFERROR(SMALL(IF(統合マスタ!$R$5:$R$1501=2,統合マスタ!$AC$5:$AC$1501),ROW(A31)),"")</f>
        <v>213</v>
      </c>
      <c r="B35" s="27">
        <f t="shared" si="2"/>
        <v>31</v>
      </c>
      <c r="C35" s="27">
        <f ca="1">IF(A35="","",OFFSET(統合マスタ!$B$4,MATCH(A35,統合マスタ!$AC$5:$AC$1501,0),0))</f>
        <v>213</v>
      </c>
      <c r="D35" s="27" t="str">
        <f ca="1">IF($A35="","",OFFSET(統合マスタ!$C$4,MATCH($A35,統合マスタ!$AC$5:$AC$1501,0),0))</f>
        <v>クロピドグレル錠２５ｍｇ「ＪＧ」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3</v>
      </c>
      <c r="G35" s="27" t="str">
        <f ca="1">IF($A35="","",OFFSET(統合マスタ!$E$4,MATCH($A35,統合マスタ!$AC$5:$AC$1501,0),0))</f>
        <v>ＰＴＰ</v>
      </c>
      <c r="H35" s="27" t="str">
        <f ca="1">IF($A35="","",OFFSET(統合マスタ!$F$4,MATCH($A35,統合マスタ!$AC$5:$AC$1501,0),0))</f>
        <v>１００Ｔ</v>
      </c>
      <c r="I35" s="54" t="str">
        <f ca="1">IF(F35="","",OFFSET(分類!$B$29,MATCH(F35,分類!$A$30:$A$46,0),0))</f>
        <v>外用.臨時.散薬ヒート</v>
      </c>
      <c r="J35" s="65">
        <v>27</v>
      </c>
      <c r="K35" s="54" t="str">
        <f ca="1">N35</f>
        <v>錠</v>
      </c>
      <c r="L35" s="54" t="str">
        <f t="shared" ca="1" si="0"/>
        <v/>
      </c>
      <c r="M35" s="54">
        <f t="shared" ca="1" si="1"/>
        <v>27</v>
      </c>
      <c r="N35" s="27" t="str">
        <f ca="1">IF($A35="","",OFFSET(統合マスタ!$K$4,MATCH($A35,統合マスタ!$AC$5:$AC$1501,0),0))</f>
        <v>錠</v>
      </c>
    </row>
    <row r="36" spans="1:14">
      <c r="A36" s="66" cm="1">
        <f t="array" aca="1" ref="A36" ca="1">IFERROR(SMALL(IF(統合マスタ!$R$5:$R$1501=2,統合マスタ!$AC$5:$AC$1501),ROW(A32)),"")</f>
        <v>216</v>
      </c>
      <c r="B36" s="27">
        <f t="shared" si="2"/>
        <v>32</v>
      </c>
      <c r="C36" s="27">
        <f ca="1">IF(A36="","",OFFSET(統合マスタ!$B$4,MATCH(A36,統合マスタ!$AC$5:$AC$1501,0),0))</f>
        <v>216</v>
      </c>
      <c r="D36" s="27" t="str">
        <f ca="1">IF($A36="","",OFFSET(統合マスタ!$C$4,MATCH($A36,統合マスタ!$AC$5:$AC$1501,0),0))</f>
        <v>クロフェクトン錠２５ｍｇ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3</v>
      </c>
      <c r="G36" s="27" t="str">
        <f ca="1">IF($A36="","",OFFSET(統合マスタ!$E$4,MATCH($A36,統合マスタ!$AC$5:$AC$1501,0),0))</f>
        <v>ＰＴＰ</v>
      </c>
      <c r="H36" s="27" t="str">
        <f ca="1">IF($A36="","",OFFSET(統合マスタ!$F$4,MATCH($A36,統合マスタ!$AC$5:$AC$1501,0),0))</f>
        <v>１００Ｔ</v>
      </c>
      <c r="I36" s="54" t="str">
        <f ca="1">IF(F36="","",OFFSET(分類!$B$29,MATCH(F36,分類!$A$30:$A$46,0),0))</f>
        <v>外用.臨時.散薬ヒート</v>
      </c>
      <c r="J36" s="65">
        <v>74</v>
      </c>
      <c r="K36" s="54" t="str">
        <f ca="1">N36</f>
        <v>錠</v>
      </c>
      <c r="L36" s="54" t="str">
        <f t="shared" ca="1" si="0"/>
        <v/>
      </c>
      <c r="M36" s="54">
        <f t="shared" ca="1" si="1"/>
        <v>74</v>
      </c>
      <c r="N36" s="27" t="str">
        <f ca="1">IF($A36="","",OFFSET(統合マスタ!$K$4,MATCH($A36,統合マスタ!$AC$5:$AC$1501,0),0))</f>
        <v>錠</v>
      </c>
    </row>
    <row r="37" spans="1:14">
      <c r="A37" s="66" cm="1">
        <f t="array" aca="1" ref="A37" ca="1">IFERROR(SMALL(IF(統合マスタ!$R$5:$R$1501=2,統合マスタ!$AC$5:$AC$1501),ROW(A33)),"")</f>
        <v>231</v>
      </c>
      <c r="B37" s="27">
        <f t="shared" si="2"/>
        <v>33</v>
      </c>
      <c r="C37" s="27">
        <f ca="1">IF(A37="","",OFFSET(統合マスタ!$B$4,MATCH(A37,統合マスタ!$AC$5:$AC$1501,0),0))</f>
        <v>231</v>
      </c>
      <c r="D37" s="27" t="str">
        <f ca="1">IF($A37="","",OFFSET(統合マスタ!$C$4,MATCH($A37,統合マスタ!$AC$5:$AC$1501,0),0))</f>
        <v>コソプト配合点眼液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3</v>
      </c>
      <c r="G37" s="27" t="str">
        <f ca="1">IF($A37="","",OFFSET(統合マスタ!$E$4,MATCH($A37,統合マスタ!$AC$5:$AC$1501,0),0))</f>
        <v/>
      </c>
      <c r="H37" s="27" t="str">
        <f ca="1">IF($A37="","",OFFSET(統合マスタ!$F$4,MATCH($A37,統合マスタ!$AC$5:$AC$1501,0),0))</f>
        <v>５ｍｌｘ１０</v>
      </c>
      <c r="I37" s="54" t="str">
        <f ca="1">IF(F37="","",OFFSET(分類!$B$29,MATCH(F37,分類!$A$30:$A$46,0),0))</f>
        <v>外用.臨時.散薬ヒート</v>
      </c>
      <c r="J37" s="65">
        <v>2</v>
      </c>
      <c r="K37" s="54" t="s">
        <v>5583</v>
      </c>
      <c r="L37" s="54">
        <v>5</v>
      </c>
      <c r="M37" s="54">
        <f t="shared" si="1"/>
        <v>10</v>
      </c>
      <c r="N37" s="27" t="str">
        <f ca="1">IF($A37="","",OFFSET(統合マスタ!$K$4,MATCH($A37,統合マスタ!$AC$5:$AC$1501,0),0))</f>
        <v>ｍｌ</v>
      </c>
    </row>
    <row r="38" spans="1:14">
      <c r="A38" s="66" cm="1">
        <f t="array" aca="1" ref="A38" ca="1">IFERROR(SMALL(IF(統合マスタ!$R$5:$R$1501=2,統合マスタ!$AC$5:$AC$1501),ROW(A34)),"")</f>
        <v>252</v>
      </c>
      <c r="B38" s="27">
        <f t="shared" si="2"/>
        <v>34</v>
      </c>
      <c r="C38" s="27">
        <f ca="1">IF(A38="","",OFFSET(統合マスタ!$B$4,MATCH(A38,統合マスタ!$AC$5:$AC$1501,0),0))</f>
        <v>252</v>
      </c>
      <c r="D38" s="27" t="str">
        <f ca="1">IF($A38="","",OFFSET(統合マスタ!$C$4,MATCH($A38,統合マスタ!$AC$5:$AC$1501,0),0))</f>
        <v>ジクアス点眼液３％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3</v>
      </c>
      <c r="G38" s="27" t="str">
        <f ca="1">IF($A38="","",OFFSET(統合マスタ!$E$4,MATCH($A38,統合マスタ!$AC$5:$AC$1501,0),0))</f>
        <v/>
      </c>
      <c r="H38" s="27" t="str">
        <f ca="1">IF($A38="","",OFFSET(統合マスタ!$F$4,MATCH($A38,統合マスタ!$AC$5:$AC$1501,0),0))</f>
        <v>５ｍｌｘ１０</v>
      </c>
      <c r="I38" s="54" t="str">
        <f ca="1">IF(F38="","",OFFSET(分類!$B$29,MATCH(F38,分類!$A$30:$A$46,0),0))</f>
        <v>外用.臨時.散薬ヒート</v>
      </c>
      <c r="J38" s="65">
        <v>7</v>
      </c>
      <c r="K38" s="54" t="s">
        <v>5583</v>
      </c>
      <c r="L38" s="54"/>
      <c r="M38" s="54">
        <f t="shared" si="1"/>
        <v>7</v>
      </c>
      <c r="N38" s="27" t="str">
        <f ca="1">IF($A38="","",OFFSET(統合マスタ!$K$4,MATCH($A38,統合マスタ!$AC$5:$AC$1501,0),0))</f>
        <v>本</v>
      </c>
    </row>
    <row r="39" spans="1:14">
      <c r="A39" s="66" cm="1">
        <f t="array" aca="1" ref="A39" ca="1">IFERROR(SMALL(IF(統合マスタ!$R$5:$R$1501=2,統合マスタ!$AC$5:$AC$1501),ROW(A35)),"")</f>
        <v>276</v>
      </c>
      <c r="B39" s="27">
        <f t="shared" si="2"/>
        <v>35</v>
      </c>
      <c r="C39" s="27">
        <f ca="1">IF(A39="","",OFFSET(統合マスタ!$B$4,MATCH(A39,統合マスタ!$AC$5:$AC$1501,0),0))</f>
        <v>276</v>
      </c>
      <c r="D39" s="27" t="str">
        <f ca="1">IF($A39="","",OFFSET(統合マスタ!$C$4,MATCH($A39,統合マスタ!$AC$5:$AC$1501,0),0))</f>
        <v>スミスリンローション５％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3</v>
      </c>
      <c r="G39" s="27" t="str">
        <f ca="1">IF($A39="","",OFFSET(統合マスタ!$E$4,MATCH($A39,統合マスタ!$AC$5:$AC$1501,0),0))</f>
        <v/>
      </c>
      <c r="H39" s="27" t="str">
        <f ca="1">IF($A39="","",OFFSET(統合マスタ!$F$4,MATCH($A39,統合マスタ!$AC$5:$AC$1501,0),0))</f>
        <v>３０ｇｘ２</v>
      </c>
      <c r="I39" s="54" t="str">
        <f ca="1">IF(F39="","",OFFSET(分類!$B$29,MATCH(F39,分類!$A$30:$A$46,0),0))</f>
        <v>外用.臨時.散薬ヒート</v>
      </c>
      <c r="J39" s="65">
        <v>8</v>
      </c>
      <c r="K39" s="54" t="s">
        <v>5583</v>
      </c>
      <c r="L39" s="54">
        <v>30</v>
      </c>
      <c r="M39" s="54">
        <f t="shared" si="1"/>
        <v>240</v>
      </c>
      <c r="N39" s="27" t="str">
        <f ca="1">IF($A39="","",OFFSET(統合マスタ!$K$4,MATCH($A39,統合マスタ!$AC$5:$AC$1501,0),0))</f>
        <v>ｇ</v>
      </c>
    </row>
    <row r="40" spans="1:14">
      <c r="A40" s="66" cm="1">
        <f t="array" aca="1" ref="A40" ca="1">IFERROR(SMALL(IF(統合マスタ!$R$5:$R$1501=2,統合マスタ!$AC$5:$AC$1501),ROW(A36)),"")</f>
        <v>297</v>
      </c>
      <c r="B40" s="27">
        <f t="shared" si="2"/>
        <v>36</v>
      </c>
      <c r="C40" s="27">
        <f ca="1">IF(A40="","",OFFSET(統合マスタ!$B$4,MATCH(A40,統合マスタ!$AC$5:$AC$1501,0),0))</f>
        <v>297</v>
      </c>
      <c r="D40" s="27" t="str">
        <f ca="1">IF($A40="","",OFFSET(統合マスタ!$C$4,MATCH($A40,統合マスタ!$AC$5:$AC$1501,0),0))</f>
        <v>セララ錠５０ｍｇ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3</v>
      </c>
      <c r="G40" s="27" t="str">
        <f ca="1">IF($A40="","",OFFSET(統合マスタ!$E$4,MATCH($A40,統合マスタ!$AC$5:$AC$1501,0),0))</f>
        <v>ＰＴＰ</v>
      </c>
      <c r="H40" s="27" t="str">
        <f ca="1">IF($A40="","",OFFSET(統合マスタ!$F$4,MATCH($A40,統合マスタ!$AC$5:$AC$1501,0),0))</f>
        <v>１００Ｔ</v>
      </c>
      <c r="I40" s="54" t="str">
        <f ca="1">IF(F40="","",OFFSET(分類!$B$29,MATCH(F40,分類!$A$30:$A$46,0),0))</f>
        <v>外用.臨時.散薬ヒート</v>
      </c>
      <c r="J40" s="65">
        <v>86</v>
      </c>
      <c r="K40" s="54" t="str">
        <f ca="1">N40</f>
        <v>錠</v>
      </c>
      <c r="L40" s="54" t="str">
        <f t="shared" ca="1" si="0"/>
        <v/>
      </c>
      <c r="M40" s="54">
        <f t="shared" ca="1" si="1"/>
        <v>86</v>
      </c>
      <c r="N40" s="27" t="str">
        <f ca="1">IF($A40="","",OFFSET(統合マスタ!$K$4,MATCH($A40,統合マスタ!$AC$5:$AC$1501,0),0))</f>
        <v>錠</v>
      </c>
    </row>
    <row r="41" spans="1:14">
      <c r="A41" s="66" cm="1">
        <f t="array" aca="1" ref="A41" ca="1">IFERROR(SMALL(IF(統合マスタ!$R$5:$R$1501=2,統合マスタ!$AC$5:$AC$1501),ROW(A37)),"")</f>
        <v>310</v>
      </c>
      <c r="B41" s="27">
        <f t="shared" si="2"/>
        <v>37</v>
      </c>
      <c r="C41" s="27">
        <f ca="1">IF(A41="","",OFFSET(統合マスタ!$B$4,MATCH(A41,統合マスタ!$AC$5:$AC$1501,0),0))</f>
        <v>310</v>
      </c>
      <c r="D41" s="27" t="str">
        <f ca="1">IF($A41="","",OFFSET(統合マスタ!$C$4,MATCH($A41,統合マスタ!$AC$5:$AC$1501,0),0))</f>
        <v>ソタロール塩酸塩錠８０ｍｇ「ＴＥ」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15</v>
      </c>
      <c r="G41" s="27" t="str">
        <f ca="1">IF($A41="","",OFFSET(統合マスタ!$E$4,MATCH($A41,統合マスタ!$AC$5:$AC$1501,0),0))</f>
        <v>ＰＴＰ</v>
      </c>
      <c r="H41" s="27" t="str">
        <f ca="1">IF($A41="","",OFFSET(統合マスタ!$F$4,MATCH($A41,統合マスタ!$AC$5:$AC$1501,0),0))</f>
        <v>１４０Ｔ</v>
      </c>
      <c r="I41" s="54" t="str">
        <f ca="1">IF(F41="","",OFFSET(分類!$B$29,MATCH(F41,分類!$A$30:$A$46,0),0))</f>
        <v>不良在庫</v>
      </c>
      <c r="J41" s="65">
        <v>102</v>
      </c>
      <c r="K41" s="54" t="str">
        <f t="shared" ref="K41:K46" ca="1" si="5">N41</f>
        <v>錠</v>
      </c>
      <c r="L41" s="54" t="str">
        <f t="shared" ca="1" si="0"/>
        <v/>
      </c>
      <c r="M41" s="54">
        <f t="shared" ca="1" si="1"/>
        <v>102</v>
      </c>
      <c r="N41" s="27" t="str">
        <f ca="1">IF($A41="","",OFFSET(統合マスタ!$K$4,MATCH($A41,統合マスタ!$AC$5:$AC$1501,0),0))</f>
        <v>錠</v>
      </c>
    </row>
    <row r="42" spans="1:14">
      <c r="A42" s="66" cm="1">
        <f t="array" aca="1" ref="A42" ca="1">IFERROR(SMALL(IF(統合マスタ!$R$5:$R$1501=2,統合マスタ!$AC$5:$AC$1501),ROW(A38)),"")</f>
        <v>328</v>
      </c>
      <c r="B42" s="27">
        <f t="shared" si="2"/>
        <v>38</v>
      </c>
      <c r="C42" s="27">
        <f ca="1">IF(A42="","",OFFSET(統合マスタ!$B$4,MATCH(A42,統合マスタ!$AC$5:$AC$1501,0),0))</f>
        <v>328</v>
      </c>
      <c r="D42" s="27" t="str">
        <f ca="1">IF($A42="","",OFFSET(統合マスタ!$C$4,MATCH($A42,統合マスタ!$AC$5:$AC$1501,0),0))</f>
        <v>ダイフェン配合錠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15</v>
      </c>
      <c r="G42" s="27" t="str">
        <f ca="1">IF($A42="","",OFFSET(統合マスタ!$E$4,MATCH($A42,統合マスタ!$AC$5:$AC$1501,0),0))</f>
        <v>ＰＴＰ</v>
      </c>
      <c r="H42" s="27" t="str">
        <f ca="1">IF($A42="","",OFFSET(統合マスタ!$F$4,MATCH($A42,統合マスタ!$AC$5:$AC$1501,0),0))</f>
        <v>１００Ｔ</v>
      </c>
      <c r="I42" s="54" t="str">
        <f ca="1">IF(F42="","",OFFSET(分類!$B$29,MATCH(F42,分類!$A$30:$A$46,0),0))</f>
        <v>不良在庫</v>
      </c>
      <c r="J42" s="65">
        <v>61</v>
      </c>
      <c r="K42" s="54" t="str">
        <f t="shared" ca="1" si="5"/>
        <v>錠</v>
      </c>
      <c r="L42" s="54" t="str">
        <f t="shared" ca="1" si="0"/>
        <v/>
      </c>
      <c r="M42" s="54">
        <f t="shared" ca="1" si="1"/>
        <v>61</v>
      </c>
      <c r="N42" s="27" t="str">
        <f ca="1">IF($A42="","",OFFSET(統合マスタ!$K$4,MATCH($A42,統合マスタ!$AC$5:$AC$1501,0),0))</f>
        <v>錠</v>
      </c>
    </row>
    <row r="43" spans="1:14">
      <c r="A43" s="66" cm="1">
        <f t="array" aca="1" ref="A43" ca="1">IFERROR(SMALL(IF(統合マスタ!$R$5:$R$1501=2,統合マスタ!$AC$5:$AC$1501),ROW(A39)),"")</f>
        <v>334</v>
      </c>
      <c r="B43" s="27">
        <f t="shared" si="2"/>
        <v>39</v>
      </c>
      <c r="C43" s="27">
        <f ca="1">IF(A43="","",OFFSET(統合マスタ!$B$4,MATCH(A43,統合マスタ!$AC$5:$AC$1501,0),0))</f>
        <v>334</v>
      </c>
      <c r="D43" s="27" t="str">
        <f ca="1">IF($A43="","",OFFSET(統合マスタ!$C$4,MATCH($A43,統合マスタ!$AC$5:$AC$1501,0),0))</f>
        <v>タチオン錠５０ｍｇ</v>
      </c>
      <c r="E43" s="27">
        <f ca="1">IF($A43="","",OFFSET(統合マスタ!$X$4,MATCH($A43,統合マスタ!$AC$5:$AC$1501,0),0))</f>
        <v>0</v>
      </c>
      <c r="F43" s="27">
        <f ca="1">IF($A43="","",OFFSET(統合マスタ!$Z$4,MATCH($A43,統合マスタ!$AC$5:$AC$1501,0),0))</f>
        <v>3</v>
      </c>
      <c r="G43" s="27" t="str">
        <f ca="1">IF($A43="","",OFFSET(統合マスタ!$E$4,MATCH($A43,統合マスタ!$AC$5:$AC$1501,0),0))</f>
        <v>ＰＴＰ</v>
      </c>
      <c r="H43" s="27" t="str">
        <f ca="1">IF($A43="","",OFFSET(統合マスタ!$F$4,MATCH($A43,統合マスタ!$AC$5:$AC$1501,0),0))</f>
        <v>１２０Ｔ</v>
      </c>
      <c r="I43" s="54" t="str">
        <f ca="1">IF(F43="","",OFFSET(分類!$B$29,MATCH(F43,分類!$A$30:$A$46,0),0))</f>
        <v>外用.臨時.散薬ヒート</v>
      </c>
      <c r="J43" s="65">
        <v>181</v>
      </c>
      <c r="K43" s="54" t="str">
        <f t="shared" ca="1" si="5"/>
        <v>錠</v>
      </c>
      <c r="L43" s="54" t="str">
        <f t="shared" ca="1" si="0"/>
        <v/>
      </c>
      <c r="M43" s="54">
        <f t="shared" ca="1" si="1"/>
        <v>181</v>
      </c>
      <c r="N43" s="27" t="str">
        <f ca="1">IF($A43="","",OFFSET(統合マスタ!$K$4,MATCH($A43,統合マスタ!$AC$5:$AC$1501,0),0))</f>
        <v>錠</v>
      </c>
    </row>
    <row r="44" spans="1:14">
      <c r="A44" s="66" cm="1">
        <f t="array" aca="1" ref="A44" ca="1">IFERROR(SMALL(IF(統合マスタ!$R$5:$R$1501=2,統合マスタ!$AC$5:$AC$1501),ROW(A40)),"")</f>
        <v>337</v>
      </c>
      <c r="B44" s="27">
        <f t="shared" si="2"/>
        <v>40</v>
      </c>
      <c r="C44" s="27">
        <f ca="1">IF(A44="","",OFFSET(統合マスタ!$B$4,MATCH(A44,統合マスタ!$AC$5:$AC$1501,0),0))</f>
        <v>337</v>
      </c>
      <c r="D44" s="27" t="str">
        <f ca="1">IF($A44="","",OFFSET(統合マスタ!$C$4,MATCH($A44,統合マスタ!$AC$5:$AC$1501,0),0))</f>
        <v>ダラシンカプセル１５０ｍｇ</v>
      </c>
      <c r="E44" s="27">
        <f ca="1">IF($A44="","",OFFSET(統合マスタ!$X$4,MATCH($A44,統合マスタ!$AC$5:$AC$1501,0),0))</f>
        <v>0</v>
      </c>
      <c r="F44" s="27">
        <f ca="1">IF($A44="","",OFFSET(統合マスタ!$Z$4,MATCH($A44,統合マスタ!$AC$5:$AC$1501,0),0))</f>
        <v>15</v>
      </c>
      <c r="G44" s="27" t="str">
        <f ca="1">IF($A44="","",OFFSET(統合マスタ!$E$4,MATCH($A44,統合マスタ!$AC$5:$AC$1501,0),0))</f>
        <v>ＰＴＰ</v>
      </c>
      <c r="H44" s="27" t="str">
        <f ca="1">IF($A44="","",OFFSET(統合マスタ!$F$4,MATCH($A44,統合マスタ!$AC$5:$AC$1501,0),0))</f>
        <v>１００Ｔ</v>
      </c>
      <c r="I44" s="54" t="str">
        <f ca="1">IF(F44="","",OFFSET(分類!$B$29,MATCH(F44,分類!$A$30:$A$46,0),0))</f>
        <v>不良在庫</v>
      </c>
      <c r="J44" s="65">
        <v>118</v>
      </c>
      <c r="K44" s="54" t="str">
        <f t="shared" ca="1" si="5"/>
        <v>cap</v>
      </c>
      <c r="L44" s="54" t="str">
        <f t="shared" ca="1" si="0"/>
        <v/>
      </c>
      <c r="M44" s="54">
        <f t="shared" ca="1" si="1"/>
        <v>118</v>
      </c>
      <c r="N44" s="27" t="str">
        <f ca="1">IF($A44="","",OFFSET(統合マスタ!$K$4,MATCH($A44,統合マスタ!$AC$5:$AC$1501,0),0))</f>
        <v>cap</v>
      </c>
    </row>
    <row r="45" spans="1:14">
      <c r="A45" s="66" cm="1">
        <f t="array" aca="1" ref="A45" ca="1">IFERROR(SMALL(IF(統合マスタ!$R$5:$R$1501=2,統合マスタ!$AC$5:$AC$1501),ROW(A41)),"")</f>
        <v>338</v>
      </c>
      <c r="B45" s="27">
        <f t="shared" si="2"/>
        <v>41</v>
      </c>
      <c r="C45" s="27">
        <f ca="1">IF(A45="","",OFFSET(統合マスタ!$B$4,MATCH(A45,統合マスタ!$AC$5:$AC$1501,0),0))</f>
        <v>338</v>
      </c>
      <c r="D45" s="27" t="str">
        <f ca="1">IF($A45="","",OFFSET(統合マスタ!$C$4,MATCH($A45,統合マスタ!$AC$5:$AC$1501,0),0))</f>
        <v>タリージェ錠５ｍｇ</v>
      </c>
      <c r="E45" s="27">
        <f ca="1">IF($A45="","",OFFSET(統合マスタ!$X$4,MATCH($A45,統合マスタ!$AC$5:$AC$1501,0),0))</f>
        <v>0</v>
      </c>
      <c r="F45" s="27">
        <f ca="1">IF($A45="","",OFFSET(統合マスタ!$Z$4,MATCH($A45,統合マスタ!$AC$5:$AC$1501,0),0))</f>
        <v>3</v>
      </c>
      <c r="G45" s="27" t="str">
        <f ca="1">IF($A45="","",OFFSET(統合マスタ!$E$4,MATCH($A45,統合マスタ!$AC$5:$AC$1501,0),0))</f>
        <v>ＰＴＰ</v>
      </c>
      <c r="H45" s="27" t="str">
        <f ca="1">IF($A45="","",OFFSET(統合マスタ!$F$4,MATCH($A45,統合マスタ!$AC$5:$AC$1501,0),0))</f>
        <v>１００Ｔ</v>
      </c>
      <c r="I45" s="54" t="str">
        <f ca="1">IF(F45="","",OFFSET(分類!$B$29,MATCH(F45,分類!$A$30:$A$46,0),0))</f>
        <v>外用.臨時.散薬ヒート</v>
      </c>
      <c r="J45" s="65">
        <v>52</v>
      </c>
      <c r="K45" s="54" t="str">
        <f t="shared" ca="1" si="5"/>
        <v>錠</v>
      </c>
      <c r="L45" s="54" t="str">
        <f t="shared" ca="1" si="0"/>
        <v/>
      </c>
      <c r="M45" s="54">
        <f t="shared" ca="1" si="1"/>
        <v>52</v>
      </c>
      <c r="N45" s="27" t="str">
        <f ca="1">IF($A45="","",OFFSET(統合マスタ!$K$4,MATCH($A45,統合マスタ!$AC$5:$AC$1501,0),0))</f>
        <v>錠</v>
      </c>
    </row>
    <row r="46" spans="1:14">
      <c r="A46" s="66" cm="1">
        <f t="array" aca="1" ref="A46" ca="1">IFERROR(SMALL(IF(統合マスタ!$R$5:$R$1501=2,統合マスタ!$AC$5:$AC$1501),ROW(A42)),"")</f>
        <v>348</v>
      </c>
      <c r="B46" s="27">
        <f t="shared" si="2"/>
        <v>42</v>
      </c>
      <c r="C46" s="27">
        <f ca="1">IF(A46="","",OFFSET(統合マスタ!$B$4,MATCH(A46,統合マスタ!$AC$5:$AC$1501,0),0))</f>
        <v>348</v>
      </c>
      <c r="D46" s="27" t="str">
        <f ca="1">IF($A46="","",OFFSET(統合マスタ!$C$4,MATCH($A46,統合マスタ!$AC$5:$AC$1501,0),0))</f>
        <v>チエナム点滴静注用０．５ｇ</v>
      </c>
      <c r="E46" s="27">
        <f ca="1">IF($A46="","",OFFSET(統合マスタ!$X$4,MATCH($A46,統合マスタ!$AC$5:$AC$1501,0),0))</f>
        <v>0</v>
      </c>
      <c r="F46" s="27">
        <f ca="1">IF($A46="","",OFFSET(統合マスタ!$Z$4,MATCH($A46,統合マスタ!$AC$5:$AC$1501,0),0))</f>
        <v>8</v>
      </c>
      <c r="G46" s="27" t="str">
        <f ca="1">IF($A46="","",OFFSET(統合マスタ!$E$4,MATCH($A46,統合マスタ!$AC$5:$AC$1501,0),0))</f>
        <v/>
      </c>
      <c r="H46" s="27" t="str">
        <f ca="1">IF($A46="","",OFFSET(統合マスタ!$F$4,MATCH($A46,統合マスタ!$AC$5:$AC$1501,0),0))</f>
        <v>１０瓶</v>
      </c>
      <c r="I46" s="54" t="str">
        <f ca="1">IF(F46="","",OFFSET(分類!$B$29,MATCH(F46,分類!$A$30:$A$46,0),0))</f>
        <v>抗生剤.小輸液</v>
      </c>
      <c r="J46" s="65">
        <v>40</v>
      </c>
      <c r="K46" s="54" t="str">
        <f t="shared" ca="1" si="5"/>
        <v>瓶</v>
      </c>
      <c r="L46" s="54" t="str">
        <f t="shared" ca="1" si="0"/>
        <v/>
      </c>
      <c r="M46" s="54">
        <f t="shared" ca="1" si="1"/>
        <v>40</v>
      </c>
      <c r="N46" s="27" t="str">
        <f ca="1">IF($A46="","",OFFSET(統合マスタ!$K$4,MATCH($A46,統合マスタ!$AC$5:$AC$1501,0),0))</f>
        <v>瓶</v>
      </c>
    </row>
    <row r="47" spans="1:14">
      <c r="A47" s="66" cm="1">
        <f t="array" aca="1" ref="A47" ca="1">IFERROR(SMALL(IF(統合マスタ!$R$5:$R$1501=2,統合マスタ!$AC$5:$AC$1501),ROW(A43)),"")</f>
        <v>351</v>
      </c>
      <c r="B47" s="27">
        <f t="shared" si="2"/>
        <v>43</v>
      </c>
      <c r="C47" s="27">
        <f ca="1">IF(A47="","",OFFSET(統合マスタ!$B$4,MATCH(A47,統合マスタ!$AC$5:$AC$1501,0),0))</f>
        <v>351</v>
      </c>
      <c r="D47" s="27" t="str">
        <f ca="1">IF($A47="","",OFFSET(統合マスタ!$C$4,MATCH($A47,統合マスタ!$AC$5:$AC$1501,0),0))</f>
        <v>チモロール点眼液０．５％「ニッテン」</v>
      </c>
      <c r="E47" s="27">
        <f ca="1">IF($A47="","",OFFSET(統合マスタ!$X$4,MATCH($A47,統合マスタ!$AC$5:$AC$1501,0),0))</f>
        <v>0</v>
      </c>
      <c r="F47" s="27">
        <f ca="1">IF($A47="","",OFFSET(統合マスタ!$Z$4,MATCH($A47,統合マスタ!$AC$5:$AC$1501,0),0))</f>
        <v>3</v>
      </c>
      <c r="G47" s="27" t="str">
        <f ca="1">IF($A47="","",OFFSET(統合マスタ!$E$4,MATCH($A47,統合マスタ!$AC$5:$AC$1501,0),0))</f>
        <v/>
      </c>
      <c r="H47" s="27" t="str">
        <f ca="1">IF($A47="","",OFFSET(統合マスタ!$F$4,MATCH($A47,統合マスタ!$AC$5:$AC$1501,0),0))</f>
        <v>５ＭＬＸ１０</v>
      </c>
      <c r="I47" s="54" t="str">
        <f ca="1">IF(F47="","",OFFSET(分類!$B$29,MATCH(F47,分類!$A$30:$A$46,0),0))</f>
        <v>外用.臨時.散薬ヒート</v>
      </c>
      <c r="J47" s="65">
        <v>15</v>
      </c>
      <c r="K47" s="54" t="s">
        <v>5583</v>
      </c>
      <c r="L47" s="54">
        <v>5</v>
      </c>
      <c r="M47" s="54">
        <f t="shared" si="1"/>
        <v>75</v>
      </c>
      <c r="N47" s="27" t="str">
        <f ca="1">IF($A47="","",OFFSET(統合マスタ!$K$4,MATCH($A47,統合マスタ!$AC$5:$AC$1501,0),0))</f>
        <v>ｍｌ</v>
      </c>
    </row>
    <row r="48" spans="1:14">
      <c r="A48" s="66" cm="1">
        <f t="array" aca="1" ref="A48" ca="1">IFERROR(SMALL(IF(統合マスタ!$R$5:$R$1501=2,統合マスタ!$AC$5:$AC$1501),ROW(A44)),"")</f>
        <v>355</v>
      </c>
      <c r="B48" s="27">
        <f t="shared" si="2"/>
        <v>44</v>
      </c>
      <c r="C48" s="27">
        <f ca="1">IF(A48="","",OFFSET(統合マスタ!$B$4,MATCH(A48,統合マスタ!$AC$5:$AC$1501,0),0))</f>
        <v>355</v>
      </c>
      <c r="D48" s="27" t="str">
        <f ca="1">IF($A48="","",OFFSET(統合マスタ!$C$4,MATCH($A48,統合マスタ!$AC$5:$AC$1501,0),0))</f>
        <v>ツイミーグ錠５００ｍｇ</v>
      </c>
      <c r="E48" s="27">
        <f ca="1">IF($A48="","",OFFSET(統合マスタ!$X$4,MATCH($A48,統合マスタ!$AC$5:$AC$1501,0),0))</f>
        <v>0</v>
      </c>
      <c r="F48" s="27">
        <f ca="1">IF($A48="","",OFFSET(統合マスタ!$Z$4,MATCH($A48,統合マスタ!$AC$5:$AC$1501,0),0))</f>
        <v>3</v>
      </c>
      <c r="G48" s="27" t="str">
        <f ca="1">IF($A48="","",OFFSET(統合マスタ!$E$4,MATCH($A48,統合マスタ!$AC$5:$AC$1501,0),0))</f>
        <v>ＰＴＰ</v>
      </c>
      <c r="H48" s="27" t="str">
        <f ca="1">IF($A48="","",OFFSET(統合マスタ!$F$4,MATCH($A48,統合マスタ!$AC$5:$AC$1501,0),0))</f>
        <v>１００Ｔ</v>
      </c>
      <c r="I48" s="54" t="str">
        <f ca="1">IF(F48="","",OFFSET(分類!$B$29,MATCH(F48,分類!$A$30:$A$46,0),0))</f>
        <v>外用.臨時.散薬ヒート</v>
      </c>
      <c r="J48" s="65">
        <v>0</v>
      </c>
      <c r="K48" s="54" t="s">
        <v>5584</v>
      </c>
      <c r="L48" s="54" t="str">
        <f t="shared" ca="1" si="0"/>
        <v/>
      </c>
      <c r="M48" s="54">
        <f t="shared" ca="1" si="1"/>
        <v>0</v>
      </c>
      <c r="N48" s="27" t="str">
        <f ca="1">IF($A48="","",OFFSET(統合マスタ!$K$4,MATCH($A48,統合マスタ!$AC$5:$AC$1501,0),0))</f>
        <v/>
      </c>
    </row>
    <row r="49" spans="1:14">
      <c r="A49" s="66" cm="1">
        <f t="array" aca="1" ref="A49" ca="1">IFERROR(SMALL(IF(統合マスタ!$R$5:$R$1501=2,統合マスタ!$AC$5:$AC$1501),ROW(A45)),"")</f>
        <v>366</v>
      </c>
      <c r="B49" s="27">
        <f t="shared" si="2"/>
        <v>45</v>
      </c>
      <c r="C49" s="27">
        <f ca="1">IF(A49="","",OFFSET(統合マスタ!$B$4,MATCH(A49,統合マスタ!$AC$5:$AC$1501,0),0))</f>
        <v>366</v>
      </c>
      <c r="D49" s="27" t="str">
        <f ca="1">IF($A49="","",OFFSET(統合マスタ!$C$4,MATCH($A49,統合マスタ!$AC$5:$AC$1501,0),0))</f>
        <v>デキストロメトルファン臭化水素酸塩錠１５ｍｇ「トーワ」</v>
      </c>
      <c r="E49" s="27">
        <f ca="1">IF($A49="","",OFFSET(統合マスタ!$X$4,MATCH($A49,統合マスタ!$AC$5:$AC$1501,0),0))</f>
        <v>0</v>
      </c>
      <c r="F49" s="27">
        <f ca="1">IF($A49="","",OFFSET(統合マスタ!$Z$4,MATCH($A49,統合マスタ!$AC$5:$AC$1501,0),0))</f>
        <v>3</v>
      </c>
      <c r="G49" s="27" t="str">
        <f ca="1">IF($A49="","",OFFSET(統合マスタ!$E$4,MATCH($A49,統合マスタ!$AC$5:$AC$1501,0),0))</f>
        <v>バラ</v>
      </c>
      <c r="H49" s="27" t="str">
        <f ca="1">IF($A49="","",OFFSET(統合マスタ!$F$4,MATCH($A49,統合マスタ!$AC$5:$AC$1501,0),0))</f>
        <v>１０００Ｔ</v>
      </c>
      <c r="I49" s="54" t="str">
        <f ca="1">IF(F49="","",OFFSET(分類!$B$29,MATCH(F49,分類!$A$30:$A$46,0),0))</f>
        <v>外用.臨時.散薬ヒート</v>
      </c>
      <c r="J49" s="65">
        <v>1800</v>
      </c>
      <c r="K49" s="54" t="str">
        <f ca="1">N49</f>
        <v>錠</v>
      </c>
      <c r="L49" s="54" t="str">
        <f t="shared" ca="1" si="0"/>
        <v/>
      </c>
      <c r="M49" s="54">
        <f t="shared" ca="1" si="1"/>
        <v>1800</v>
      </c>
      <c r="N49" s="27" t="str">
        <f ca="1">IF($A49="","",OFFSET(統合マスタ!$K$4,MATCH($A49,統合マスタ!$AC$5:$AC$1501,0),0))</f>
        <v>錠</v>
      </c>
    </row>
    <row r="50" spans="1:14">
      <c r="A50" s="66" cm="1">
        <f t="array" aca="1" ref="A50" ca="1">IFERROR(SMALL(IF(統合マスタ!$R$5:$R$1501=2,統合マスタ!$AC$5:$AC$1501),ROW(A46)),"")</f>
        <v>370</v>
      </c>
      <c r="B50" s="27">
        <f t="shared" si="2"/>
        <v>46</v>
      </c>
      <c r="C50" s="27">
        <f ca="1">IF(A50="","",OFFSET(統合マスタ!$B$4,MATCH(A50,統合マスタ!$AC$5:$AC$1501,0),0))</f>
        <v>370</v>
      </c>
      <c r="D50" s="27" t="str">
        <f ca="1">IF($A50="","",OFFSET(統合マスタ!$C$4,MATCH($A50,統合マスタ!$AC$5:$AC$1501,0),0))</f>
        <v>デノタスチュアブル配合錠</v>
      </c>
      <c r="E50" s="27">
        <f ca="1">IF($A50="","",OFFSET(統合マスタ!$X$4,MATCH($A50,統合マスタ!$AC$5:$AC$1501,0),0))</f>
        <v>0</v>
      </c>
      <c r="F50" s="27" t="str">
        <f ca="1">IF($A50="","",OFFSET(統合マスタ!$Z$4,MATCH($A50,統合マスタ!$AC$5:$AC$1501,0),0))</f>
        <v/>
      </c>
      <c r="G50" s="27" t="str">
        <f ca="1">IF($A50="","",OFFSET(統合マスタ!$E$4,MATCH($A50,統合マスタ!$AC$5:$AC$1501,0),0))</f>
        <v>ＰＴＰ</v>
      </c>
      <c r="H50" s="27" t="str">
        <f ca="1">IF($A50="","",OFFSET(統合マスタ!$F$4,MATCH($A50,統合マスタ!$AC$5:$AC$1501,0),0))</f>
        <v>６０錠</v>
      </c>
      <c r="I50" s="54" t="str">
        <f ca="1">IF(F50="","",OFFSET(分類!$B$29,MATCH(F50,分類!$A$30:$A$46,0),0))</f>
        <v/>
      </c>
      <c r="J50" s="65">
        <v>0</v>
      </c>
      <c r="K50" s="54" t="str">
        <f ca="1">N50</f>
        <v>錠</v>
      </c>
      <c r="L50" s="54" t="str">
        <f t="shared" ca="1" si="0"/>
        <v/>
      </c>
      <c r="M50" s="54">
        <f t="shared" ca="1" si="1"/>
        <v>0</v>
      </c>
      <c r="N50" s="27" t="str">
        <f ca="1">IF($A50="","",OFFSET(統合マスタ!$K$4,MATCH($A50,統合マスタ!$AC$5:$AC$1501,0),0))</f>
        <v>錠</v>
      </c>
    </row>
    <row r="51" spans="1:14">
      <c r="A51" s="66" cm="1">
        <f t="array" aca="1" ref="A51" ca="1">IFERROR(SMALL(IF(統合マスタ!$R$5:$R$1501=2,統合マスタ!$AC$5:$AC$1501),ROW(A47)),"")</f>
        <v>373</v>
      </c>
      <c r="B51" s="27">
        <f t="shared" si="2"/>
        <v>47</v>
      </c>
      <c r="C51" s="27">
        <f ca="1">IF(A51="","",OFFSET(統合マスタ!$B$4,MATCH(A51,統合マスタ!$AC$5:$AC$1501,0),0))</f>
        <v>373</v>
      </c>
      <c r="D51" s="27" t="str">
        <f ca="1">IF($A51="","",OFFSET(統合マスタ!$C$4,MATCH($A51,統合マスタ!$AC$5:$AC$1501,0),0))</f>
        <v>デパス細粒１％</v>
      </c>
      <c r="E51" s="27">
        <f ca="1">IF($A51="","",OFFSET(統合マスタ!$X$4,MATCH($A51,統合マスタ!$AC$5:$AC$1501,0),0))</f>
        <v>0</v>
      </c>
      <c r="F51" s="27">
        <f ca="1">IF($A51="","",OFFSET(統合マスタ!$Z$4,MATCH($A51,統合マスタ!$AC$5:$AC$1501,0),0))</f>
        <v>2</v>
      </c>
      <c r="G51" s="27" t="str">
        <f ca="1">IF($A51="","",OFFSET(統合マスタ!$E$4,MATCH($A51,統合マスタ!$AC$5:$AC$1501,0),0))</f>
        <v>粉</v>
      </c>
      <c r="H51" s="27" t="str">
        <f ca="1">IF($A51="","",OFFSET(統合マスタ!$F$4,MATCH($A51,統合マスタ!$AC$5:$AC$1501,0),0))</f>
        <v>１００ｇ</v>
      </c>
      <c r="I51" s="54" t="str">
        <f ca="1">IF(F51="","",OFFSET(分類!$B$29,MATCH(F51,分類!$A$30:$A$46,0),0))</f>
        <v>散薬調剤台</v>
      </c>
      <c r="J51" s="65">
        <v>114</v>
      </c>
      <c r="K51" s="54" t="str">
        <f t="shared" ref="K51:K70" ca="1" si="6">N51</f>
        <v>ｇ</v>
      </c>
      <c r="L51" s="54"/>
      <c r="M51" s="54">
        <f t="shared" si="1"/>
        <v>114</v>
      </c>
      <c r="N51" s="27" t="str">
        <f ca="1">IF($A51="","",OFFSET(統合マスタ!$K$4,MATCH($A51,統合マスタ!$AC$5:$AC$1501,0),0))</f>
        <v>ｇ</v>
      </c>
    </row>
    <row r="52" spans="1:14">
      <c r="A52" s="66" cm="1">
        <f t="array" aca="1" ref="A52" ca="1">IFERROR(SMALL(IF(統合マスタ!$R$5:$R$1501=2,統合マスタ!$AC$5:$AC$1501),ROW(A48)),"")</f>
        <v>381</v>
      </c>
      <c r="B52" s="27">
        <f t="shared" si="2"/>
        <v>48</v>
      </c>
      <c r="C52" s="27">
        <f ca="1">IF(A52="","",OFFSET(統合マスタ!$B$4,MATCH(A52,統合マスタ!$AC$5:$AC$1501,0),0))</f>
        <v>381</v>
      </c>
      <c r="D52" s="27" t="str">
        <f ca="1">IF($A52="","",OFFSET(統合マスタ!$C$4,MATCH($A52,統合マスタ!$AC$5:$AC$1501,0),0))</f>
        <v>テリボン皮下注用５６．５μｇ　溶解液付</v>
      </c>
      <c r="E52" s="27">
        <f ca="1">IF($A52="","",OFFSET(統合マスタ!$X$4,MATCH($A52,統合マスタ!$AC$5:$AC$1501,0),0))</f>
        <v>0</v>
      </c>
      <c r="F52" s="27">
        <f ca="1">IF($A52="","",OFFSET(統合マスタ!$Z$4,MATCH($A52,統合マスタ!$AC$5:$AC$1501,0),0))</f>
        <v>15</v>
      </c>
      <c r="G52" s="27" t="str">
        <f ca="1">IF($A52="","",OFFSET(統合マスタ!$E$4,MATCH($A52,統合マスタ!$AC$5:$AC$1501,0),0))</f>
        <v/>
      </c>
      <c r="H52" s="27" t="str">
        <f ca="1">IF($A52="","",OFFSET(統合マスタ!$F$4,MATCH($A52,統合マスタ!$AC$5:$AC$1501,0),0))</f>
        <v>１瓶</v>
      </c>
      <c r="I52" s="54" t="str">
        <f ca="1">IF(F52="","",OFFSET(分類!$B$29,MATCH(F52,分類!$A$30:$A$46,0),0))</f>
        <v>不良在庫</v>
      </c>
      <c r="J52" s="65">
        <v>2</v>
      </c>
      <c r="K52" s="54" t="str">
        <f t="shared" ca="1" si="6"/>
        <v>瓶</v>
      </c>
      <c r="L52" s="54" t="str">
        <f t="shared" ca="1" si="0"/>
        <v/>
      </c>
      <c r="M52" s="54">
        <f t="shared" ca="1" si="1"/>
        <v>2</v>
      </c>
      <c r="N52" s="27" t="str">
        <f ca="1">IF($A52="","",OFFSET(統合マスタ!$K$4,MATCH($A52,統合マスタ!$AC$5:$AC$1501,0),0))</f>
        <v>瓶</v>
      </c>
    </row>
    <row r="53" spans="1:14">
      <c r="A53" s="66" cm="1">
        <f t="array" aca="1" ref="A53" ca="1">IFERROR(SMALL(IF(統合マスタ!$R$5:$R$1501=2,統合マスタ!$AC$5:$AC$1501),ROW(A49)),"")</f>
        <v>397</v>
      </c>
      <c r="B53" s="27">
        <f t="shared" si="2"/>
        <v>49</v>
      </c>
      <c r="C53" s="27">
        <f ca="1">IF(A53="","",OFFSET(統合マスタ!$B$4,MATCH(A53,統合マスタ!$AC$5:$AC$1501,0),0))</f>
        <v>397</v>
      </c>
      <c r="D53" s="27" t="str">
        <f ca="1">IF($A53="","",OFFSET(統合マスタ!$C$4,MATCH($A53,統合マスタ!$AC$5:$AC$1501,0),0))</f>
        <v>ドパストン静注５０ｍｇ</v>
      </c>
      <c r="E53" s="27">
        <f ca="1">IF($A53="","",OFFSET(統合マスタ!$X$4,MATCH($A53,統合マスタ!$AC$5:$AC$1501,0),0))</f>
        <v>0</v>
      </c>
      <c r="F53" s="27">
        <f ca="1">IF($A53="","",OFFSET(統合マスタ!$Z$4,MATCH($A53,統合マスタ!$AC$5:$AC$1501,0),0))</f>
        <v>9</v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>２０ｍｌｘ１０Ａ</v>
      </c>
      <c r="I53" s="54" t="str">
        <f ca="1">IF(F53="","",OFFSET(分類!$B$29,MATCH(F53,分類!$A$30:$A$46,0),0))</f>
        <v>注射</v>
      </c>
      <c r="J53" s="65">
        <v>13</v>
      </c>
      <c r="K53" s="54" t="str">
        <f t="shared" ca="1" si="6"/>
        <v>A</v>
      </c>
      <c r="L53" s="54" t="str">
        <f t="shared" ca="1" si="0"/>
        <v/>
      </c>
      <c r="M53" s="54">
        <f t="shared" ca="1" si="1"/>
        <v>13</v>
      </c>
      <c r="N53" s="27" t="str">
        <f ca="1">IF($A53="","",OFFSET(統合マスタ!$K$4,MATCH($A53,統合マスタ!$AC$5:$AC$1501,0),0))</f>
        <v>A</v>
      </c>
    </row>
    <row r="54" spans="1:14">
      <c r="A54" s="66" cm="1">
        <f t="array" aca="1" ref="A54" ca="1">IFERROR(SMALL(IF(統合マスタ!$R$5:$R$1501=2,統合マスタ!$AC$5:$AC$1501),ROW(A50)),"")</f>
        <v>402</v>
      </c>
      <c r="B54" s="27">
        <f t="shared" si="2"/>
        <v>50</v>
      </c>
      <c r="C54" s="27">
        <f ca="1">IF(A54="","",OFFSET(統合マスタ!$B$4,MATCH(A54,統合マスタ!$AC$5:$AC$1501,0),0))</f>
        <v>402</v>
      </c>
      <c r="D54" s="27" t="str">
        <f ca="1">IF($A54="","",OFFSET(統合マスタ!$C$4,MATCH($A54,統合マスタ!$AC$5:$AC$1501,0),0))</f>
        <v>トラセミド錠４ｍｇ「ＫＯ」</v>
      </c>
      <c r="E54" s="27">
        <f ca="1">IF($A54="","",OFFSET(統合マスタ!$X$4,MATCH($A54,統合マスタ!$AC$5:$AC$1501,0),0))</f>
        <v>0</v>
      </c>
      <c r="F54" s="27">
        <f ca="1">IF($A54="","",OFFSET(統合マスタ!$Z$4,MATCH($A54,統合マスタ!$AC$5:$AC$1501,0),0))</f>
        <v>3</v>
      </c>
      <c r="G54" s="27" t="str">
        <f ca="1">IF($A54="","",OFFSET(統合マスタ!$E$4,MATCH($A54,統合マスタ!$AC$5:$AC$1501,0),0))</f>
        <v>ＰＴＰ</v>
      </c>
      <c r="H54" s="27" t="str">
        <f ca="1">IF($A54="","",OFFSET(統合マスタ!$F$4,MATCH($A54,統合マスタ!$AC$5:$AC$1501,0),0))</f>
        <v>１００Ｔ</v>
      </c>
      <c r="I54" s="54" t="str">
        <f ca="1">IF(F54="","",OFFSET(分類!$B$29,MATCH(F54,分類!$A$30:$A$46,0),0))</f>
        <v>外用.臨時.散薬ヒート</v>
      </c>
      <c r="J54" s="65">
        <v>79</v>
      </c>
      <c r="K54" s="54" t="str">
        <f t="shared" ca="1" si="6"/>
        <v>錠</v>
      </c>
      <c r="L54" s="54" t="str">
        <f t="shared" ca="1" si="0"/>
        <v/>
      </c>
      <c r="M54" s="54">
        <f t="shared" ca="1" si="1"/>
        <v>79</v>
      </c>
      <c r="N54" s="27" t="str">
        <f ca="1">IF($A54="","",OFFSET(統合マスタ!$K$4,MATCH($A54,統合マスタ!$AC$5:$AC$1501,0),0))</f>
        <v>錠</v>
      </c>
    </row>
    <row r="55" spans="1:14">
      <c r="A55" s="66" cm="1">
        <f t="array" aca="1" ref="A55" ca="1">IFERROR(SMALL(IF(統合マスタ!$R$5:$R$1501=2,統合マスタ!$AC$5:$AC$1501),ROW(A51)),"")</f>
        <v>403</v>
      </c>
      <c r="B55" s="27">
        <f t="shared" si="2"/>
        <v>51</v>
      </c>
      <c r="C55" s="27">
        <f ca="1">IF(A55="","",OFFSET(統合マスタ!$B$4,MATCH(A55,統合マスタ!$AC$5:$AC$1501,0),0))</f>
        <v>403</v>
      </c>
      <c r="D55" s="27" t="str">
        <f ca="1">IF($A55="","",OFFSET(統合マスタ!$C$4,MATCH($A55,統合マスタ!$AC$5:$AC$1501,0),0))</f>
        <v>トラゼンタ錠５ｍｇ</v>
      </c>
      <c r="E55" s="27">
        <f ca="1">IF($A55="","",OFFSET(統合マスタ!$X$4,MATCH($A55,統合マスタ!$AC$5:$AC$1501,0),0))</f>
        <v>0</v>
      </c>
      <c r="F55" s="27">
        <f ca="1">IF($A55="","",OFFSET(統合マスタ!$Z$4,MATCH($A55,統合マスタ!$AC$5:$AC$1501,0),0))</f>
        <v>3</v>
      </c>
      <c r="G55" s="27" t="str">
        <f ca="1">IF($A55="","",OFFSET(統合マスタ!$E$4,MATCH($A55,統合マスタ!$AC$5:$AC$1501,0),0))</f>
        <v>ＰＴＰ</v>
      </c>
      <c r="H55" s="27" t="str">
        <f ca="1">IF($A55="","",OFFSET(統合マスタ!$F$4,MATCH($A55,統合マスタ!$AC$5:$AC$1501,0),0))</f>
        <v>１００Ｔ</v>
      </c>
      <c r="I55" s="54" t="str">
        <f ca="1">IF(F55="","",OFFSET(分類!$B$29,MATCH(F55,分類!$A$30:$A$46,0),0))</f>
        <v>外用.臨時.散薬ヒート</v>
      </c>
      <c r="J55" s="65">
        <v>43</v>
      </c>
      <c r="K55" s="54" t="str">
        <f t="shared" ca="1" si="6"/>
        <v>錠</v>
      </c>
      <c r="L55" s="54" t="str">
        <f t="shared" ca="1" si="0"/>
        <v/>
      </c>
      <c r="M55" s="54">
        <f t="shared" ca="1" si="1"/>
        <v>43</v>
      </c>
      <c r="N55" s="27" t="str">
        <f ca="1">IF($A55="","",OFFSET(統合マスタ!$K$4,MATCH($A55,統合マスタ!$AC$5:$AC$1501,0),0))</f>
        <v>錠</v>
      </c>
    </row>
    <row r="56" spans="1:14">
      <c r="A56" s="66" cm="1">
        <f t="array" aca="1" ref="A56" ca="1">IFERROR(SMALL(IF(統合マスタ!$R$5:$R$1501=2,統合マスタ!$AC$5:$AC$1501),ROW(A52)),"")</f>
        <v>419</v>
      </c>
      <c r="B56" s="27">
        <f t="shared" si="2"/>
        <v>52</v>
      </c>
      <c r="C56" s="27">
        <f ca="1">IF(A56="","",OFFSET(統合マスタ!$B$4,MATCH(A56,統合マスタ!$AC$5:$AC$1501,0),0))</f>
        <v>419</v>
      </c>
      <c r="D56" s="27" t="str">
        <f ca="1">IF($A56="","",OFFSET(統合マスタ!$C$4,MATCH($A56,統合マスタ!$AC$5:$AC$1501,0),0))</f>
        <v>ドルミカム注射液１０ｍｇ</v>
      </c>
      <c r="E56" s="27">
        <f ca="1">IF($A56="","",OFFSET(統合マスタ!$X$4,MATCH($A56,統合マスタ!$AC$5:$AC$1501,0),0))</f>
        <v>0</v>
      </c>
      <c r="F56" s="27">
        <f ca="1">IF($A56="","",OFFSET(統合マスタ!$Z$4,MATCH($A56,統合マスタ!$AC$5:$AC$1501,0),0))</f>
        <v>15</v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>２ｍｌｘ１０Ａ</v>
      </c>
      <c r="I56" s="54" t="str">
        <f ca="1">IF(F56="","",OFFSET(分類!$B$29,MATCH(F56,分類!$A$30:$A$46,0),0))</f>
        <v>不良在庫</v>
      </c>
      <c r="J56" s="65">
        <v>6</v>
      </c>
      <c r="K56" s="54" t="str">
        <f t="shared" ca="1" si="6"/>
        <v>A</v>
      </c>
      <c r="L56" s="54" t="str">
        <f t="shared" ca="1" si="0"/>
        <v/>
      </c>
      <c r="M56" s="54">
        <f t="shared" ca="1" si="1"/>
        <v>6</v>
      </c>
      <c r="N56" s="27" t="str">
        <f ca="1">IF($A56="","",OFFSET(統合マスタ!$K$4,MATCH($A56,統合マスタ!$AC$5:$AC$1501,0),0))</f>
        <v>A</v>
      </c>
    </row>
    <row r="57" spans="1:14">
      <c r="A57" s="66" cm="1">
        <f t="array" aca="1" ref="A57" ca="1">IFERROR(SMALL(IF(統合マスタ!$R$5:$R$1501=2,統合マスタ!$AC$5:$AC$1501),ROW(A53)),"")</f>
        <v>440</v>
      </c>
      <c r="B57" s="27">
        <f t="shared" si="2"/>
        <v>53</v>
      </c>
      <c r="C57" s="27">
        <f ca="1">IF(A57="","",OFFSET(統合マスタ!$B$4,MATCH(A57,統合マスタ!$AC$5:$AC$1501,0),0))</f>
        <v>440</v>
      </c>
      <c r="D57" s="27" t="str">
        <f ca="1">IF($A57="","",OFFSET(統合マスタ!$C$4,MATCH($A57,統合マスタ!$AC$5:$AC$1501,0),0))</f>
        <v>ネイリンカプセル１００ｍｇ</v>
      </c>
      <c r="E57" s="27">
        <f ca="1">IF($A57="","",OFFSET(統合マスタ!$X$4,MATCH($A57,統合マスタ!$AC$5:$AC$1501,0),0))</f>
        <v>0</v>
      </c>
      <c r="F57" s="27">
        <f ca="1">IF($A57="","",OFFSET(統合マスタ!$Z$4,MATCH($A57,統合マスタ!$AC$5:$AC$1501,0),0))</f>
        <v>3</v>
      </c>
      <c r="G57" s="27" t="str">
        <f ca="1">IF($A57="","",OFFSET(統合マスタ!$E$4,MATCH($A57,統合マスタ!$AC$5:$AC$1501,0),0))</f>
        <v>ＰＴＰ</v>
      </c>
      <c r="H57" s="27" t="str">
        <f ca="1">IF($A57="","",OFFSET(統合マスタ!$F$4,MATCH($A57,統合マスタ!$AC$5:$AC$1501,0),0))</f>
        <v>８４Ｔ</v>
      </c>
      <c r="I57" s="54" t="str">
        <f ca="1">IF(F57="","",OFFSET(分類!$B$29,MATCH(F57,分類!$A$30:$A$46,0),0))</f>
        <v>外用.臨時.散薬ヒート</v>
      </c>
      <c r="J57" s="65">
        <v>0</v>
      </c>
      <c r="K57" s="54" t="str">
        <f t="shared" ca="1" si="6"/>
        <v>cap</v>
      </c>
      <c r="L57" s="54" t="str">
        <f t="shared" ca="1" si="0"/>
        <v/>
      </c>
      <c r="M57" s="54">
        <f t="shared" ca="1" si="1"/>
        <v>0</v>
      </c>
      <c r="N57" s="27" t="str">
        <f ca="1">IF($A57="","",OFFSET(統合マスタ!$K$4,MATCH($A57,統合マスタ!$AC$5:$AC$1501,0),0))</f>
        <v>cap</v>
      </c>
    </row>
    <row r="58" spans="1:14">
      <c r="A58" s="66" cm="1">
        <f t="array" aca="1" ref="A58" ca="1">IFERROR(SMALL(IF(統合マスタ!$R$5:$R$1501=2,統合マスタ!$AC$5:$AC$1501),ROW(A54)),"")</f>
        <v>459</v>
      </c>
      <c r="B58" s="27">
        <f t="shared" si="2"/>
        <v>54</v>
      </c>
      <c r="C58" s="27">
        <f ca="1">IF(A58="","",OFFSET(統合マスタ!$B$4,MATCH(A58,統合マスタ!$AC$5:$AC$1501,0),0))</f>
        <v>459</v>
      </c>
      <c r="D58" s="27" t="str">
        <f ca="1">IF($A58="","",OFFSET(統合マスタ!$C$4,MATCH($A58,統合マスタ!$AC$5:$AC$1501,0),0))</f>
        <v>バルプロ酸ＮＡ徐放顆粒４０％「フジナガ」</v>
      </c>
      <c r="E58" s="27">
        <f ca="1">IF($A58="","",OFFSET(統合マスタ!$X$4,MATCH($A58,統合マスタ!$AC$5:$AC$1501,0),0))</f>
        <v>0</v>
      </c>
      <c r="F58" s="27">
        <f ca="1">IF($A58="","",OFFSET(統合マスタ!$Z$4,MATCH($A58,統合マスタ!$AC$5:$AC$1501,0),0))</f>
        <v>15</v>
      </c>
      <c r="G58" s="27" t="str">
        <f ca="1">IF($A58="","",OFFSET(統合マスタ!$E$4,MATCH($A58,統合マスタ!$AC$5:$AC$1501,0),0))</f>
        <v>粉</v>
      </c>
      <c r="H58" s="27" t="str">
        <f ca="1">IF($A58="","",OFFSET(統合マスタ!$F$4,MATCH($A58,統合マスタ!$AC$5:$AC$1501,0),0))</f>
        <v>５００ｇ</v>
      </c>
      <c r="I58" s="54" t="str">
        <f ca="1">IF(F58="","",OFFSET(分類!$B$29,MATCH(F58,分類!$A$30:$A$46,0),0))</f>
        <v>不良在庫</v>
      </c>
      <c r="J58" s="65">
        <v>0</v>
      </c>
      <c r="K58" s="54" t="str">
        <f t="shared" ca="1" si="6"/>
        <v>ｇ</v>
      </c>
      <c r="L58" s="54"/>
      <c r="M58" s="54">
        <f t="shared" si="1"/>
        <v>0</v>
      </c>
      <c r="N58" s="27" t="str">
        <f ca="1">IF($A58="","",OFFSET(統合マスタ!$K$4,MATCH($A58,統合マスタ!$AC$5:$AC$1501,0),0))</f>
        <v>ｇ</v>
      </c>
    </row>
    <row r="59" spans="1:14">
      <c r="A59" s="66" cm="1">
        <f t="array" aca="1" ref="A59" ca="1">IFERROR(SMALL(IF(統合マスタ!$R$5:$R$1501=2,統合マスタ!$AC$5:$AC$1501),ROW(A55)),"")</f>
        <v>480</v>
      </c>
      <c r="B59" s="27">
        <f t="shared" si="2"/>
        <v>55</v>
      </c>
      <c r="C59" s="27">
        <f ca="1">IF(A59="","",OFFSET(統合マスタ!$B$4,MATCH(A59,統合マスタ!$AC$5:$AC$1501,0),0))</f>
        <v>480</v>
      </c>
      <c r="D59" s="27" t="str">
        <f ca="1">IF($A59="","",OFFSET(統合マスタ!$C$4,MATCH($A59,統合マスタ!$AC$5:$AC$1501,0),0))</f>
        <v>ピーゼットシー糖衣錠４ｍｇ</v>
      </c>
      <c r="E59" s="27">
        <f ca="1">IF($A59="","",OFFSET(統合マスタ!$X$4,MATCH($A59,統合マスタ!$AC$5:$AC$1501,0),0))</f>
        <v>0</v>
      </c>
      <c r="F59" s="27">
        <f ca="1">IF($A59="","",OFFSET(統合マスタ!$Z$4,MATCH($A59,統合マスタ!$AC$5:$AC$1501,0),0))</f>
        <v>3</v>
      </c>
      <c r="G59" s="27" t="str">
        <f ca="1">IF($A59="","",OFFSET(統合マスタ!$E$4,MATCH($A59,統合マスタ!$AC$5:$AC$1501,0),0))</f>
        <v>ＰＴＰ</v>
      </c>
      <c r="H59" s="27" t="str">
        <f ca="1">IF($A59="","",OFFSET(統合マスタ!$F$4,MATCH($A59,統合マスタ!$AC$5:$AC$1501,0),0))</f>
        <v>１００Ｔ</v>
      </c>
      <c r="I59" s="54" t="str">
        <f ca="1">IF(F59="","",OFFSET(分類!$B$29,MATCH(F59,分類!$A$30:$A$46,0),0))</f>
        <v>外用.臨時.散薬ヒート</v>
      </c>
      <c r="J59" s="65">
        <v>178</v>
      </c>
      <c r="K59" s="54" t="str">
        <f t="shared" ca="1" si="6"/>
        <v>錠</v>
      </c>
      <c r="L59" s="54" t="str">
        <f t="shared" ca="1" si="0"/>
        <v/>
      </c>
      <c r="M59" s="54">
        <f t="shared" ca="1" si="1"/>
        <v>178</v>
      </c>
      <c r="N59" s="27" t="str">
        <f ca="1">IF($A59="","",OFFSET(統合マスタ!$K$4,MATCH($A59,統合マスタ!$AC$5:$AC$1501,0),0))</f>
        <v>錠</v>
      </c>
    </row>
    <row r="60" spans="1:14">
      <c r="A60" s="66" cm="1">
        <f t="array" aca="1" ref="A60" ca="1">IFERROR(SMALL(IF(統合マスタ!$R$5:$R$1501=2,統合マスタ!$AC$5:$AC$1501),ROW(A56)),"")</f>
        <v>491</v>
      </c>
      <c r="B60" s="27">
        <f t="shared" si="2"/>
        <v>56</v>
      </c>
      <c r="C60" s="27">
        <f ca="1">IF(A60="","",OFFSET(統合マスタ!$B$4,MATCH(A60,統合マスタ!$AC$5:$AC$1501,0),0))</f>
        <v>491</v>
      </c>
      <c r="D60" s="27" t="str">
        <f ca="1">IF($A60="","",OFFSET(統合マスタ!$C$4,MATCH($A60,統合マスタ!$AC$5:$AC$1501,0),0))</f>
        <v>ビソノテープ２ｍｇ</v>
      </c>
      <c r="E60" s="27">
        <f ca="1">IF($A60="","",OFFSET(統合マスタ!$X$4,MATCH($A60,統合マスタ!$AC$5:$AC$1501,0),0))</f>
        <v>0</v>
      </c>
      <c r="F60" s="27">
        <f ca="1">IF($A60="","",OFFSET(統合マスタ!$Z$4,MATCH($A60,統合マスタ!$AC$5:$AC$1501,0),0))</f>
        <v>3</v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>７０枚</v>
      </c>
      <c r="I60" s="54" t="str">
        <f ca="1">IF(F60="","",OFFSET(分類!$B$29,MATCH(F60,分類!$A$30:$A$46,0),0))</f>
        <v>外用.臨時.散薬ヒート</v>
      </c>
      <c r="J60" s="65">
        <v>69</v>
      </c>
      <c r="K60" s="54" t="str">
        <f t="shared" ca="1" si="6"/>
        <v>枚</v>
      </c>
      <c r="L60" s="54" t="str">
        <f t="shared" ca="1" si="0"/>
        <v/>
      </c>
      <c r="M60" s="54">
        <f t="shared" ca="1" si="1"/>
        <v>69</v>
      </c>
      <c r="N60" s="27" t="str">
        <f ca="1">IF($A60="","",OFFSET(統合マスタ!$K$4,MATCH($A60,統合マスタ!$AC$5:$AC$1501,0),0))</f>
        <v>枚</v>
      </c>
    </row>
    <row r="61" spans="1:14">
      <c r="A61" s="66" cm="1">
        <f t="array" aca="1" ref="A61" ca="1">IFERROR(SMALL(IF(統合マスタ!$R$5:$R$1501=2,統合マスタ!$AC$5:$AC$1501),ROW(A57)),"")</f>
        <v>492</v>
      </c>
      <c r="B61" s="27">
        <f t="shared" si="2"/>
        <v>57</v>
      </c>
      <c r="C61" s="27">
        <f ca="1">IF(A61="","",OFFSET(統合マスタ!$B$4,MATCH(A61,統合マスタ!$AC$5:$AC$1501,0),0))</f>
        <v>492</v>
      </c>
      <c r="D61" s="27" t="str">
        <f ca="1">IF($A61="","",OFFSET(統合マスタ!$C$4,MATCH($A61,統合マスタ!$AC$5:$AC$1501,0),0))</f>
        <v>ビソノテープ４ｍｇ</v>
      </c>
      <c r="E61" s="27">
        <f ca="1">IF($A61="","",OFFSET(統合マスタ!$X$4,MATCH($A61,統合マスタ!$AC$5:$AC$1501,0),0))</f>
        <v>0</v>
      </c>
      <c r="F61" s="27">
        <f ca="1">IF($A61="","",OFFSET(統合マスタ!$Z$4,MATCH($A61,統合マスタ!$AC$5:$AC$1501,0),0))</f>
        <v>3</v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>７０枚</v>
      </c>
      <c r="I61" s="54" t="str">
        <f ca="1">IF(F61="","",OFFSET(分類!$B$29,MATCH(F61,分類!$A$30:$A$46,0),0))</f>
        <v>外用.臨時.散薬ヒート</v>
      </c>
      <c r="J61" s="65">
        <v>92</v>
      </c>
      <c r="K61" s="54" t="str">
        <f t="shared" ca="1" si="6"/>
        <v>枚</v>
      </c>
      <c r="L61" s="54" t="str">
        <f t="shared" ca="1" si="0"/>
        <v/>
      </c>
      <c r="M61" s="54">
        <f t="shared" ca="1" si="1"/>
        <v>92</v>
      </c>
      <c r="N61" s="27" t="str">
        <f ca="1">IF($A61="","",OFFSET(統合マスタ!$K$4,MATCH($A61,統合マスタ!$AC$5:$AC$1501,0),0))</f>
        <v>枚</v>
      </c>
    </row>
    <row r="62" spans="1:14">
      <c r="A62" s="66" cm="1">
        <f t="array" aca="1" ref="A62" ca="1">IFERROR(SMALL(IF(統合マスタ!$R$5:$R$1501=2,統合マスタ!$AC$5:$AC$1501),ROW(A58)),"")</f>
        <v>509</v>
      </c>
      <c r="B62" s="27">
        <f t="shared" si="2"/>
        <v>58</v>
      </c>
      <c r="C62" s="27">
        <f ca="1">IF(A62="","",OFFSET(統合マスタ!$B$4,MATCH(A62,統合マスタ!$AC$5:$AC$1501,0),0))</f>
        <v>509</v>
      </c>
      <c r="D62" s="27" t="str">
        <f ca="1">IF($A62="","",OFFSET(統合マスタ!$C$4,MATCH($A62,統合マスタ!$AC$5:$AC$1501,0),0))</f>
        <v>ピモベンダン錠１．２５ｍｇ「ＴＥ」</v>
      </c>
      <c r="E62" s="27">
        <f ca="1">IF($A62="","",OFFSET(統合マスタ!$X$4,MATCH($A62,統合マスタ!$AC$5:$AC$1501,0),0))</f>
        <v>0</v>
      </c>
      <c r="F62" s="27">
        <f ca="1">IF($A62="","",OFFSET(統合マスタ!$Z$4,MATCH($A62,統合マスタ!$AC$5:$AC$1501,0),0))</f>
        <v>15</v>
      </c>
      <c r="G62" s="27" t="str">
        <f ca="1">IF($A62="","",OFFSET(統合マスタ!$E$4,MATCH($A62,統合マスタ!$AC$5:$AC$1501,0),0))</f>
        <v>ＰＴＰ</v>
      </c>
      <c r="H62" s="27" t="str">
        <f ca="1">IF($A62="","",OFFSET(統合マスタ!$F$4,MATCH($A62,統合マスタ!$AC$5:$AC$1501,0),0))</f>
        <v>１００Ｔ</v>
      </c>
      <c r="I62" s="54" t="str">
        <f ca="1">IF(F62="","",OFFSET(分類!$B$29,MATCH(F62,分類!$A$30:$A$46,0),0))</f>
        <v>不良在庫</v>
      </c>
      <c r="J62" s="65">
        <v>100</v>
      </c>
      <c r="K62" s="54" t="str">
        <f t="shared" ca="1" si="6"/>
        <v>錠</v>
      </c>
      <c r="L62" s="54" t="str">
        <f t="shared" ca="1" si="0"/>
        <v/>
      </c>
      <c r="M62" s="54">
        <f t="shared" ca="1" si="1"/>
        <v>100</v>
      </c>
      <c r="N62" s="27" t="str">
        <f ca="1">IF($A62="","",OFFSET(統合マスタ!$K$4,MATCH($A62,統合マスタ!$AC$5:$AC$1501,0),0))</f>
        <v>錠</v>
      </c>
    </row>
    <row r="63" spans="1:14">
      <c r="A63" s="66" cm="1">
        <f t="array" aca="1" ref="A63" ca="1">IFERROR(SMALL(IF(統合マスタ!$R$5:$R$1501=2,統合マスタ!$AC$5:$AC$1501),ROW(A59)),"")</f>
        <v>523</v>
      </c>
      <c r="B63" s="27">
        <f t="shared" si="2"/>
        <v>59</v>
      </c>
      <c r="C63" s="27">
        <f ca="1">IF(A63="","",OFFSET(統合マスタ!$B$4,MATCH(A63,統合マスタ!$AC$5:$AC$1501,0),0))</f>
        <v>523</v>
      </c>
      <c r="D63" s="27" t="str">
        <f ca="1">IF($A63="","",OFFSET(統合マスタ!$C$4,MATCH($A63,統合マスタ!$AC$5:$AC$1501,0),0))</f>
        <v>ピレノキシン懸濁性点眼液０．００５％「参天」</v>
      </c>
      <c r="E63" s="27">
        <f ca="1">IF($A63="","",OFFSET(統合マスタ!$X$4,MATCH($A63,統合マスタ!$AC$5:$AC$1501,0),0))</f>
        <v>0</v>
      </c>
      <c r="F63" s="27">
        <f ca="1">IF($A63="","",OFFSET(統合マスタ!$Z$4,MATCH($A63,統合マスタ!$AC$5:$AC$1501,0),0))</f>
        <v>3</v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>５ｍｌｘ１０</v>
      </c>
      <c r="I63" s="54" t="str">
        <f ca="1">IF(F63="","",OFFSET(分類!$B$29,MATCH(F63,分類!$A$30:$A$46,0),0))</f>
        <v>外用.臨時.散薬ヒート</v>
      </c>
      <c r="J63" s="65">
        <v>8</v>
      </c>
      <c r="K63" s="54" t="str">
        <f t="shared" ca="1" si="6"/>
        <v>瓶</v>
      </c>
      <c r="L63" s="54" t="str">
        <f t="shared" ca="1" si="0"/>
        <v/>
      </c>
      <c r="M63" s="54">
        <f t="shared" ca="1" si="1"/>
        <v>8</v>
      </c>
      <c r="N63" s="27" t="str">
        <f ca="1">IF($A63="","",OFFSET(統合マスタ!$K$4,MATCH($A63,統合マスタ!$AC$5:$AC$1501,0),0))</f>
        <v>瓶</v>
      </c>
    </row>
    <row r="64" spans="1:14">
      <c r="A64" s="66" cm="1">
        <f t="array" aca="1" ref="A64" ca="1">IFERROR(SMALL(IF(統合マスタ!$R$5:$R$1501=2,統合マスタ!$AC$5:$AC$1501),ROW(A60)),"")</f>
        <v>545</v>
      </c>
      <c r="B64" s="27">
        <f t="shared" si="2"/>
        <v>60</v>
      </c>
      <c r="C64" s="27">
        <f ca="1">IF(A64="","",OFFSET(統合マスタ!$B$4,MATCH(A64,統合マスタ!$AC$5:$AC$1501,0),0))</f>
        <v>545</v>
      </c>
      <c r="D64" s="27" t="str">
        <f ca="1">IF($A64="","",OFFSET(統合マスタ!$C$4,MATCH($A64,統合マスタ!$AC$5:$AC$1501,0),0))</f>
        <v>フラジール内服錠２５０ｍｇ</v>
      </c>
      <c r="E64" s="27">
        <f ca="1">IF($A64="","",OFFSET(統合マスタ!$X$4,MATCH($A64,統合マスタ!$AC$5:$AC$1501,0),0))</f>
        <v>0</v>
      </c>
      <c r="F64" s="27">
        <f ca="1">IF($A64="","",OFFSET(統合マスタ!$Z$4,MATCH($A64,統合マスタ!$AC$5:$AC$1501,0),0))</f>
        <v>3</v>
      </c>
      <c r="G64" s="27" t="str">
        <f ca="1">IF($A64="","",OFFSET(統合マスタ!$E$4,MATCH($A64,統合マスタ!$AC$5:$AC$1501,0),0))</f>
        <v>ＰＴＰ</v>
      </c>
      <c r="H64" s="27" t="str">
        <f ca="1">IF($A64="","",OFFSET(統合マスタ!$F$4,MATCH($A64,統合マスタ!$AC$5:$AC$1501,0),0))</f>
        <v>１００錠</v>
      </c>
      <c r="I64" s="54" t="str">
        <f ca="1">IF(F64="","",OFFSET(分類!$B$29,MATCH(F64,分類!$A$30:$A$46,0),0))</f>
        <v>外用.臨時.散薬ヒート</v>
      </c>
      <c r="J64" s="65">
        <v>90</v>
      </c>
      <c r="K64" s="54" t="str">
        <f t="shared" ca="1" si="6"/>
        <v>錠</v>
      </c>
      <c r="L64" s="54" t="str">
        <f t="shared" ca="1" si="0"/>
        <v/>
      </c>
      <c r="M64" s="54">
        <f t="shared" ca="1" si="1"/>
        <v>90</v>
      </c>
      <c r="N64" s="27" t="str">
        <f ca="1">IF($A64="","",OFFSET(統合マスタ!$K$4,MATCH($A64,統合マスタ!$AC$5:$AC$1501,0),0))</f>
        <v>錠</v>
      </c>
    </row>
    <row r="65" spans="1:14">
      <c r="A65" s="66" cm="1">
        <f t="array" aca="1" ref="A65" ca="1">IFERROR(SMALL(IF(統合マスタ!$R$5:$R$1501=2,統合マスタ!$AC$5:$AC$1501),ROW(A61)),"")</f>
        <v>546</v>
      </c>
      <c r="B65" s="27">
        <f t="shared" si="2"/>
        <v>61</v>
      </c>
      <c r="C65" s="27">
        <f ca="1">IF(A65="","",OFFSET(統合マスタ!$B$4,MATCH(A65,統合マスタ!$AC$5:$AC$1501,0),0))</f>
        <v>546</v>
      </c>
      <c r="D65" s="27" t="str">
        <f ca="1">IF($A65="","",OFFSET(統合マスタ!$C$4,MATCH($A65,統合マスタ!$AC$5:$AC$1501,0),0))</f>
        <v>フラジール腟錠２５０ｍｇ</v>
      </c>
      <c r="E65" s="27">
        <f ca="1">IF($A65="","",OFFSET(統合マスタ!$X$4,MATCH($A65,統合マスタ!$AC$5:$AC$1501,0),0))</f>
        <v>0</v>
      </c>
      <c r="F65" s="27">
        <f ca="1">IF($A65="","",OFFSET(統合マスタ!$Z$4,MATCH($A65,統合マスタ!$AC$5:$AC$1501,0),0))</f>
        <v>15</v>
      </c>
      <c r="G65" s="27" t="str">
        <f ca="1">IF($A65="","",OFFSET(統合マスタ!$E$4,MATCH($A65,統合マスタ!$AC$5:$AC$1501,0),0))</f>
        <v>ＰＴＰ</v>
      </c>
      <c r="H65" s="27" t="str">
        <f ca="1">IF($A65="","",OFFSET(統合マスタ!$F$4,MATCH($A65,統合マスタ!$AC$5:$AC$1501,0),0))</f>
        <v>６０Ｔ</v>
      </c>
      <c r="I65" s="54" t="str">
        <f ca="1">IF(F65="","",OFFSET(分類!$B$29,MATCH(F65,分類!$A$30:$A$46,0),0))</f>
        <v>不良在庫</v>
      </c>
      <c r="J65" s="65">
        <v>87</v>
      </c>
      <c r="K65" s="54" t="str">
        <f t="shared" ca="1" si="6"/>
        <v>錠</v>
      </c>
      <c r="L65" s="54" t="str">
        <f t="shared" ca="1" si="0"/>
        <v/>
      </c>
      <c r="M65" s="54">
        <f t="shared" ca="1" si="1"/>
        <v>87</v>
      </c>
      <c r="N65" s="27" t="str">
        <f ca="1">IF($A65="","",OFFSET(統合マスタ!$K$4,MATCH($A65,統合マスタ!$AC$5:$AC$1501,0),0))</f>
        <v>錠</v>
      </c>
    </row>
    <row r="66" spans="1:14">
      <c r="A66" s="66" cm="1">
        <f t="array" aca="1" ref="A66" ca="1">IFERROR(SMALL(IF(統合マスタ!$R$5:$R$1501=2,統合マスタ!$AC$5:$AC$1501),ROW(A62)),"")</f>
        <v>552</v>
      </c>
      <c r="B66" s="27">
        <f t="shared" si="2"/>
        <v>62</v>
      </c>
      <c r="C66" s="27">
        <f ca="1">IF(A66="","",OFFSET(統合マスタ!$B$4,MATCH(A66,統合マスタ!$AC$5:$AC$1501,0),0))</f>
        <v>552</v>
      </c>
      <c r="D66" s="27" t="str">
        <f ca="1">IF($A66="","",OFFSET(統合マスタ!$C$4,MATCH($A66,統合マスタ!$AC$5:$AC$1501,0),0))</f>
        <v>フルイトラン錠２ｍｇ</v>
      </c>
      <c r="E66" s="27">
        <f ca="1">IF($A66="","",OFFSET(統合マスタ!$X$4,MATCH($A66,統合マスタ!$AC$5:$AC$1501,0),0))</f>
        <v>0</v>
      </c>
      <c r="F66" s="27">
        <f ca="1">IF($A66="","",OFFSET(統合マスタ!$Z$4,MATCH($A66,統合マスタ!$AC$5:$AC$1501,0),0))</f>
        <v>3</v>
      </c>
      <c r="G66" s="27" t="str">
        <f ca="1">IF($A66="","",OFFSET(統合マスタ!$E$4,MATCH($A66,統合マスタ!$AC$5:$AC$1501,0),0))</f>
        <v>ＰＴＰ</v>
      </c>
      <c r="H66" s="27" t="str">
        <f ca="1">IF($A66="","",OFFSET(統合マスタ!$F$4,MATCH($A66,統合マスタ!$AC$5:$AC$1501,0),0))</f>
        <v>１００Ｔ</v>
      </c>
      <c r="I66" s="54" t="str">
        <f ca="1">IF(F66="","",OFFSET(分類!$B$29,MATCH(F66,分類!$A$30:$A$46,0),0))</f>
        <v>外用.臨時.散薬ヒート</v>
      </c>
      <c r="J66" s="65">
        <v>62</v>
      </c>
      <c r="K66" s="54" t="str">
        <f t="shared" ca="1" si="6"/>
        <v>錠</v>
      </c>
      <c r="L66" s="54" t="str">
        <f t="shared" ca="1" si="0"/>
        <v/>
      </c>
      <c r="M66" s="54">
        <f t="shared" ca="1" si="1"/>
        <v>62</v>
      </c>
      <c r="N66" s="27" t="str">
        <f ca="1">IF($A66="","",OFFSET(統合マスタ!$K$4,MATCH($A66,統合マスタ!$AC$5:$AC$1501,0),0))</f>
        <v>錠</v>
      </c>
    </row>
    <row r="67" spans="1:14">
      <c r="A67" s="66" cm="1">
        <f t="array" aca="1" ref="A67" ca="1">IFERROR(SMALL(IF(統合マスタ!$R$5:$R$1501=2,統合マスタ!$AC$5:$AC$1501),ROW(A63)),"")</f>
        <v>553</v>
      </c>
      <c r="B67" s="27">
        <f t="shared" si="2"/>
        <v>63</v>
      </c>
      <c r="C67" s="27">
        <f ca="1">IF(A67="","",OFFSET(統合マスタ!$B$4,MATCH(A67,統合マスタ!$AC$5:$AC$1501,0),0))</f>
        <v>553</v>
      </c>
      <c r="D67" s="27" t="str">
        <f ca="1">IF($A67="","",OFFSET(統合マスタ!$C$4,MATCH($A67,統合マスタ!$AC$5:$AC$1501,0),0))</f>
        <v>フルオロメトロン点眼液０．１％「ＮＩＴ」</v>
      </c>
      <c r="E67" s="27">
        <f ca="1">IF($A67="","",OFFSET(統合マスタ!$X$4,MATCH($A67,統合マスタ!$AC$5:$AC$1501,0),0))</f>
        <v>0</v>
      </c>
      <c r="F67" s="27">
        <f ca="1">IF($A67="","",OFFSET(統合マスタ!$Z$4,MATCH($A67,統合マスタ!$AC$5:$AC$1501,0),0))</f>
        <v>3</v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>５ｍｌｘ１０</v>
      </c>
      <c r="I67" s="54" t="str">
        <f ca="1">IF(F67="","",OFFSET(分類!$B$29,MATCH(F67,分類!$A$30:$A$46,0),0))</f>
        <v>外用.臨時.散薬ヒート</v>
      </c>
      <c r="J67" s="65">
        <v>105</v>
      </c>
      <c r="K67" s="54" t="str">
        <f t="shared" ca="1" si="6"/>
        <v>ｍｌ</v>
      </c>
      <c r="L67" s="54"/>
      <c r="M67" s="54">
        <f t="shared" si="1"/>
        <v>105</v>
      </c>
      <c r="N67" s="27" t="str">
        <f ca="1">IF($A67="","",OFFSET(統合マスタ!$K$4,MATCH($A67,統合マスタ!$AC$5:$AC$1501,0),0))</f>
        <v>ｍｌ</v>
      </c>
    </row>
    <row r="68" spans="1:14">
      <c r="A68" s="66" cm="1">
        <f t="array" aca="1" ref="A68" ca="1">IFERROR(SMALL(IF(統合マスタ!$R$5:$R$1501=2,統合マスタ!$AC$5:$AC$1501),ROW(A64)),"")</f>
        <v>559</v>
      </c>
      <c r="B68" s="27">
        <f t="shared" si="2"/>
        <v>64</v>
      </c>
      <c r="C68" s="27">
        <f ca="1">IF(A68="","",OFFSET(統合マスタ!$B$4,MATCH(A68,統合マスタ!$AC$5:$AC$1501,0),0))</f>
        <v>559</v>
      </c>
      <c r="D68" s="27" t="str">
        <f ca="1">IF($A68="","",OFFSET(統合マスタ!$C$4,MATCH($A68,統合マスタ!$AC$5:$AC$1501,0),0))</f>
        <v>プレガバリンＯＤ錠２５ｍｇ「サワイ」</v>
      </c>
      <c r="E68" s="27">
        <f ca="1">IF($A68="","",OFFSET(統合マスタ!$X$4,MATCH($A68,統合マスタ!$AC$5:$AC$1501,0),0))</f>
        <v>0</v>
      </c>
      <c r="F68" s="27">
        <f ca="1">IF($A68="","",OFFSET(統合マスタ!$Z$4,MATCH($A68,統合マスタ!$AC$5:$AC$1501,0),0))</f>
        <v>1</v>
      </c>
      <c r="G68" s="27" t="str">
        <f ca="1">IF($A68="","",OFFSET(統合マスタ!$E$4,MATCH($A68,統合マスタ!$AC$5:$AC$1501,0),0))</f>
        <v>ＰＴＰ</v>
      </c>
      <c r="H68" s="27" t="str">
        <f ca="1">IF($A68="","",OFFSET(統合マスタ!$F$4,MATCH($A68,統合マスタ!$AC$5:$AC$1501,0),0))</f>
        <v>１００Ｔ</v>
      </c>
      <c r="I68" s="54" t="str">
        <f ca="1">IF(F68="","",OFFSET(分類!$B$29,MATCH(F68,分類!$A$30:$A$46,0),0))</f>
        <v>調剤棚</v>
      </c>
      <c r="J68" s="65">
        <v>153</v>
      </c>
      <c r="K68" s="54" t="str">
        <f t="shared" ca="1" si="6"/>
        <v>錠</v>
      </c>
      <c r="L68" s="54" t="str">
        <f t="shared" ca="1" si="0"/>
        <v/>
      </c>
      <c r="M68" s="54">
        <f t="shared" ca="1" si="1"/>
        <v>153</v>
      </c>
      <c r="N68" s="27" t="str">
        <f ca="1">IF($A68="","",OFFSET(統合マスタ!$K$4,MATCH($A68,統合マスタ!$AC$5:$AC$1501,0),0))</f>
        <v>錠</v>
      </c>
    </row>
    <row r="69" spans="1:14">
      <c r="A69" s="66" cm="1">
        <f t="array" aca="1" ref="A69" ca="1">IFERROR(SMALL(IF(統合マスタ!$R$5:$R$1501=2,統合マスタ!$AC$5:$AC$1501),ROW(A65)),"")</f>
        <v>560</v>
      </c>
      <c r="B69" s="27">
        <f t="shared" si="2"/>
        <v>65</v>
      </c>
      <c r="C69" s="27">
        <f ca="1">IF(A69="","",OFFSET(統合マスタ!$B$4,MATCH(A69,統合マスタ!$AC$5:$AC$1501,0),0))</f>
        <v>560</v>
      </c>
      <c r="D69" s="27" t="str">
        <f ca="1">IF($A69="","",OFFSET(統合マスタ!$C$4,MATCH($A69,統合マスタ!$AC$5:$AC$1501,0),0))</f>
        <v>プレガバリンＯＤ錠７５ｍｇ「サワイ」</v>
      </c>
      <c r="E69" s="27">
        <f ca="1">IF($A69="","",OFFSET(統合マスタ!$X$4,MATCH($A69,統合マスタ!$AC$5:$AC$1501,0),0))</f>
        <v>0</v>
      </c>
      <c r="F69" s="27">
        <f ca="1">IF($A69="","",OFFSET(統合マスタ!$Z$4,MATCH($A69,統合マスタ!$AC$5:$AC$1501,0),0))</f>
        <v>1</v>
      </c>
      <c r="G69" s="27" t="str">
        <f ca="1">IF($A69="","",OFFSET(統合マスタ!$E$4,MATCH($A69,統合マスタ!$AC$5:$AC$1501,0),0))</f>
        <v>ＰＴＰ</v>
      </c>
      <c r="H69" s="27" t="str">
        <f ca="1">IF($A69="","",OFFSET(統合マスタ!$F$4,MATCH($A69,統合マスタ!$AC$5:$AC$1501,0),0))</f>
        <v>１００Ｔ</v>
      </c>
      <c r="I69" s="54" t="str">
        <f ca="1">IF(F69="","",OFFSET(分類!$B$29,MATCH(F69,分類!$A$30:$A$46,0),0))</f>
        <v>調剤棚</v>
      </c>
      <c r="J69" s="65">
        <v>107</v>
      </c>
      <c r="K69" s="54" t="str">
        <f t="shared" ca="1" si="6"/>
        <v>錠</v>
      </c>
      <c r="L69" s="54" t="str">
        <f t="shared" ca="1" si="0"/>
        <v/>
      </c>
      <c r="M69" s="54">
        <f t="shared" ca="1" si="1"/>
        <v>107</v>
      </c>
      <c r="N69" s="27" t="str">
        <f ca="1">IF($A69="","",OFFSET(統合マスタ!$K$4,MATCH($A69,統合マスタ!$AC$5:$AC$1501,0),0))</f>
        <v>錠</v>
      </c>
    </row>
    <row r="70" spans="1:14">
      <c r="A70" s="66" cm="1">
        <f t="array" aca="1" ref="A70" ca="1">IFERROR(SMALL(IF(統合マスタ!$R$5:$R$1501=2,統合マスタ!$AC$5:$AC$1501),ROW(A66)),"")</f>
        <v>561</v>
      </c>
      <c r="B70" s="27">
        <f t="shared" si="2"/>
        <v>66</v>
      </c>
      <c r="C70" s="27">
        <f ca="1">IF(A70="","",OFFSET(統合マスタ!$B$4,MATCH(A70,統合マスタ!$AC$5:$AC$1501,0),0))</f>
        <v>561</v>
      </c>
      <c r="D70" s="27" t="str">
        <f ca="1">IF($A70="","",OFFSET(統合マスタ!$C$4,MATCH($A70,統合マスタ!$AC$5:$AC$1501,0),0))</f>
        <v>プレドニゾロン錠１ｍｇ「ＶＴＲＳ」</v>
      </c>
      <c r="E70" s="27">
        <f ca="1">IF($A70="","",OFFSET(統合マスタ!$X$4,MATCH($A70,統合マスタ!$AC$5:$AC$1501,0),0))</f>
        <v>0</v>
      </c>
      <c r="F70" s="27">
        <f ca="1">IF($A70="","",OFFSET(統合マスタ!$Z$4,MATCH($A70,統合マスタ!$AC$5:$AC$1501,0),0))</f>
        <v>1</v>
      </c>
      <c r="G70" s="27" t="str">
        <f ca="1">IF($A70="","",OFFSET(統合マスタ!$E$4,MATCH($A70,統合マスタ!$AC$5:$AC$1501,0),0))</f>
        <v>ＰＴＰ</v>
      </c>
      <c r="H70" s="27" t="str">
        <f ca="1">IF($A70="","",OFFSET(統合マスタ!$F$4,MATCH($A70,統合マスタ!$AC$5:$AC$1501,0),0))</f>
        <v>１００Ｔ</v>
      </c>
      <c r="I70" s="54" t="str">
        <f ca="1">IF(F70="","",OFFSET(分類!$B$29,MATCH(F70,分類!$A$30:$A$46,0),0))</f>
        <v>調剤棚</v>
      </c>
      <c r="J70" s="65">
        <v>176</v>
      </c>
      <c r="K70" s="54" t="str">
        <f t="shared" ca="1" si="6"/>
        <v>錠</v>
      </c>
      <c r="L70" s="54" t="str">
        <f t="shared" ref="L70:L133" ca="1" si="7">IF(G70="粉",VALUE(SUBSTITUTE(SUBSTITUTE(LEFT(H70, FIND("ｇ", H70) - 1), "．", "."), "　", "")),"")</f>
        <v/>
      </c>
      <c r="M70" s="54">
        <f t="shared" ref="M70:M133" ca="1" si="8">IF(L70="",J70,J70*L70)</f>
        <v>176</v>
      </c>
      <c r="N70" s="27" t="str">
        <f ca="1">IF($A70="","",OFFSET(統合マスタ!$K$4,MATCH($A70,統合マスタ!$AC$5:$AC$1501,0),0))</f>
        <v>錠</v>
      </c>
    </row>
    <row r="71" spans="1:14">
      <c r="A71" s="66" cm="1">
        <f t="array" aca="1" ref="A71" ca="1">IFERROR(SMALL(IF(統合マスタ!$R$5:$R$1501=2,統合マスタ!$AC$5:$AC$1501),ROW(A67)),"")</f>
        <v>570</v>
      </c>
      <c r="B71" s="27">
        <f t="shared" ref="B71:B134" si="9">B70+1</f>
        <v>67</v>
      </c>
      <c r="C71" s="27">
        <f ca="1">IF(A71="","",OFFSET(統合マスタ!$B$4,MATCH(A71,統合マスタ!$AC$5:$AC$1501,0),0))</f>
        <v>570</v>
      </c>
      <c r="D71" s="27" t="str">
        <f ca="1">IF($A71="","",OFFSET(統合マスタ!$C$4,MATCH($A71,統合マスタ!$AC$5:$AC$1501,0),0))</f>
        <v>ブロナック点眼液０．１％</v>
      </c>
      <c r="E71" s="27">
        <f ca="1">IF($A71="","",OFFSET(統合マスタ!$X$4,MATCH($A71,統合マスタ!$AC$5:$AC$1501,0),0))</f>
        <v>0</v>
      </c>
      <c r="F71" s="27">
        <f ca="1">IF($A71="","",OFFSET(統合マスタ!$Z$4,MATCH($A71,統合マスタ!$AC$5:$AC$1501,0),0))</f>
        <v>3</v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>５ｍｌｘ１０</v>
      </c>
      <c r="I71" s="54" t="str">
        <f ca="1">IF(F71="","",OFFSET(分類!$B$29,MATCH(F71,分類!$A$30:$A$46,0),0))</f>
        <v>外用.臨時.散薬ヒート</v>
      </c>
      <c r="J71" s="65">
        <v>3</v>
      </c>
      <c r="K71" s="54" t="s">
        <v>5583</v>
      </c>
      <c r="L71" s="54">
        <v>5</v>
      </c>
      <c r="M71" s="54">
        <f t="shared" si="8"/>
        <v>15</v>
      </c>
      <c r="N71" s="27" t="str">
        <f ca="1">IF($A71="","",OFFSET(統合マスタ!$K$4,MATCH($A71,統合マスタ!$AC$5:$AC$1501,0),0))</f>
        <v>ｍｌ</v>
      </c>
    </row>
    <row r="72" spans="1:14">
      <c r="A72" s="66" cm="1">
        <f t="array" aca="1" ref="A72" ca="1">IFERROR(SMALL(IF(統合マスタ!$R$5:$R$1501=2,統合マスタ!$AC$5:$AC$1501),ROW(A68)),"")</f>
        <v>588</v>
      </c>
      <c r="B72" s="27">
        <f t="shared" si="9"/>
        <v>68</v>
      </c>
      <c r="C72" s="27">
        <f ca="1">IF(A72="","",OFFSET(統合マスタ!$B$4,MATCH(A72,統合マスタ!$AC$5:$AC$1501,0),0))</f>
        <v>588</v>
      </c>
      <c r="D72" s="27" t="str">
        <f ca="1">IF($A72="","",OFFSET(統合マスタ!$C$4,MATCH($A72,統合マスタ!$AC$5:$AC$1501,0),0))</f>
        <v>ベタナミン錠１０ｍｇ</v>
      </c>
      <c r="E72" s="27">
        <f ca="1">IF($A72="","",OFFSET(統合マスタ!$X$4,MATCH($A72,統合マスタ!$AC$5:$AC$1501,0),0))</f>
        <v>0</v>
      </c>
      <c r="F72" s="27">
        <f ca="1">IF($A72="","",OFFSET(統合マスタ!$Z$4,MATCH($A72,統合マスタ!$AC$5:$AC$1501,0),0))</f>
        <v>15</v>
      </c>
      <c r="G72" s="27" t="str">
        <f ca="1">IF($A72="","",OFFSET(統合マスタ!$E$4,MATCH($A72,統合マスタ!$AC$5:$AC$1501,0),0))</f>
        <v>ＰＴＰ</v>
      </c>
      <c r="H72" s="27" t="str">
        <f ca="1">IF($A72="","",OFFSET(統合マスタ!$F$4,MATCH($A72,統合マスタ!$AC$5:$AC$1501,0),0))</f>
        <v>１００Ｔ</v>
      </c>
      <c r="I72" s="54" t="str">
        <f ca="1">IF(F72="","",OFFSET(分類!$B$29,MATCH(F72,分類!$A$30:$A$46,0),0))</f>
        <v>不良在庫</v>
      </c>
      <c r="J72" s="65">
        <v>76</v>
      </c>
      <c r="K72" s="54" t="str">
        <f ca="1">N72</f>
        <v>錠</v>
      </c>
      <c r="L72" s="54" t="str">
        <f t="shared" ca="1" si="7"/>
        <v/>
      </c>
      <c r="M72" s="54">
        <f t="shared" ca="1" si="8"/>
        <v>76</v>
      </c>
      <c r="N72" s="27" t="str">
        <f ca="1">IF($A72="","",OFFSET(統合マスタ!$K$4,MATCH($A72,統合マスタ!$AC$5:$AC$1501,0),0))</f>
        <v>錠</v>
      </c>
    </row>
    <row r="73" spans="1:14">
      <c r="A73" s="66" cm="1">
        <f t="array" aca="1" ref="A73" ca="1">IFERROR(SMALL(IF(統合マスタ!$R$5:$R$1501=2,統合マスタ!$AC$5:$AC$1501),ROW(A69)),"")</f>
        <v>607</v>
      </c>
      <c r="B73" s="27">
        <f t="shared" si="9"/>
        <v>69</v>
      </c>
      <c r="C73" s="27">
        <f ca="1">IF(A73="","",OFFSET(統合マスタ!$B$4,MATCH(A73,統合マスタ!$AC$5:$AC$1501,0),0))</f>
        <v>607</v>
      </c>
      <c r="D73" s="27" t="str">
        <f ca="1">IF($A73="","",OFFSET(統合マスタ!$C$4,MATCH($A73,統合マスタ!$AC$5:$AC$1501,0),0))</f>
        <v>ペンタサ顆粒９４％　５００ｍｇ含有</v>
      </c>
      <c r="E73" s="27">
        <f ca="1">IF($A73="","",OFFSET(統合マスタ!$X$4,MATCH($A73,統合マスタ!$AC$5:$AC$1501,0),0))</f>
        <v>0</v>
      </c>
      <c r="F73" s="27">
        <f ca="1">IF($A73="","",OFFSET(統合マスタ!$Z$4,MATCH($A73,統合マスタ!$AC$5:$AC$1501,0),0))</f>
        <v>1</v>
      </c>
      <c r="G73" s="27" t="str">
        <f ca="1">IF($A73="","",OFFSET(統合マスタ!$E$4,MATCH($A73,統合マスタ!$AC$5:$AC$1501,0),0))</f>
        <v>粉</v>
      </c>
      <c r="H73" s="27" t="str">
        <f ca="1">IF($A73="","",OFFSET(統合マスタ!$F$4,MATCH($A73,統合マスタ!$AC$5:$AC$1501,0),0))</f>
        <v>０．５３ｇｘ１００包</v>
      </c>
      <c r="I73" s="54" t="str">
        <f ca="1">IF(F73="","",OFFSET(分類!$B$29,MATCH(F73,分類!$A$30:$A$46,0),0))</f>
        <v>調剤棚</v>
      </c>
      <c r="J73" s="65">
        <v>0</v>
      </c>
      <c r="K73" s="54" t="s">
        <v>5581</v>
      </c>
      <c r="L73" s="54">
        <f t="shared" ca="1" si="7"/>
        <v>0.53</v>
      </c>
      <c r="M73" s="54">
        <f t="shared" ca="1" si="8"/>
        <v>0</v>
      </c>
      <c r="N73" s="27" t="str">
        <f ca="1">IF($A73="","",OFFSET(統合マスタ!$K$4,MATCH($A73,統合マスタ!$AC$5:$AC$1501,0),0))</f>
        <v>ｇ</v>
      </c>
    </row>
    <row r="74" spans="1:14">
      <c r="A74" s="66" cm="1">
        <f t="array" aca="1" ref="A74" ca="1">IFERROR(SMALL(IF(統合マスタ!$R$5:$R$1501=2,統合マスタ!$AC$5:$AC$1501),ROW(A70)),"")</f>
        <v>610</v>
      </c>
      <c r="B74" s="27">
        <f t="shared" si="9"/>
        <v>70</v>
      </c>
      <c r="C74" s="27">
        <f ca="1">IF(A74="","",OFFSET(統合マスタ!$B$4,MATCH(A74,統合マスタ!$AC$5:$AC$1501,0),0))</f>
        <v>610</v>
      </c>
      <c r="D74" s="27" t="str">
        <f ca="1">IF($A74="","",OFFSET(統合マスタ!$C$4,MATCH($A74,統合マスタ!$AC$5:$AC$1501,0),0))</f>
        <v>ホーリンＶ膣用錠１ｍｇ</v>
      </c>
      <c r="E74" s="27">
        <f ca="1">IF($A74="","",OFFSET(統合マスタ!$X$4,MATCH($A74,統合マスタ!$AC$5:$AC$1501,0),0))</f>
        <v>0</v>
      </c>
      <c r="F74" s="27">
        <f ca="1">IF($A74="","",OFFSET(統合マスタ!$Z$4,MATCH($A74,統合マスタ!$AC$5:$AC$1501,0),0))</f>
        <v>3</v>
      </c>
      <c r="G74" s="27" t="str">
        <f ca="1">IF($A74="","",OFFSET(統合マスタ!$E$4,MATCH($A74,統合マスタ!$AC$5:$AC$1501,0),0))</f>
        <v>ＰＴＰ</v>
      </c>
      <c r="H74" s="27" t="str">
        <f ca="1">IF($A74="","",OFFSET(統合マスタ!$F$4,MATCH($A74,統合マスタ!$AC$5:$AC$1501,0),0))</f>
        <v>１００Ｔ</v>
      </c>
      <c r="I74" s="54" t="str">
        <f ca="1">IF(F74="","",OFFSET(分類!$B$29,MATCH(F74,分類!$A$30:$A$46,0),0))</f>
        <v>外用.臨時.散薬ヒート</v>
      </c>
      <c r="J74" s="65">
        <v>148</v>
      </c>
      <c r="K74" s="54" t="str">
        <f ca="1">N74</f>
        <v>錠</v>
      </c>
      <c r="L74" s="54" t="str">
        <f t="shared" ca="1" si="7"/>
        <v/>
      </c>
      <c r="M74" s="54">
        <f t="shared" ca="1" si="8"/>
        <v>148</v>
      </c>
      <c r="N74" s="27" t="str">
        <f ca="1">IF($A74="","",OFFSET(統合マスタ!$K$4,MATCH($A74,統合マスタ!$AC$5:$AC$1501,0),0))</f>
        <v>錠</v>
      </c>
    </row>
    <row r="75" spans="1:14">
      <c r="A75" s="66" cm="1">
        <f t="array" aca="1" ref="A75" ca="1">IFERROR(SMALL(IF(統合マスタ!$R$5:$R$1501=2,統合マスタ!$AC$5:$AC$1501),ROW(A71)),"")</f>
        <v>615</v>
      </c>
      <c r="B75" s="27">
        <f t="shared" si="9"/>
        <v>71</v>
      </c>
      <c r="C75" s="27">
        <f ca="1">IF(A75="","",OFFSET(統合マスタ!$B$4,MATCH(A75,統合マスタ!$AC$5:$AC$1501,0),0))</f>
        <v>615</v>
      </c>
      <c r="D75" s="27" t="str">
        <f ca="1">IF($A75="","",OFFSET(統合マスタ!$C$4,MATCH($A75,統合マスタ!$AC$5:$AC$1501,0),0))</f>
        <v>ホスリボン配合顆粒</v>
      </c>
      <c r="E75" s="27">
        <f ca="1">IF($A75="","",OFFSET(統合マスタ!$X$4,MATCH($A75,統合マスタ!$AC$5:$AC$1501,0),0))</f>
        <v>0</v>
      </c>
      <c r="F75" s="27">
        <f ca="1">IF($A75="","",OFFSET(統合マスタ!$Z$4,MATCH($A75,統合マスタ!$AC$5:$AC$1501,0),0))</f>
        <v>15</v>
      </c>
      <c r="G75" s="27" t="str">
        <f ca="1">IF($A75="","",OFFSET(統合マスタ!$E$4,MATCH($A75,統合マスタ!$AC$5:$AC$1501,0),0))</f>
        <v>粉</v>
      </c>
      <c r="H75" s="27" t="str">
        <f ca="1">IF($A75="","",OFFSET(統合マスタ!$F$4,MATCH($A75,統合マスタ!$AC$5:$AC$1501,0),0))</f>
        <v>２００包</v>
      </c>
      <c r="I75" s="54" t="str">
        <f ca="1">IF(F75="","",OFFSET(分類!$B$29,MATCH(F75,分類!$A$30:$A$46,0),0))</f>
        <v>不良在庫</v>
      </c>
      <c r="J75" s="65">
        <v>264</v>
      </c>
      <c r="K75" s="54" t="str">
        <f ca="1">N75</f>
        <v>包</v>
      </c>
      <c r="L75" s="54"/>
      <c r="M75" s="54">
        <f t="shared" si="8"/>
        <v>264</v>
      </c>
      <c r="N75" s="27" t="str">
        <f ca="1">IF($A75="","",OFFSET(統合マスタ!$K$4,MATCH($A75,統合マスタ!$AC$5:$AC$1501,0),0))</f>
        <v>包</v>
      </c>
    </row>
    <row r="76" spans="1:14">
      <c r="A76" s="66" cm="1">
        <f t="array" aca="1" ref="A76" ca="1">IFERROR(SMALL(IF(統合マスタ!$R$5:$R$1501=2,統合マスタ!$AC$5:$AC$1501),ROW(A72)),"")</f>
        <v>620</v>
      </c>
      <c r="B76" s="27">
        <f t="shared" si="9"/>
        <v>72</v>
      </c>
      <c r="C76" s="27">
        <f ca="1">IF(A76="","",OFFSET(統合マスタ!$B$4,MATCH(A76,統合マスタ!$AC$5:$AC$1501,0),0))</f>
        <v>620</v>
      </c>
      <c r="D76" s="27" t="str">
        <f ca="1">IF($A76="","",OFFSET(統合マスタ!$C$4,MATCH($A76,統合マスタ!$AC$5:$AC$1501,0),0))</f>
        <v>ポララミン注５ｍｇ</v>
      </c>
      <c r="E76" s="27">
        <f ca="1">IF($A76="","",OFFSET(統合マスタ!$X$4,MATCH($A76,統合マスタ!$AC$5:$AC$1501,0),0))</f>
        <v>0</v>
      </c>
      <c r="F76" s="27">
        <f ca="1">IF($A76="","",OFFSET(統合マスタ!$Z$4,MATCH($A76,統合マスタ!$AC$5:$AC$1501,0),0))</f>
        <v>15</v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>１ｍｌｘ１０Ａ</v>
      </c>
      <c r="I76" s="54" t="str">
        <f ca="1">IF(F76="","",OFFSET(分類!$B$29,MATCH(F76,分類!$A$30:$A$46,0),0))</f>
        <v>不良在庫</v>
      </c>
      <c r="J76" s="65">
        <v>8</v>
      </c>
      <c r="K76" s="54" t="str">
        <f ca="1">N76</f>
        <v>A</v>
      </c>
      <c r="L76" s="54" t="str">
        <f t="shared" ca="1" si="7"/>
        <v/>
      </c>
      <c r="M76" s="54">
        <f t="shared" ca="1" si="8"/>
        <v>8</v>
      </c>
      <c r="N76" s="27" t="str">
        <f ca="1">IF($A76="","",OFFSET(統合マスタ!$K$4,MATCH($A76,統合マスタ!$AC$5:$AC$1501,0),0))</f>
        <v>A</v>
      </c>
    </row>
    <row r="77" spans="1:14">
      <c r="A77" s="66" cm="1">
        <f t="array" aca="1" ref="A77" ca="1">IFERROR(SMALL(IF(統合マスタ!$R$5:$R$1501=2,統合マスタ!$AC$5:$AC$1501),ROW(A73)),"")</f>
        <v>622</v>
      </c>
      <c r="B77" s="27">
        <f t="shared" si="9"/>
        <v>73</v>
      </c>
      <c r="C77" s="27">
        <f ca="1">IF(A77="","",OFFSET(統合マスタ!$B$4,MATCH(A77,統合マスタ!$AC$5:$AC$1501,0),0))</f>
        <v>622</v>
      </c>
      <c r="D77" s="27" t="str">
        <f ca="1">IF($A77="","",OFFSET(統合マスタ!$C$4,MATCH($A77,統合マスタ!$AC$5:$AC$1501,0),0))</f>
        <v>ボルズイ錠５ｍｇ</v>
      </c>
      <c r="E77" s="27">
        <f ca="1">IF($A77="","",OFFSET(統合マスタ!$X$4,MATCH($A77,統合マスタ!$AC$5:$AC$1501,0),0))</f>
        <v>0</v>
      </c>
      <c r="F77" s="27">
        <f ca="1">IF($A77="","",OFFSET(統合マスタ!$Z$4,MATCH($A77,統合マスタ!$AC$5:$AC$1501,0),0))</f>
        <v>3</v>
      </c>
      <c r="G77" s="27" t="str">
        <f ca="1">IF($A77="","",OFFSET(統合マスタ!$E$4,MATCH($A77,統合マスタ!$AC$5:$AC$1501,0),0))</f>
        <v>ＰＴＰ</v>
      </c>
      <c r="H77" s="27" t="str">
        <f ca="1">IF($A77="","",OFFSET(統合マスタ!$F$4,MATCH($A77,統合マスタ!$AC$5:$AC$1501,0),0))</f>
        <v>１００Ｔ</v>
      </c>
      <c r="I77" s="54" t="str">
        <f ca="1">IF(F77="","",OFFSET(分類!$B$29,MATCH(F77,分類!$A$30:$A$46,0),0))</f>
        <v>外用.臨時.散薬ヒート</v>
      </c>
      <c r="J77" s="65">
        <v>63</v>
      </c>
      <c r="K77" s="54" t="str">
        <f ca="1">N77</f>
        <v>錠</v>
      </c>
      <c r="L77" s="54" t="str">
        <f t="shared" ca="1" si="7"/>
        <v/>
      </c>
      <c r="M77" s="54">
        <f t="shared" ca="1" si="8"/>
        <v>63</v>
      </c>
      <c r="N77" s="27" t="str">
        <f ca="1">IF($A77="","",OFFSET(統合マスタ!$K$4,MATCH($A77,統合マスタ!$AC$5:$AC$1501,0),0))</f>
        <v>錠</v>
      </c>
    </row>
    <row r="78" spans="1:14">
      <c r="A78" s="66" cm="1">
        <f t="array" aca="1" ref="A78" ca="1">IFERROR(SMALL(IF(統合マスタ!$R$5:$R$1501=2,統合マスタ!$AC$5:$AC$1501),ROW(A74)),"")</f>
        <v>637</v>
      </c>
      <c r="B78" s="27">
        <f t="shared" si="9"/>
        <v>74</v>
      </c>
      <c r="C78" s="27">
        <f ca="1">IF(A78="","",OFFSET(統合マスタ!$B$4,MATCH(A78,統合マスタ!$AC$5:$AC$1501,0),0))</f>
        <v>637</v>
      </c>
      <c r="D78" s="27" t="str">
        <f ca="1">IF($A78="","",OFFSET(統合マスタ!$C$4,MATCH($A78,統合マスタ!$AC$5:$AC$1501,0),0))</f>
        <v>ミケルナ配合点眼液</v>
      </c>
      <c r="E78" s="27">
        <f ca="1">IF($A78="","",OFFSET(統合マスタ!$X$4,MATCH($A78,統合マスタ!$AC$5:$AC$1501,0),0))</f>
        <v>0</v>
      </c>
      <c r="F78" s="27">
        <f ca="1">IF($A78="","",OFFSET(統合マスタ!$Z$4,MATCH($A78,統合マスタ!$AC$5:$AC$1501,0),0))</f>
        <v>3</v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>２．５ｍｌｘ１０</v>
      </c>
      <c r="I78" s="54" t="str">
        <f ca="1">IF(F78="","",OFFSET(分類!$B$29,MATCH(F78,分類!$A$30:$A$46,0),0))</f>
        <v>外用.臨時.散薬ヒート</v>
      </c>
      <c r="J78" s="65">
        <v>1</v>
      </c>
      <c r="K78" s="54" t="s">
        <v>5583</v>
      </c>
      <c r="L78" s="54">
        <v>2.5</v>
      </c>
      <c r="M78" s="54">
        <f t="shared" si="8"/>
        <v>2.5</v>
      </c>
      <c r="N78" s="27" t="str">
        <f ca="1">IF($A78="","",OFFSET(統合マスタ!$K$4,MATCH($A78,統合マスタ!$AC$5:$AC$1501,0),0))</f>
        <v>ｍｌ</v>
      </c>
    </row>
    <row r="79" spans="1:14">
      <c r="A79" s="66" cm="1">
        <f t="array" aca="1" ref="A79" ca="1">IFERROR(SMALL(IF(統合マスタ!$R$5:$R$1501=2,統合マスタ!$AC$5:$AC$1501),ROW(A75)),"")</f>
        <v>644</v>
      </c>
      <c r="B79" s="27">
        <f t="shared" si="9"/>
        <v>75</v>
      </c>
      <c r="C79" s="27">
        <f ca="1">IF(A79="","",OFFSET(統合マスタ!$B$4,MATCH(A79,統合マスタ!$AC$5:$AC$1501,0),0))</f>
        <v>644</v>
      </c>
      <c r="D79" s="27" t="str">
        <f ca="1">IF($A79="","",OFFSET(統合マスタ!$C$4,MATCH($A79,統合マスタ!$AC$5:$AC$1501,0),0))</f>
        <v>ムコスタ点眼液ＵＤ２％</v>
      </c>
      <c r="E79" s="27">
        <f ca="1">IF($A79="","",OFFSET(統合マスタ!$X$4,MATCH($A79,統合マスタ!$AC$5:$AC$1501,0),0))</f>
        <v>0</v>
      </c>
      <c r="F79" s="27">
        <f ca="1">IF($A79="","",OFFSET(統合マスタ!$Z$4,MATCH($A79,統合マスタ!$AC$5:$AC$1501,0),0))</f>
        <v>3</v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>０．３５ｍｌｘ１１２</v>
      </c>
      <c r="I79" s="54" t="str">
        <f ca="1">IF(F79="","",OFFSET(分類!$B$29,MATCH(F79,分類!$A$30:$A$46,0),0))</f>
        <v>外用.臨時.散薬ヒート</v>
      </c>
      <c r="J79" s="65">
        <v>38</v>
      </c>
      <c r="K79" s="54" t="str">
        <f ca="1">N79</f>
        <v>本</v>
      </c>
      <c r="L79" s="54" t="str">
        <f t="shared" ca="1" si="7"/>
        <v/>
      </c>
      <c r="M79" s="54">
        <f t="shared" ca="1" si="8"/>
        <v>38</v>
      </c>
      <c r="N79" s="27" t="str">
        <f ca="1">IF($A79="","",OFFSET(統合マスタ!$K$4,MATCH($A79,統合マスタ!$AC$5:$AC$1501,0),0))</f>
        <v>本</v>
      </c>
    </row>
    <row r="80" spans="1:14">
      <c r="A80" s="66" cm="1">
        <f t="array" aca="1" ref="A80" ca="1">IFERROR(SMALL(IF(統合マスタ!$R$5:$R$1501=2,統合マスタ!$AC$5:$AC$1501),ROW(A76)),"")</f>
        <v>657</v>
      </c>
      <c r="B80" s="27">
        <f t="shared" si="9"/>
        <v>76</v>
      </c>
      <c r="C80" s="27">
        <f ca="1">IF(A80="","",OFFSET(統合マスタ!$B$4,MATCH(A80,統合マスタ!$AC$5:$AC$1501,0),0))</f>
        <v>657</v>
      </c>
      <c r="D80" s="27" t="str">
        <f ca="1">IF($A80="","",OFFSET(統合マスタ!$C$4,MATCH($A80,統合マスタ!$AC$5:$AC$1501,0),0))</f>
        <v>メリスロン錠６ｍｇ</v>
      </c>
      <c r="E80" s="27">
        <f ca="1">IF($A80="","",OFFSET(統合マスタ!$X$4,MATCH($A80,統合マスタ!$AC$5:$AC$1501,0),0))</f>
        <v>0</v>
      </c>
      <c r="F80" s="27">
        <f ca="1">IF($A80="","",OFFSET(統合マスタ!$Z$4,MATCH($A80,統合マスタ!$AC$5:$AC$1501,0),0))</f>
        <v>3</v>
      </c>
      <c r="G80" s="27" t="str">
        <f ca="1">IF($A80="","",OFFSET(統合マスタ!$E$4,MATCH($A80,統合マスタ!$AC$5:$AC$1501,0),0))</f>
        <v>ＰＴＰ</v>
      </c>
      <c r="H80" s="27" t="str">
        <f ca="1">IF($A80="","",OFFSET(統合マスタ!$F$4,MATCH($A80,統合マスタ!$AC$5:$AC$1501,0),0))</f>
        <v>１００Ｔ</v>
      </c>
      <c r="I80" s="54" t="str">
        <f ca="1">IF(F80="","",OFFSET(分類!$B$29,MATCH(F80,分類!$A$30:$A$46,0),0))</f>
        <v>外用.臨時.散薬ヒート</v>
      </c>
      <c r="J80" s="65">
        <v>241</v>
      </c>
      <c r="K80" s="54" t="str">
        <f ca="1">N80</f>
        <v>錠</v>
      </c>
      <c r="L80" s="54" t="str">
        <f t="shared" ca="1" si="7"/>
        <v/>
      </c>
      <c r="M80" s="54">
        <f t="shared" ca="1" si="8"/>
        <v>241</v>
      </c>
      <c r="N80" s="27" t="str">
        <f ca="1">IF($A80="","",OFFSET(統合マスタ!$K$4,MATCH($A80,統合マスタ!$AC$5:$AC$1501,0),0))</f>
        <v>錠</v>
      </c>
    </row>
    <row r="81" spans="1:14">
      <c r="A81" s="66" cm="1">
        <f t="array" aca="1" ref="A81" ca="1">IFERROR(SMALL(IF(統合マスタ!$R$5:$R$1501=2,統合マスタ!$AC$5:$AC$1501),ROW(A77)),"")</f>
        <v>658</v>
      </c>
      <c r="B81" s="27">
        <f t="shared" si="9"/>
        <v>77</v>
      </c>
      <c r="C81" s="27">
        <f ca="1">IF(A81="","",OFFSET(統合マスタ!$B$4,MATCH(A81,統合マスタ!$AC$5:$AC$1501,0),0))</f>
        <v>658</v>
      </c>
      <c r="D81" s="27" t="str">
        <f ca="1">IF($A81="","",OFFSET(統合マスタ!$C$4,MATCH($A81,統合マスタ!$AC$5:$AC$1501,0),0))</f>
        <v>メルカゾール錠５ｍｇ</v>
      </c>
      <c r="E81" s="27">
        <f ca="1">IF($A81="","",OFFSET(統合マスタ!$X$4,MATCH($A81,統合マスタ!$AC$5:$AC$1501,0),0))</f>
        <v>0</v>
      </c>
      <c r="F81" s="27">
        <f ca="1">IF($A81="","",OFFSET(統合マスタ!$Z$4,MATCH($A81,統合マスタ!$AC$5:$AC$1501,0),0))</f>
        <v>3</v>
      </c>
      <c r="G81" s="27" t="str">
        <f ca="1">IF($A81="","",OFFSET(統合マスタ!$E$4,MATCH($A81,統合マスタ!$AC$5:$AC$1501,0),0))</f>
        <v>ＰＴＰ</v>
      </c>
      <c r="H81" s="27" t="str">
        <f ca="1">IF($A81="","",OFFSET(統合マスタ!$F$4,MATCH($A81,統合マスタ!$AC$5:$AC$1501,0),0))</f>
        <v>１００Ｔ</v>
      </c>
      <c r="I81" s="54" t="str">
        <f ca="1">IF(F81="","",OFFSET(分類!$B$29,MATCH(F81,分類!$A$30:$A$46,0),0))</f>
        <v>外用.臨時.散薬ヒート</v>
      </c>
      <c r="J81" s="65">
        <v>188</v>
      </c>
      <c r="K81" s="54" t="str">
        <f t="shared" ref="K81:K83" ca="1" si="10">N81</f>
        <v>錠</v>
      </c>
      <c r="L81" s="54" t="str">
        <f t="shared" ca="1" si="7"/>
        <v/>
      </c>
      <c r="M81" s="54">
        <f t="shared" ca="1" si="8"/>
        <v>188</v>
      </c>
      <c r="N81" s="27" t="str">
        <f ca="1">IF($A81="","",OFFSET(統合マスタ!$K$4,MATCH($A81,統合マスタ!$AC$5:$AC$1501,0),0))</f>
        <v>錠</v>
      </c>
    </row>
    <row r="82" spans="1:14">
      <c r="A82" s="66" cm="1">
        <f t="array" aca="1" ref="A82" ca="1">IFERROR(SMALL(IF(統合マスタ!$R$5:$R$1501=2,統合マスタ!$AC$5:$AC$1501),ROW(A78)),"")</f>
        <v>668</v>
      </c>
      <c r="B82" s="27">
        <f t="shared" si="9"/>
        <v>78</v>
      </c>
      <c r="C82" s="27">
        <f ca="1">IF(A82="","",OFFSET(統合マスタ!$B$4,MATCH(A82,統合マスタ!$AC$5:$AC$1501,0),0))</f>
        <v>668</v>
      </c>
      <c r="D82" s="27" t="str">
        <f ca="1">IF($A82="","",OFFSET(統合マスタ!$C$4,MATCH($A82,統合マスタ!$AC$5:$AC$1501,0),0))</f>
        <v>ユリス錠２ｍｇ</v>
      </c>
      <c r="E82" s="27">
        <f ca="1">IF($A82="","",OFFSET(統合マスタ!$X$4,MATCH($A82,統合マスタ!$AC$5:$AC$1501,0),0))</f>
        <v>0</v>
      </c>
      <c r="F82" s="27">
        <f ca="1">IF($A82="","",OFFSET(統合マスタ!$Z$4,MATCH($A82,統合マスタ!$AC$5:$AC$1501,0),0))</f>
        <v>1</v>
      </c>
      <c r="G82" s="27" t="str">
        <f ca="1">IF($A82="","",OFFSET(統合マスタ!$E$4,MATCH($A82,統合マスタ!$AC$5:$AC$1501,0),0))</f>
        <v>ＰＴＰ</v>
      </c>
      <c r="H82" s="27" t="str">
        <f ca="1">IF($A82="","",OFFSET(統合マスタ!$F$4,MATCH($A82,統合マスタ!$AC$5:$AC$1501,0),0))</f>
        <v>１００Ｔ</v>
      </c>
      <c r="I82" s="54" t="str">
        <f ca="1">IF(F82="","",OFFSET(分類!$B$29,MATCH(F82,分類!$A$30:$A$46,0),0))</f>
        <v>調剤棚</v>
      </c>
      <c r="J82" s="65">
        <v>0</v>
      </c>
      <c r="K82" s="54" t="str">
        <f t="shared" ca="1" si="10"/>
        <v>錠</v>
      </c>
      <c r="L82" s="54" t="str">
        <f t="shared" ca="1" si="7"/>
        <v/>
      </c>
      <c r="M82" s="54">
        <f t="shared" ca="1" si="8"/>
        <v>0</v>
      </c>
      <c r="N82" s="27" t="str">
        <f ca="1">IF($A82="","",OFFSET(統合マスタ!$K$4,MATCH($A82,統合マスタ!$AC$5:$AC$1501,0),0))</f>
        <v>錠</v>
      </c>
    </row>
    <row r="83" spans="1:14">
      <c r="A83" s="66" cm="1">
        <f t="array" aca="1" ref="A83" ca="1">IFERROR(SMALL(IF(統合マスタ!$R$5:$R$1501=2,統合マスタ!$AC$5:$AC$1501),ROW(A79)),"")</f>
        <v>669</v>
      </c>
      <c r="B83" s="27">
        <f t="shared" si="9"/>
        <v>79</v>
      </c>
      <c r="C83" s="27">
        <f ca="1">IF(A83="","",OFFSET(統合マスタ!$B$4,MATCH(A83,統合マスタ!$AC$5:$AC$1501,0),0))</f>
        <v>669</v>
      </c>
      <c r="D83" s="27" t="str">
        <f ca="1">IF($A83="","",OFFSET(統合マスタ!$C$4,MATCH($A83,統合マスタ!$AC$5:$AC$1501,0),0))</f>
        <v>ヨウ化カリウム丸５０ｍｇ「日医工」</v>
      </c>
      <c r="E83" s="27">
        <f ca="1">IF($A83="","",OFFSET(統合マスタ!$X$4,MATCH($A83,統合マスタ!$AC$5:$AC$1501,0),0))</f>
        <v>0</v>
      </c>
      <c r="F83" s="27">
        <f ca="1">IF($A83="","",OFFSET(統合マスタ!$Z$4,MATCH($A83,統合マスタ!$AC$5:$AC$1501,0),0))</f>
        <v>15</v>
      </c>
      <c r="G83" s="27" t="str">
        <f ca="1">IF($A83="","",OFFSET(統合マスタ!$E$4,MATCH($A83,統合マスタ!$AC$5:$AC$1501,0),0))</f>
        <v>ＰＴＰ</v>
      </c>
      <c r="H83" s="27" t="str">
        <f ca="1">IF($A83="","",OFFSET(統合マスタ!$F$4,MATCH($A83,統合マスタ!$AC$5:$AC$1501,0),0))</f>
        <v>１０００丸</v>
      </c>
      <c r="I83" s="54" t="str">
        <f ca="1">IF(F83="","",OFFSET(分類!$B$29,MATCH(F83,分類!$A$30:$A$46,0),0))</f>
        <v>不良在庫</v>
      </c>
      <c r="J83" s="65">
        <v>794</v>
      </c>
      <c r="K83" s="54" t="str">
        <f t="shared" ca="1" si="10"/>
        <v>丸</v>
      </c>
      <c r="L83" s="54" t="str">
        <f t="shared" ca="1" si="7"/>
        <v/>
      </c>
      <c r="M83" s="54">
        <f t="shared" ca="1" si="8"/>
        <v>794</v>
      </c>
      <c r="N83" s="27" t="str">
        <f ca="1">IF($A83="","",OFFSET(統合マスタ!$K$4,MATCH($A83,統合マスタ!$AC$5:$AC$1501,0),0))</f>
        <v>丸</v>
      </c>
    </row>
    <row r="84" spans="1:14">
      <c r="A84" s="66" cm="1">
        <f t="array" aca="1" ref="A84" ca="1">IFERROR(SMALL(IF(統合マスタ!$R$5:$R$1501=2,統合マスタ!$AC$5:$AC$1501),ROW(A80)),"")</f>
        <v>675</v>
      </c>
      <c r="B84" s="27">
        <f t="shared" si="9"/>
        <v>80</v>
      </c>
      <c r="C84" s="27">
        <f ca="1">IF(A84="","",OFFSET(統合マスタ!$B$4,MATCH(A84,統合マスタ!$AC$5:$AC$1501,0),0))</f>
        <v>675</v>
      </c>
      <c r="D84" s="27" t="str">
        <f ca="1">IF($A84="","",OFFSET(統合マスタ!$C$4,MATCH($A84,統合マスタ!$AC$5:$AC$1501,0),0))</f>
        <v>ラジカット内用懸濁液２．１％　　　３５ｍｌ</v>
      </c>
      <c r="E84" s="27">
        <f ca="1">IF($A84="","",OFFSET(統合マスタ!$X$4,MATCH($A84,統合マスタ!$AC$5:$AC$1501,0),0))</f>
        <v>0</v>
      </c>
      <c r="F84" s="27">
        <f ca="1">IF($A84="","",OFFSET(統合マスタ!$Z$4,MATCH($A84,統合マスタ!$AC$5:$AC$1501,0),0))</f>
        <v>15</v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>３５ｍｌｘ１</v>
      </c>
      <c r="I84" s="54" t="str">
        <f ca="1">IF(F84="","",OFFSET(分類!$B$29,MATCH(F84,分類!$A$30:$A$46,0),0))</f>
        <v>不良在庫</v>
      </c>
      <c r="J84" s="65">
        <v>0</v>
      </c>
      <c r="K84" s="54" t="s">
        <v>5583</v>
      </c>
      <c r="L84" s="54">
        <v>35</v>
      </c>
      <c r="M84" s="54">
        <f t="shared" si="8"/>
        <v>0</v>
      </c>
      <c r="N84" s="27" t="str">
        <f ca="1">IF($A84="","",OFFSET(統合マスタ!$K$4,MATCH($A84,統合マスタ!$AC$5:$AC$1501,0),0))</f>
        <v>ｍｌ</v>
      </c>
    </row>
    <row r="85" spans="1:14">
      <c r="A85" s="66" cm="1">
        <f t="array" aca="1" ref="A85" ca="1">IFERROR(SMALL(IF(統合マスタ!$R$5:$R$1501=2,統合マスタ!$AC$5:$AC$1501),ROW(A81)),"")</f>
        <v>676</v>
      </c>
      <c r="B85" s="27">
        <f t="shared" si="9"/>
        <v>81</v>
      </c>
      <c r="C85" s="27">
        <f ca="1">IF(A85="","",OFFSET(統合マスタ!$B$4,MATCH(A85,統合マスタ!$AC$5:$AC$1501,0),0))</f>
        <v>676</v>
      </c>
      <c r="D85" s="27" t="str">
        <f ca="1">IF($A85="","",OFFSET(統合マスタ!$C$4,MATCH($A85,統合マスタ!$AC$5:$AC$1501,0),0))</f>
        <v>ラジカット内用懸濁液２．１％　　　５０ｍｌ</v>
      </c>
      <c r="E85" s="27">
        <f ca="1">IF($A85="","",OFFSET(統合マスタ!$X$4,MATCH($A85,統合マスタ!$AC$5:$AC$1501,0),0))</f>
        <v>0</v>
      </c>
      <c r="F85" s="27">
        <f ca="1">IF($A85="","",OFFSET(統合マスタ!$Z$4,MATCH($A85,統合マスタ!$AC$5:$AC$1501,0),0))</f>
        <v>15</v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>５０ｍｌｘ１</v>
      </c>
      <c r="I85" s="54" t="str">
        <f ca="1">IF(F85="","",OFFSET(分類!$B$29,MATCH(F85,分類!$A$30:$A$46,0),0))</f>
        <v>不良在庫</v>
      </c>
      <c r="J85" s="65">
        <v>0</v>
      </c>
      <c r="K85" s="54" t="s">
        <v>5583</v>
      </c>
      <c r="L85" s="54">
        <v>50</v>
      </c>
      <c r="M85" s="54">
        <f t="shared" si="8"/>
        <v>0</v>
      </c>
      <c r="N85" s="27" t="str">
        <f ca="1">IF($A85="","",OFFSET(統合マスタ!$K$4,MATCH($A85,統合マスタ!$AC$5:$AC$1501,0),0))</f>
        <v>ｍｌ</v>
      </c>
    </row>
    <row r="86" spans="1:14">
      <c r="A86" s="66" cm="1">
        <f t="array" aca="1" ref="A86" ca="1">IFERROR(SMALL(IF(統合マスタ!$R$5:$R$1501=2,統合マスタ!$AC$5:$AC$1501),ROW(A82)),"")</f>
        <v>683</v>
      </c>
      <c r="B86" s="27">
        <f t="shared" si="9"/>
        <v>82</v>
      </c>
      <c r="C86" s="27">
        <f ca="1">IF(A86="","",OFFSET(統合マスタ!$B$4,MATCH(A86,統合マスタ!$AC$5:$AC$1501,0),0))</f>
        <v>683</v>
      </c>
      <c r="D86" s="27" t="str">
        <f ca="1">IF($A86="","",OFFSET(統合マスタ!$C$4,MATCH($A86,統合マスタ!$AC$5:$AC$1501,0),0))</f>
        <v>ラピアクタ点滴静注バッグ３００ｍｇ</v>
      </c>
      <c r="E86" s="27">
        <f ca="1">IF($A86="","",OFFSET(統合マスタ!$X$4,MATCH($A86,統合マスタ!$AC$5:$AC$1501,0),0))</f>
        <v>0</v>
      </c>
      <c r="F86" s="27">
        <f ca="1">IF($A86="","",OFFSET(統合マスタ!$Z$4,MATCH($A86,統合マスタ!$AC$5:$AC$1501,0),0))</f>
        <v>6</v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>６０ｍｌｘ１</v>
      </c>
      <c r="I86" s="54" t="str">
        <f ca="1">IF(F86="","",OFFSET(分類!$B$29,MATCH(F86,分類!$A$30:$A$46,0),0))</f>
        <v>劇薬バラ</v>
      </c>
      <c r="J86" s="65">
        <v>1</v>
      </c>
      <c r="K86" s="54" t="str">
        <f ca="1">N86</f>
        <v>袋</v>
      </c>
      <c r="L86" s="54"/>
      <c r="M86" s="54">
        <f t="shared" si="8"/>
        <v>1</v>
      </c>
      <c r="N86" s="27" t="str">
        <f ca="1">IF($A86="","",OFFSET(統合マスタ!$K$4,MATCH($A86,統合マスタ!$AC$5:$AC$1501,0),0))</f>
        <v>袋</v>
      </c>
    </row>
    <row r="87" spans="1:14">
      <c r="A87" s="66" cm="1">
        <f t="array" aca="1" ref="A87" ca="1">IFERROR(SMALL(IF(統合マスタ!$R$5:$R$1501=2,統合マスタ!$AC$5:$AC$1501),ROW(A83)),"")</f>
        <v>724</v>
      </c>
      <c r="B87" s="27">
        <f t="shared" si="9"/>
        <v>83</v>
      </c>
      <c r="C87" s="27">
        <f ca="1">IF(A87="","",OFFSET(統合マスタ!$B$4,MATCH(A87,統合マスタ!$AC$5:$AC$1501,0),0))</f>
        <v>724</v>
      </c>
      <c r="D87" s="27" t="str">
        <f ca="1">IF($A87="","",OFFSET(統合マスタ!$C$4,MATCH($A87,統合マスタ!$AC$5:$AC$1501,0),0))</f>
        <v>リドメックスコーワ軟膏０．３％</v>
      </c>
      <c r="E87" s="27">
        <f ca="1">IF($A87="","",OFFSET(統合マスタ!$X$4,MATCH($A87,統合マスタ!$AC$5:$AC$1501,0),0))</f>
        <v>0</v>
      </c>
      <c r="F87" s="27">
        <f ca="1">IF($A87="","",OFFSET(統合マスタ!$Z$4,MATCH($A87,統合マスタ!$AC$5:$AC$1501,0),0))</f>
        <v>3</v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>１０ｇｘ１０</v>
      </c>
      <c r="I87" s="54" t="str">
        <f ca="1">IF(F87="","",OFFSET(分類!$B$29,MATCH(F87,分類!$A$30:$A$46,0),0))</f>
        <v>外用.臨時.散薬ヒート</v>
      </c>
      <c r="J87" s="65">
        <v>0</v>
      </c>
      <c r="K87" s="54" t="s">
        <v>5583</v>
      </c>
      <c r="L87" s="54">
        <v>10</v>
      </c>
      <c r="M87" s="54">
        <f t="shared" si="8"/>
        <v>0</v>
      </c>
      <c r="N87" s="27" t="str">
        <f ca="1">IF($A87="","",OFFSET(統合マスタ!$K$4,MATCH($A87,統合マスタ!$AC$5:$AC$1501,0),0))</f>
        <v>ｇ</v>
      </c>
    </row>
    <row r="88" spans="1:14">
      <c r="A88" s="66" cm="1">
        <f t="array" aca="1" ref="A88" ca="1">IFERROR(SMALL(IF(統合マスタ!$R$5:$R$1501=2,統合マスタ!$AC$5:$AC$1501),ROW(A84)),"")</f>
        <v>738</v>
      </c>
      <c r="B88" s="27">
        <f t="shared" si="9"/>
        <v>84</v>
      </c>
      <c r="C88" s="27">
        <f ca="1">IF(A88="","",OFFSET(統合マスタ!$B$4,MATCH(A88,統合マスタ!$AC$5:$AC$1501,0),0))</f>
        <v>738</v>
      </c>
      <c r="D88" s="27" t="str">
        <f ca="1">IF($A88="","",OFFSET(統合マスタ!$C$4,MATCH($A88,統合マスタ!$AC$5:$AC$1501,0),0))</f>
        <v>リルゾール錠５０ｍｇ「ニプロ」</v>
      </c>
      <c r="E88" s="27">
        <f ca="1">IF($A88="","",OFFSET(統合マスタ!$X$4,MATCH($A88,統合マスタ!$AC$5:$AC$1501,0),0))</f>
        <v>0</v>
      </c>
      <c r="F88" s="27">
        <f ca="1">IF($A88="","",OFFSET(統合マスタ!$Z$4,MATCH($A88,統合マスタ!$AC$5:$AC$1501,0),0))</f>
        <v>15</v>
      </c>
      <c r="G88" s="27" t="str">
        <f ca="1">IF($A88="","",OFFSET(統合マスタ!$E$4,MATCH($A88,統合マスタ!$AC$5:$AC$1501,0),0))</f>
        <v>ＰＴＰ</v>
      </c>
      <c r="H88" s="27" t="str">
        <f ca="1">IF($A88="","",OFFSET(統合マスタ!$F$4,MATCH($A88,統合マスタ!$AC$5:$AC$1501,0),0))</f>
        <v>５６Ｔ</v>
      </c>
      <c r="I88" s="54" t="str">
        <f ca="1">IF(F88="","",OFFSET(分類!$B$29,MATCH(F88,分類!$A$30:$A$46,0),0))</f>
        <v>不良在庫</v>
      </c>
      <c r="J88" s="65">
        <v>52</v>
      </c>
      <c r="K88" s="54" t="str">
        <f ca="1">N88</f>
        <v>錠</v>
      </c>
      <c r="L88" s="54" t="str">
        <f t="shared" ca="1" si="7"/>
        <v/>
      </c>
      <c r="M88" s="54">
        <f t="shared" ca="1" si="8"/>
        <v>52</v>
      </c>
      <c r="N88" s="27" t="str">
        <f ca="1">IF($A88="","",OFFSET(統合マスタ!$K$4,MATCH($A88,統合マスタ!$AC$5:$AC$1501,0),0))</f>
        <v>錠</v>
      </c>
    </row>
    <row r="89" spans="1:14">
      <c r="A89" s="66" cm="1">
        <f t="array" aca="1" ref="A89" ca="1">IFERROR(SMALL(IF(統合マスタ!$R$5:$R$1501=2,統合マスタ!$AC$5:$AC$1501),ROW(A85)),"")</f>
        <v>741</v>
      </c>
      <c r="B89" s="27">
        <f t="shared" si="9"/>
        <v>85</v>
      </c>
      <c r="C89" s="27">
        <f ca="1">IF(A89="","",OFFSET(統合マスタ!$B$4,MATCH(A89,統合マスタ!$AC$5:$AC$1501,0),0))</f>
        <v>741</v>
      </c>
      <c r="D89" s="27" t="str">
        <f ca="1">IF($A89="","",OFFSET(統合マスタ!$C$4,MATCH($A89,統合マスタ!$AC$5:$AC$1501,0),0))</f>
        <v>リンデロン懸濁注２．５ｍｇ</v>
      </c>
      <c r="E89" s="27">
        <f ca="1">IF($A89="","",OFFSET(統合マスタ!$X$4,MATCH($A89,統合マスタ!$AC$5:$AC$1501,0),0))</f>
        <v>0</v>
      </c>
      <c r="F89" s="27">
        <f ca="1">IF($A89="","",OFFSET(統合マスタ!$Z$4,MATCH($A89,統合マスタ!$AC$5:$AC$1501,0),0))</f>
        <v>11</v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>０．５ｘ１０Ａ</v>
      </c>
      <c r="I89" s="54" t="str">
        <f ca="1">IF(F89="","",OFFSET(分類!$B$29,MATCH(F89,分類!$A$30:$A$46,0),0))</f>
        <v>冷蔵庫</v>
      </c>
      <c r="J89" s="65">
        <v>8</v>
      </c>
      <c r="K89" s="54" t="str">
        <f ca="1">N89</f>
        <v>A</v>
      </c>
      <c r="L89" s="54" t="str">
        <f t="shared" ca="1" si="7"/>
        <v/>
      </c>
      <c r="M89" s="54">
        <f t="shared" ca="1" si="8"/>
        <v>8</v>
      </c>
      <c r="N89" s="27" t="str">
        <f ca="1">IF($A89="","",OFFSET(統合マスタ!$K$4,MATCH($A89,統合マスタ!$AC$5:$AC$1501,0),0))</f>
        <v>A</v>
      </c>
    </row>
    <row r="90" spans="1:14">
      <c r="A90" s="66" cm="1">
        <f t="array" aca="1" ref="A90" ca="1">IFERROR(SMALL(IF(統合マスタ!$R$5:$R$1501=2,統合マスタ!$AC$5:$AC$1501),ROW(A86)),"")</f>
        <v>768</v>
      </c>
      <c r="B90" s="27">
        <f t="shared" si="9"/>
        <v>86</v>
      </c>
      <c r="C90" s="27">
        <f ca="1">IF(A90="","",OFFSET(統合マスタ!$B$4,MATCH(A90,統合マスタ!$AC$5:$AC$1501,0),0))</f>
        <v>768</v>
      </c>
      <c r="D90" s="27" t="str">
        <f ca="1">IF($A90="","",OFFSET(統合マスタ!$C$4,MATCH($A90,統合マスタ!$AC$5:$AC$1501,0),0))</f>
        <v>レボカルニチンＦＦ錠２５０ｍｇ「アメル」</v>
      </c>
      <c r="E90" s="27">
        <f ca="1">IF($A90="","",OFFSET(統合マスタ!$X$4,MATCH($A90,統合マスタ!$AC$5:$AC$1501,0),0))</f>
        <v>0</v>
      </c>
      <c r="F90" s="27">
        <f ca="1">IF($A90="","",OFFSET(統合マスタ!$Z$4,MATCH($A90,統合マスタ!$AC$5:$AC$1501,0),0))</f>
        <v>15</v>
      </c>
      <c r="G90" s="27" t="str">
        <f ca="1">IF($A90="","",OFFSET(統合マスタ!$E$4,MATCH($A90,統合マスタ!$AC$5:$AC$1501,0),0))</f>
        <v>ＰＴＰ</v>
      </c>
      <c r="H90" s="27" t="str">
        <f ca="1">IF($A90="","",OFFSET(統合マスタ!$F$4,MATCH($A90,統合マスタ!$AC$5:$AC$1501,0),0))</f>
        <v>１００Ｔ</v>
      </c>
      <c r="I90" s="54" t="str">
        <f ca="1">IF(F90="","",OFFSET(分類!$B$29,MATCH(F90,分類!$A$30:$A$46,0),0))</f>
        <v>不良在庫</v>
      </c>
      <c r="J90" s="65">
        <v>60</v>
      </c>
      <c r="K90" s="54" t="str">
        <f ca="1">N90</f>
        <v>錠</v>
      </c>
      <c r="L90" s="54" t="str">
        <f t="shared" ca="1" si="7"/>
        <v/>
      </c>
      <c r="M90" s="54">
        <f t="shared" ca="1" si="8"/>
        <v>60</v>
      </c>
      <c r="N90" s="27" t="str">
        <f ca="1">IF($A90="","",OFFSET(統合マスタ!$K$4,MATCH($A90,統合マスタ!$AC$5:$AC$1501,0),0))</f>
        <v>錠</v>
      </c>
    </row>
    <row r="91" spans="1:14">
      <c r="A91" s="66" cm="1">
        <f t="array" aca="1" ref="A91" ca="1">IFERROR(SMALL(IF(統合マスタ!$R$5:$R$1501=2,統合マスタ!$AC$5:$AC$1501),ROW(A87)),"")</f>
        <v>769</v>
      </c>
      <c r="B91" s="27">
        <f t="shared" si="9"/>
        <v>87</v>
      </c>
      <c r="C91" s="27">
        <f ca="1">IF(A91="","",OFFSET(統合マスタ!$B$4,MATCH(A91,統合マスタ!$AC$5:$AC$1501,0),0))</f>
        <v>769</v>
      </c>
      <c r="D91" s="27" t="str">
        <f ca="1">IF($A91="","",OFFSET(統合マスタ!$C$4,MATCH($A91,統合マスタ!$AC$5:$AC$1501,0),0))</f>
        <v>レボフロキサシン細粒１０％「ＤＳＥＰ」</v>
      </c>
      <c r="E91" s="27">
        <f ca="1">IF($A91="","",OFFSET(統合マスタ!$X$4,MATCH($A91,統合マスタ!$AC$5:$AC$1501,0),0))</f>
        <v>0</v>
      </c>
      <c r="F91" s="27">
        <f ca="1">IF($A91="","",OFFSET(統合マスタ!$Z$4,MATCH($A91,統合マスタ!$AC$5:$AC$1501,0),0))</f>
        <v>2</v>
      </c>
      <c r="G91" s="27" t="str">
        <f ca="1">IF($A91="","",OFFSET(統合マスタ!$E$4,MATCH($A91,統合マスタ!$AC$5:$AC$1501,0),0))</f>
        <v>粉</v>
      </c>
      <c r="H91" s="27" t="str">
        <f ca="1">IF($A91="","",OFFSET(統合マスタ!$F$4,MATCH($A91,統合マスタ!$AC$5:$AC$1501,0),0))</f>
        <v>１００ｇ</v>
      </c>
      <c r="I91" s="54" t="str">
        <f ca="1">IF(F91="","",OFFSET(分類!$B$29,MATCH(F91,分類!$A$30:$A$46,0),0))</f>
        <v>散薬調剤台</v>
      </c>
      <c r="J91" s="65">
        <v>101</v>
      </c>
      <c r="K91" s="54" t="str">
        <f ca="1">N91</f>
        <v>ｇ</v>
      </c>
      <c r="L91" s="54"/>
      <c r="M91" s="54">
        <f t="shared" si="8"/>
        <v>101</v>
      </c>
      <c r="N91" s="27" t="str">
        <f ca="1">IF($A91="","",OFFSET(統合マスタ!$K$4,MATCH($A91,統合マスタ!$AC$5:$AC$1501,0),0))</f>
        <v>ｇ</v>
      </c>
    </row>
    <row r="92" spans="1:14">
      <c r="A92" s="66" cm="1">
        <f t="array" aca="1" ref="A92" ca="1">IFERROR(SMALL(IF(統合マスタ!$R$5:$R$1501=2,統合マスタ!$AC$5:$AC$1501),ROW(A88)),"")</f>
        <v>771</v>
      </c>
      <c r="B92" s="27">
        <f t="shared" si="9"/>
        <v>88</v>
      </c>
      <c r="C92" s="27">
        <f ca="1">IF(A92="","",OFFSET(統合マスタ!$B$4,MATCH(A92,統合マスタ!$AC$5:$AC$1501,0),0))</f>
        <v>771</v>
      </c>
      <c r="D92" s="27" t="str">
        <f ca="1">IF($A92="","",OFFSET(統合マスタ!$C$4,MATCH($A92,統合マスタ!$AC$5:$AC$1501,0),0))</f>
        <v>レボフロキサシン点眼液１．５％「ニットー」</v>
      </c>
      <c r="E92" s="27">
        <f ca="1">IF($A92="","",OFFSET(統合マスタ!$X$4,MATCH($A92,統合マスタ!$AC$5:$AC$1501,0),0))</f>
        <v>0</v>
      </c>
      <c r="F92" s="27">
        <f ca="1">IF($A92="","",OFFSET(統合マスタ!$Z$4,MATCH($A92,統合マスタ!$AC$5:$AC$1501,0),0))</f>
        <v>3</v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>５ｍｌｘ１０</v>
      </c>
      <c r="I92" s="54" t="str">
        <f ca="1">IF(F92="","",OFFSET(分類!$B$29,MATCH(F92,分類!$A$30:$A$46,0),0))</f>
        <v>外用.臨時.散薬ヒート</v>
      </c>
      <c r="J92" s="65">
        <v>8</v>
      </c>
      <c r="K92" s="54" t="s">
        <v>5583</v>
      </c>
      <c r="L92" s="54">
        <v>5</v>
      </c>
      <c r="M92" s="54">
        <f t="shared" si="8"/>
        <v>40</v>
      </c>
      <c r="N92" s="27" t="str">
        <f ca="1">IF($A92="","",OFFSET(統合マスタ!$K$4,MATCH($A92,統合マスタ!$AC$5:$AC$1501,0),0))</f>
        <v>ｍｌ</v>
      </c>
    </row>
    <row r="93" spans="1:14">
      <c r="A93" s="66" cm="1">
        <f t="array" aca="1" ref="A93" ca="1">IFERROR(SMALL(IF(統合マスタ!$R$5:$R$1501=2,統合マスタ!$AC$5:$AC$1501),ROW(A89)),"")</f>
        <v>775</v>
      </c>
      <c r="B93" s="27">
        <f t="shared" si="9"/>
        <v>89</v>
      </c>
      <c r="C93" s="27">
        <f ca="1">IF(A93="","",OFFSET(統合マスタ!$B$4,MATCH(A93,統合マスタ!$AC$5:$AC$1501,0),0))</f>
        <v>775</v>
      </c>
      <c r="D93" s="27" t="str">
        <f ca="1">IF($A93="","",OFFSET(統合マスタ!$C$4,MATCH($A93,統合マスタ!$AC$5:$AC$1501,0),0))</f>
        <v>レルベア１００エリプタ３０吸入用</v>
      </c>
      <c r="E93" s="27">
        <f ca="1">IF($A93="","",OFFSET(統合マスタ!$X$4,MATCH($A93,統合マスタ!$AC$5:$AC$1501,0),0))</f>
        <v>0</v>
      </c>
      <c r="F93" s="27">
        <f ca="1">IF($A93="","",OFFSET(統合マスタ!$Z$4,MATCH($A93,統合マスタ!$AC$5:$AC$1501,0),0))</f>
        <v>3</v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>１個</v>
      </c>
      <c r="I93" s="54" t="str">
        <f ca="1">IF(F93="","",OFFSET(分類!$B$29,MATCH(F93,分類!$A$30:$A$46,0),0))</f>
        <v>外用.臨時.散薬ヒート</v>
      </c>
      <c r="J93" s="65">
        <v>1</v>
      </c>
      <c r="K93" s="54" t="str">
        <f ca="1">N93</f>
        <v>個</v>
      </c>
      <c r="L93" s="54" t="str">
        <f t="shared" ca="1" si="7"/>
        <v/>
      </c>
      <c r="M93" s="54">
        <f t="shared" ca="1" si="8"/>
        <v>1</v>
      </c>
      <c r="N93" s="27" t="str">
        <f ca="1">IF($A93="","",OFFSET(統合マスタ!$K$4,MATCH($A93,統合マスタ!$AC$5:$AC$1501,0),0))</f>
        <v>個</v>
      </c>
    </row>
    <row r="94" spans="1:14">
      <c r="A94" s="66" cm="1">
        <f t="array" aca="1" ref="A94" ca="1">IFERROR(SMALL(IF(統合マスタ!$R$5:$R$1501=2,統合マスタ!$AC$5:$AC$1501),ROW(A90)),"")</f>
        <v>776</v>
      </c>
      <c r="B94" s="27">
        <f t="shared" si="9"/>
        <v>90</v>
      </c>
      <c r="C94" s="27">
        <f ca="1">IF(A94="","",OFFSET(統合マスタ!$B$4,MATCH(A94,統合マスタ!$AC$5:$AC$1501,0),0))</f>
        <v>776</v>
      </c>
      <c r="D94" s="27" t="str">
        <f ca="1">IF($A94="","",OFFSET(統合マスタ!$C$4,MATCH($A94,統合マスタ!$AC$5:$AC$1501,0),0))</f>
        <v>レルベア２００エリプタ３０吸入用</v>
      </c>
      <c r="E94" s="27">
        <f ca="1">IF($A94="","",OFFSET(統合マスタ!$X$4,MATCH($A94,統合マスタ!$AC$5:$AC$1501,0),0))</f>
        <v>0</v>
      </c>
      <c r="F94" s="27">
        <f ca="1">IF($A94="","",OFFSET(統合マスタ!$Z$4,MATCH($A94,統合マスタ!$AC$5:$AC$1501,0),0))</f>
        <v>3</v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>１個</v>
      </c>
      <c r="I94" s="54" t="str">
        <f ca="1">IF(F94="","",OFFSET(分類!$B$29,MATCH(F94,分類!$A$30:$A$46,0),0))</f>
        <v>外用.臨時.散薬ヒート</v>
      </c>
      <c r="J94" s="65">
        <v>1</v>
      </c>
      <c r="K94" s="54" t="str">
        <f ca="1">N94</f>
        <v>個</v>
      </c>
      <c r="L94" s="54" t="str">
        <f t="shared" ca="1" si="7"/>
        <v/>
      </c>
      <c r="M94" s="54">
        <f t="shared" ca="1" si="8"/>
        <v>1</v>
      </c>
      <c r="N94" s="27" t="str">
        <f ca="1">IF($A94="","",OFFSET(統合マスタ!$K$4,MATCH($A94,統合マスタ!$AC$5:$AC$1501,0),0))</f>
        <v>個</v>
      </c>
    </row>
    <row r="95" spans="1:14">
      <c r="A95" s="66" cm="1">
        <f t="array" aca="1" ref="A95" ca="1">IFERROR(SMALL(IF(統合マスタ!$R$5:$R$1501=2,統合マスタ!$AC$5:$AC$1501),ROW(A91)),"")</f>
        <v>782</v>
      </c>
      <c r="B95" s="27">
        <f t="shared" si="9"/>
        <v>91</v>
      </c>
      <c r="C95" s="27">
        <f ca="1">IF(A95="","",OFFSET(統合マスタ!$B$4,MATCH(A95,統合マスタ!$AC$5:$AC$1501,0),0))</f>
        <v>782</v>
      </c>
      <c r="D95" s="27" t="str">
        <f ca="1">IF($A95="","",OFFSET(統合マスタ!$C$4,MATCH($A95,統合マスタ!$AC$5:$AC$1501,0),0))</f>
        <v>ロケルマ懸濁用散分包５ｇ</v>
      </c>
      <c r="E95" s="27">
        <f ca="1">IF($A95="","",OFFSET(統合マスタ!$X$4,MATCH($A95,統合マスタ!$AC$5:$AC$1501,0),0))</f>
        <v>0</v>
      </c>
      <c r="F95" s="27">
        <f ca="1">IF($A95="","",OFFSET(統合マスタ!$Z$4,MATCH($A95,統合マスタ!$AC$5:$AC$1501,0),0))</f>
        <v>3</v>
      </c>
      <c r="G95" s="27" t="str">
        <f ca="1">IF($A95="","",OFFSET(統合マスタ!$E$4,MATCH($A95,統合マスタ!$AC$5:$AC$1501,0),0))</f>
        <v>粉</v>
      </c>
      <c r="H95" s="27" t="str">
        <f ca="1">IF($A95="","",OFFSET(統合マスタ!$F$4,MATCH($A95,統合マスタ!$AC$5:$AC$1501,0),0))</f>
        <v>２８包</v>
      </c>
      <c r="I95" s="54" t="str">
        <f ca="1">IF(F95="","",OFFSET(分類!$B$29,MATCH(F95,分類!$A$30:$A$46,0),0))</f>
        <v>外用.臨時.散薬ヒート</v>
      </c>
      <c r="J95" s="65">
        <v>11</v>
      </c>
      <c r="K95" s="54" t="str">
        <f t="shared" ref="K95:K149" ca="1" si="11">N95</f>
        <v>包</v>
      </c>
      <c r="L95" s="54"/>
      <c r="M95" s="54">
        <f t="shared" si="8"/>
        <v>11</v>
      </c>
      <c r="N95" s="27" t="str">
        <f ca="1">IF($A95="","",OFFSET(統合マスタ!$K$4,MATCH($A95,統合マスタ!$AC$5:$AC$1501,0),0))</f>
        <v>包</v>
      </c>
    </row>
    <row r="96" spans="1:14">
      <c r="A96" s="66" cm="1">
        <f t="array" aca="1" ref="A96" ca="1">IFERROR(SMALL(IF(統合マスタ!$R$5:$R$1501=2,統合マスタ!$AC$5:$AC$1501),ROW(A92)),"")</f>
        <v>786</v>
      </c>
      <c r="B96" s="27">
        <f t="shared" si="9"/>
        <v>92</v>
      </c>
      <c r="C96" s="27">
        <f ca="1">IF(A96="","",OFFSET(統合マスタ!$B$4,MATCH(A96,統合マスタ!$AC$5:$AC$1501,0),0))</f>
        <v>786</v>
      </c>
      <c r="D96" s="27" t="str">
        <f ca="1">IF($A96="","",OFFSET(統合マスタ!$C$4,MATCH($A96,統合マスタ!$AC$5:$AC$1501,0),0))</f>
        <v>ロゼレム錠８ｍｇ</v>
      </c>
      <c r="E96" s="27">
        <f ca="1">IF($A96="","",OFFSET(統合マスタ!$X$4,MATCH($A96,統合マスタ!$AC$5:$AC$1501,0),0))</f>
        <v>0</v>
      </c>
      <c r="F96" s="27">
        <f ca="1">IF($A96="","",OFFSET(統合マスタ!$Z$4,MATCH($A96,統合マスタ!$AC$5:$AC$1501,0),0))</f>
        <v>3</v>
      </c>
      <c r="G96" s="27" t="str">
        <f ca="1">IF($A96="","",OFFSET(統合マスタ!$E$4,MATCH($A96,統合マスタ!$AC$5:$AC$1501,0),0))</f>
        <v>ＰＴＰ</v>
      </c>
      <c r="H96" s="27" t="str">
        <f ca="1">IF($A96="","",OFFSET(統合マスタ!$F$4,MATCH($A96,統合マスタ!$AC$5:$AC$1501,0),0))</f>
        <v>１００Ｔ</v>
      </c>
      <c r="I96" s="54" t="str">
        <f ca="1">IF(F96="","",OFFSET(分類!$B$29,MATCH(F96,分類!$A$30:$A$46,0),0))</f>
        <v>外用.臨時.散薬ヒート</v>
      </c>
      <c r="J96" s="65">
        <v>125</v>
      </c>
      <c r="K96" s="54" t="str">
        <f t="shared" ca="1" si="11"/>
        <v>錠</v>
      </c>
      <c r="L96" s="54" t="str">
        <f t="shared" ca="1" si="7"/>
        <v/>
      </c>
      <c r="M96" s="54">
        <f t="shared" ca="1" si="8"/>
        <v>125</v>
      </c>
      <c r="N96" s="27" t="str">
        <f ca="1">IF($A96="","",OFFSET(統合マスタ!$K$4,MATCH($A96,統合マスタ!$AC$5:$AC$1501,0),0))</f>
        <v>錠</v>
      </c>
    </row>
    <row r="97" spans="1:14">
      <c r="A97" s="66" cm="1">
        <f t="array" aca="1" ref="A97" ca="1">IFERROR(SMALL(IF(統合マスタ!$R$5:$R$1501=2,統合マスタ!$AC$5:$AC$1501),ROW(A93)),"")</f>
        <v>813</v>
      </c>
      <c r="B97" s="27">
        <f t="shared" si="9"/>
        <v>93</v>
      </c>
      <c r="C97" s="27">
        <f ca="1">IF(A97="","",OFFSET(統合マスタ!$B$4,MATCH(A97,統合マスタ!$AC$5:$AC$1501,0),0))</f>
        <v>813</v>
      </c>
      <c r="D97" s="27" t="str">
        <f ca="1">IF($A97="","",OFFSET(統合マスタ!$C$4,MATCH($A97,統合マスタ!$AC$5:$AC$1501,0),0))</f>
        <v>水溶性プレドニン１０ｍｇ</v>
      </c>
      <c r="E97" s="27">
        <f ca="1">IF($A97="","",OFFSET(統合マスタ!$X$4,MATCH($A97,統合マスタ!$AC$5:$AC$1501,0),0))</f>
        <v>0</v>
      </c>
      <c r="F97" s="27">
        <f ca="1">IF($A97="","",OFFSET(統合マスタ!$Z$4,MATCH($A97,統合マスタ!$AC$5:$AC$1501,0),0))</f>
        <v>9</v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>１０Ａ</v>
      </c>
      <c r="I97" s="54" t="str">
        <f ca="1">IF(F97="","",OFFSET(分類!$B$29,MATCH(F97,分類!$A$30:$A$46,0),0))</f>
        <v>注射</v>
      </c>
      <c r="J97" s="65">
        <v>33</v>
      </c>
      <c r="K97" s="54" t="str">
        <f t="shared" ca="1" si="11"/>
        <v>A</v>
      </c>
      <c r="L97" s="54" t="str">
        <f t="shared" ca="1" si="7"/>
        <v/>
      </c>
      <c r="M97" s="54">
        <f t="shared" ca="1" si="8"/>
        <v>33</v>
      </c>
      <c r="N97" s="27" t="str">
        <f ca="1">IF($A97="","",OFFSET(統合マスタ!$K$4,MATCH($A97,統合マスタ!$AC$5:$AC$1501,0),0))</f>
        <v>A</v>
      </c>
    </row>
    <row r="98" spans="1:14">
      <c r="A98" s="66" cm="1">
        <f t="array" aca="1" ref="A98" ca="1">IFERROR(SMALL(IF(統合マスタ!$R$5:$R$1501=2,統合マスタ!$AC$5:$AC$1501),ROW(A94)),"")</f>
        <v>200051</v>
      </c>
      <c r="B98" s="27">
        <f t="shared" si="9"/>
        <v>94</v>
      </c>
      <c r="C98" s="27">
        <f ca="1">IF(A98="","",OFFSET(統合マスタ!$B$4,MATCH(A98,統合マスタ!$AC$5:$AC$1501,0),0))</f>
        <v>51</v>
      </c>
      <c r="D98" s="27" t="str">
        <f ca="1">IF($A98="","",OFFSET(統合マスタ!$C$4,MATCH($A98,統合マスタ!$AC$5:$AC$1501,0),0))</f>
        <v>アセリオ静注液１０００ｍｇバッグ</v>
      </c>
      <c r="E98" s="27">
        <f ca="1">IF($A98="","",OFFSET(統合マスタ!$X$4,MATCH($A98,統合マスタ!$AC$5:$AC$1501,0),0))</f>
        <v>2</v>
      </c>
      <c r="F98" s="27">
        <f ca="1">IF($A98="","",OFFSET(統合マスタ!$Z$4,MATCH($A98,統合マスタ!$AC$5:$AC$1501,0),0))</f>
        <v>8</v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>１００ｍｌｘ２０</v>
      </c>
      <c r="I98" s="54" t="str">
        <f ca="1">IF(F98="","",OFFSET(分類!$B$29,MATCH(F98,分類!$A$30:$A$46,0),0))</f>
        <v>抗生剤.小輸液</v>
      </c>
      <c r="J98" s="65">
        <v>6</v>
      </c>
      <c r="K98" s="54" t="str">
        <f t="shared" ca="1" si="11"/>
        <v>袋</v>
      </c>
      <c r="L98" s="54" t="str">
        <f t="shared" ca="1" si="7"/>
        <v/>
      </c>
      <c r="M98" s="54">
        <f t="shared" ca="1" si="8"/>
        <v>6</v>
      </c>
      <c r="N98" s="27" t="str">
        <f ca="1">IF($A98="","",OFFSET(統合マスタ!$K$4,MATCH($A98,統合マスタ!$AC$5:$AC$1501,0),0))</f>
        <v>袋</v>
      </c>
    </row>
    <row r="99" spans="1:14">
      <c r="A99" s="66" cm="1">
        <f t="array" aca="1" ref="A99" ca="1">IFERROR(SMALL(IF(統合マスタ!$R$5:$R$1501=2,統合マスタ!$AC$5:$AC$1501),ROW(A95)),"")</f>
        <v>200052</v>
      </c>
      <c r="B99" s="27">
        <f t="shared" si="9"/>
        <v>95</v>
      </c>
      <c r="C99" s="27">
        <f ca="1">IF(A99="","",OFFSET(統合マスタ!$B$4,MATCH(A99,統合マスタ!$AC$5:$AC$1501,0),0))</f>
        <v>52</v>
      </c>
      <c r="D99" s="27" t="str">
        <f ca="1">IF($A99="","",OFFSET(統合マスタ!$C$4,MATCH($A99,統合マスタ!$AC$5:$AC$1501,0),0))</f>
        <v>アセレンド注１００μｇ</v>
      </c>
      <c r="E99" s="27">
        <f ca="1">IF($A99="","",OFFSET(統合マスタ!$X$4,MATCH($A99,統合マスタ!$AC$5:$AC$1501,0),0))</f>
        <v>2</v>
      </c>
      <c r="F99" s="27">
        <f ca="1">IF($A99="","",OFFSET(統合マスタ!$Z$4,MATCH($A99,統合マスタ!$AC$5:$AC$1501,0),0))</f>
        <v>9</v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>２ｍｌｘ１０Ａ</v>
      </c>
      <c r="I99" s="54" t="str">
        <f ca="1">IF(F99="","",OFFSET(分類!$B$29,MATCH(F99,分類!$A$30:$A$46,0),0))</f>
        <v>注射</v>
      </c>
      <c r="J99" s="65">
        <v>19</v>
      </c>
      <c r="K99" s="54" t="str">
        <f t="shared" ca="1" si="11"/>
        <v>瓶</v>
      </c>
      <c r="L99" s="54" t="str">
        <f t="shared" ca="1" si="7"/>
        <v/>
      </c>
      <c r="M99" s="54">
        <f t="shared" ca="1" si="8"/>
        <v>19</v>
      </c>
      <c r="N99" s="27" t="str">
        <f ca="1">IF($A99="","",OFFSET(統合マスタ!$K$4,MATCH($A99,統合マスタ!$AC$5:$AC$1501,0),0))</f>
        <v>瓶</v>
      </c>
    </row>
    <row r="100" spans="1:14">
      <c r="A100" s="66" cm="1">
        <f t="array" aca="1" ref="A100" ca="1">IFERROR(SMALL(IF(統合マスタ!$R$5:$R$1501=2,統合マスタ!$AC$5:$AC$1501),ROW(A96)),"")</f>
        <v>200070</v>
      </c>
      <c r="B100" s="27">
        <f t="shared" si="9"/>
        <v>96</v>
      </c>
      <c r="C100" s="27">
        <f ca="1">IF(A100="","",OFFSET(統合マスタ!$B$4,MATCH(A100,統合マスタ!$AC$5:$AC$1501,0),0))</f>
        <v>70</v>
      </c>
      <c r="D100" s="27" t="str">
        <f ca="1">IF($A100="","",OFFSET(統合マスタ!$C$4,MATCH($A100,統合マスタ!$AC$5:$AC$1501,0),0))</f>
        <v>アナストロゾール錠１ｍｇ「サワイ」</v>
      </c>
      <c r="E100" s="27">
        <f ca="1">IF($A100="","",OFFSET(統合マスタ!$X$4,MATCH($A100,統合マスタ!$AC$5:$AC$1501,0),0))</f>
        <v>2</v>
      </c>
      <c r="F100" s="27">
        <f ca="1">IF($A100="","",OFFSET(統合マスタ!$Z$4,MATCH($A100,統合マスタ!$AC$5:$AC$1501,0),0))</f>
        <v>3</v>
      </c>
      <c r="G100" s="27" t="str">
        <f ca="1">IF($A100="","",OFFSET(統合マスタ!$E$4,MATCH($A100,統合マスタ!$AC$5:$AC$1501,0),0))</f>
        <v>ＰＴＰ</v>
      </c>
      <c r="H100" s="27" t="str">
        <f ca="1">IF($A100="","",OFFSET(統合マスタ!$F$4,MATCH($A100,統合マスタ!$AC$5:$AC$1501,0),0))</f>
        <v>３０Ｔ</v>
      </c>
      <c r="I100" s="54" t="str">
        <f ca="1">IF(F100="","",OFFSET(分類!$B$29,MATCH(F100,分類!$A$30:$A$46,0),0))</f>
        <v>外用.臨時.散薬ヒート</v>
      </c>
      <c r="J100" s="65">
        <v>9</v>
      </c>
      <c r="K100" s="54" t="str">
        <f t="shared" ca="1" si="11"/>
        <v>錠</v>
      </c>
      <c r="L100" s="54" t="str">
        <f t="shared" ca="1" si="7"/>
        <v/>
      </c>
      <c r="M100" s="54">
        <f t="shared" ca="1" si="8"/>
        <v>9</v>
      </c>
      <c r="N100" s="27" t="str">
        <f ca="1">IF($A100="","",OFFSET(統合マスタ!$K$4,MATCH($A100,統合マスタ!$AC$5:$AC$1501,0),0))</f>
        <v>錠</v>
      </c>
    </row>
    <row r="101" spans="1:14">
      <c r="A101" s="66" cm="1">
        <f t="array" aca="1" ref="A101" ca="1">IFERROR(SMALL(IF(統合マスタ!$R$5:$R$1501=2,統合マスタ!$AC$5:$AC$1501),ROW(A97)),"")</f>
        <v>200110</v>
      </c>
      <c r="B101" s="27">
        <f t="shared" si="9"/>
        <v>97</v>
      </c>
      <c r="C101" s="27">
        <f ca="1">IF(A101="","",OFFSET(統合マスタ!$B$4,MATCH(A101,統合マスタ!$AC$5:$AC$1501,0),0))</f>
        <v>110</v>
      </c>
      <c r="D101" s="27" t="str">
        <f ca="1">IF($A101="","",OFFSET(統合マスタ!$C$4,MATCH($A101,統合マスタ!$AC$5:$AC$1501,0),0))</f>
        <v>イリボー錠５μｇ</v>
      </c>
      <c r="E101" s="27">
        <f ca="1">IF($A101="","",OFFSET(統合マスタ!$X$4,MATCH($A101,統合マスタ!$AC$5:$AC$1501,0),0))</f>
        <v>2</v>
      </c>
      <c r="F101" s="27">
        <f ca="1">IF($A101="","",OFFSET(統合マスタ!$Z$4,MATCH($A101,統合マスタ!$AC$5:$AC$1501,0),0))</f>
        <v>15</v>
      </c>
      <c r="G101" s="27" t="str">
        <f ca="1">IF($A101="","",OFFSET(統合マスタ!$E$4,MATCH($A101,統合マスタ!$AC$5:$AC$1501,0),0))</f>
        <v>ＰＴＰ</v>
      </c>
      <c r="H101" s="27" t="str">
        <f ca="1">IF($A101="","",OFFSET(統合マスタ!$F$4,MATCH($A101,統合マスタ!$AC$5:$AC$1501,0),0))</f>
        <v>１００Ｔ</v>
      </c>
      <c r="I101" s="54" t="str">
        <f ca="1">IF(F101="","",OFFSET(分類!$B$29,MATCH(F101,分類!$A$30:$A$46,0),0))</f>
        <v>不良在庫</v>
      </c>
      <c r="J101" s="65">
        <v>69</v>
      </c>
      <c r="K101" s="54" t="str">
        <f t="shared" ca="1" si="11"/>
        <v>錠</v>
      </c>
      <c r="L101" s="54" t="str">
        <f t="shared" ca="1" si="7"/>
        <v/>
      </c>
      <c r="M101" s="54">
        <f t="shared" ca="1" si="8"/>
        <v>69</v>
      </c>
      <c r="N101" s="27" t="str">
        <f ca="1">IF($A101="","",OFFSET(統合マスタ!$K$4,MATCH($A101,統合マスタ!$AC$5:$AC$1501,0),0))</f>
        <v>錠</v>
      </c>
    </row>
    <row r="102" spans="1:14">
      <c r="A102" s="66" cm="1">
        <f t="array" aca="1" ref="A102" ca="1">IFERROR(SMALL(IF(統合マスタ!$R$5:$R$1501=2,統合マスタ!$AC$5:$AC$1501),ROW(A98)),"")</f>
        <v>200115</v>
      </c>
      <c r="B102" s="27">
        <f t="shared" si="9"/>
        <v>98</v>
      </c>
      <c r="C102" s="27">
        <f ca="1">IF(A102="","",OFFSET(統合マスタ!$B$4,MATCH(A102,統合マスタ!$AC$5:$AC$1501,0),0))</f>
        <v>115</v>
      </c>
      <c r="D102" s="27" t="str">
        <f ca="1">IF($A102="","",OFFSET(統合マスタ!$C$4,MATCH($A102,統合マスタ!$AC$5:$AC$1501,0),0))</f>
        <v>インチュニブ錠１ｍｇ</v>
      </c>
      <c r="E102" s="27">
        <f ca="1">IF($A102="","",OFFSET(統合マスタ!$X$4,MATCH($A102,統合マスタ!$AC$5:$AC$1501,0),0))</f>
        <v>2</v>
      </c>
      <c r="F102" s="27">
        <f ca="1">IF($A102="","",OFFSET(統合マスタ!$Z$4,MATCH($A102,統合マスタ!$AC$5:$AC$1501,0),0))</f>
        <v>3</v>
      </c>
      <c r="G102" s="27" t="str">
        <f ca="1">IF($A102="","",OFFSET(統合マスタ!$E$4,MATCH($A102,統合マスタ!$AC$5:$AC$1501,0),0))</f>
        <v>ＰＴＰ</v>
      </c>
      <c r="H102" s="27" t="str">
        <f ca="1">IF($A102="","",OFFSET(統合マスタ!$F$4,MATCH($A102,統合マスタ!$AC$5:$AC$1501,0),0))</f>
        <v>１００Ｔ</v>
      </c>
      <c r="I102" s="54" t="str">
        <f ca="1">IF(F102="","",OFFSET(分類!$B$29,MATCH(F102,分類!$A$30:$A$46,0),0))</f>
        <v>外用.臨時.散薬ヒート</v>
      </c>
      <c r="J102" s="65">
        <v>142</v>
      </c>
      <c r="K102" s="54" t="str">
        <f t="shared" ca="1" si="11"/>
        <v>錠</v>
      </c>
      <c r="L102" s="54" t="str">
        <f t="shared" ca="1" si="7"/>
        <v/>
      </c>
      <c r="M102" s="54">
        <f t="shared" ca="1" si="8"/>
        <v>142</v>
      </c>
      <c r="N102" s="27" t="str">
        <f ca="1">IF($A102="","",OFFSET(統合マスタ!$K$4,MATCH($A102,統合マスタ!$AC$5:$AC$1501,0),0))</f>
        <v>錠</v>
      </c>
    </row>
    <row r="103" spans="1:14">
      <c r="A103" s="66" cm="1">
        <f t="array" aca="1" ref="A103" ca="1">IFERROR(SMALL(IF(統合マスタ!$R$5:$R$1501=2,統合マスタ!$AC$5:$AC$1501),ROW(A99)),"")</f>
        <v>200234</v>
      </c>
      <c r="B103" s="27">
        <f t="shared" si="9"/>
        <v>99</v>
      </c>
      <c r="C103" s="27">
        <f ca="1">IF(A103="","",OFFSET(統合マスタ!$B$4,MATCH(A103,統合マスタ!$AC$5:$AC$1501,0),0))</f>
        <v>234</v>
      </c>
      <c r="D103" s="27" t="str">
        <f ca="1">IF($A103="","",OFFSET(統合マスタ!$C$4,MATCH($A103,統合マスタ!$AC$5:$AC$1501,0),0))</f>
        <v>コンサータ錠１８ｍｇ</v>
      </c>
      <c r="E103" s="27">
        <f ca="1">IF($A103="","",OFFSET(統合マスタ!$X$4,MATCH($A103,統合マスタ!$AC$5:$AC$1501,0),0))</f>
        <v>2</v>
      </c>
      <c r="F103" s="27">
        <f ca="1">IF($A103="","",OFFSET(統合マスタ!$Z$4,MATCH($A103,統合マスタ!$AC$5:$AC$1501,0),0))</f>
        <v>3</v>
      </c>
      <c r="G103" s="27" t="str">
        <f ca="1">IF($A103="","",OFFSET(統合マスタ!$E$4,MATCH($A103,統合マスタ!$AC$5:$AC$1501,0),0))</f>
        <v>ＰＴＰ</v>
      </c>
      <c r="H103" s="27" t="str">
        <f ca="1">IF($A103="","",OFFSET(統合マスタ!$F$4,MATCH($A103,統合マスタ!$AC$5:$AC$1501,0),0))</f>
        <v>１００Ｔ</v>
      </c>
      <c r="I103" s="54" t="str">
        <f ca="1">IF(F103="","",OFFSET(分類!$B$29,MATCH(F103,分類!$A$30:$A$46,0),0))</f>
        <v>外用.臨時.散薬ヒート</v>
      </c>
      <c r="J103" s="65">
        <v>131</v>
      </c>
      <c r="K103" s="54" t="str">
        <f t="shared" ca="1" si="11"/>
        <v>錠</v>
      </c>
      <c r="L103" s="54" t="str">
        <f t="shared" ca="1" si="7"/>
        <v/>
      </c>
      <c r="M103" s="54">
        <f t="shared" ca="1" si="8"/>
        <v>131</v>
      </c>
      <c r="N103" s="27" t="str">
        <f ca="1">IF($A103="","",OFFSET(統合マスタ!$K$4,MATCH($A103,統合マスタ!$AC$5:$AC$1501,0),0))</f>
        <v>錠</v>
      </c>
    </row>
    <row r="104" spans="1:14">
      <c r="A104" s="66" cm="1">
        <f t="array" aca="1" ref="A104" ca="1">IFERROR(SMALL(IF(統合マスタ!$R$5:$R$1501=2,統合マスタ!$AC$5:$AC$1501),ROW(A100)),"")</f>
        <v>200243</v>
      </c>
      <c r="B104" s="27">
        <f t="shared" si="9"/>
        <v>100</v>
      </c>
      <c r="C104" s="27">
        <f ca="1">IF(A104="","",OFFSET(統合マスタ!$B$4,MATCH(A104,統合マスタ!$AC$5:$AC$1501,0),0))</f>
        <v>243</v>
      </c>
      <c r="D104" s="27" t="str">
        <f ca="1">IF($A104="","",OFFSET(統合マスタ!$C$4,MATCH($A104,統合マスタ!$AC$5:$AC$1501,0),0))</f>
        <v>サンリズムカプセル２５ｍｇ</v>
      </c>
      <c r="E104" s="27">
        <f ca="1">IF($A104="","",OFFSET(統合マスタ!$X$4,MATCH($A104,統合マスタ!$AC$5:$AC$1501,0),0))</f>
        <v>2</v>
      </c>
      <c r="F104" s="27">
        <f ca="1">IF($A104="","",OFFSET(統合マスタ!$Z$4,MATCH($A104,統合マスタ!$AC$5:$AC$1501,0),0))</f>
        <v>2</v>
      </c>
      <c r="G104" s="27" t="str">
        <f ca="1">IF($A104="","",OFFSET(統合マスタ!$E$4,MATCH($A104,統合マスタ!$AC$5:$AC$1501,0),0))</f>
        <v>ＰＴＰ</v>
      </c>
      <c r="H104" s="27" t="str">
        <f ca="1">IF($A104="","",OFFSET(統合マスタ!$F$4,MATCH($A104,統合マスタ!$AC$5:$AC$1501,0),0))</f>
        <v>１００Ｐ</v>
      </c>
      <c r="I104" s="54" t="str">
        <f ca="1">IF(F104="","",OFFSET(分類!$B$29,MATCH(F104,分類!$A$30:$A$46,0),0))</f>
        <v>散薬調剤台</v>
      </c>
      <c r="J104" s="65">
        <v>0</v>
      </c>
      <c r="K104" s="54" t="str">
        <f t="shared" ca="1" si="11"/>
        <v>cap</v>
      </c>
      <c r="L104" s="54" t="str">
        <f t="shared" ca="1" si="7"/>
        <v/>
      </c>
      <c r="M104" s="54">
        <f t="shared" ca="1" si="8"/>
        <v>0</v>
      </c>
      <c r="N104" s="27" t="str">
        <f ca="1">IF($A104="","",OFFSET(統合マスタ!$K$4,MATCH($A104,統合マスタ!$AC$5:$AC$1501,0),0))</f>
        <v>cap</v>
      </c>
    </row>
    <row r="105" spans="1:14">
      <c r="A105" s="66" cm="1">
        <f t="array" aca="1" ref="A105" ca="1">IFERROR(SMALL(IF(統合マスタ!$R$5:$R$1501=2,統合マスタ!$AC$5:$AC$1501),ROW(A101)),"")</f>
        <v>200255</v>
      </c>
      <c r="B105" s="27">
        <f t="shared" si="9"/>
        <v>101</v>
      </c>
      <c r="C105" s="27">
        <f ca="1">IF(A105="","",OFFSET(統合マスタ!$B$4,MATCH(A105,統合マスタ!$AC$5:$AC$1501,0),0))</f>
        <v>255</v>
      </c>
      <c r="D105" s="27" t="str">
        <f ca="1">IF($A105="","",OFFSET(統合マスタ!$C$4,MATCH($A105,統合マスタ!$AC$5:$AC$1501,0),0))</f>
        <v>シクロスポリンカプセル５０ｍｇ「トーワ」</v>
      </c>
      <c r="E105" s="27">
        <f ca="1">IF($A105="","",OFFSET(統合マスタ!$X$4,MATCH($A105,統合マスタ!$AC$5:$AC$1501,0),0))</f>
        <v>2</v>
      </c>
      <c r="F105" s="27">
        <f ca="1">IF($A105="","",OFFSET(統合マスタ!$Z$4,MATCH($A105,統合マスタ!$AC$5:$AC$1501,0),0))</f>
        <v>3</v>
      </c>
      <c r="G105" s="27" t="str">
        <f ca="1">IF($A105="","",OFFSET(統合マスタ!$E$4,MATCH($A105,統合マスタ!$AC$5:$AC$1501,0),0))</f>
        <v>ＰＴＰ</v>
      </c>
      <c r="H105" s="27" t="str">
        <f ca="1">IF($A105="","",OFFSET(統合マスタ!$F$4,MATCH($A105,統合マスタ!$AC$5:$AC$1501,0),0))</f>
        <v>１００ｃａｐ</v>
      </c>
      <c r="I105" s="54" t="str">
        <f ca="1">IF(F105="","",OFFSET(分類!$B$29,MATCH(F105,分類!$A$30:$A$46,0),0))</f>
        <v>外用.臨時.散薬ヒート</v>
      </c>
      <c r="J105" s="65">
        <v>46</v>
      </c>
      <c r="K105" s="54" t="str">
        <f t="shared" ca="1" si="11"/>
        <v>cap</v>
      </c>
      <c r="L105" s="54" t="str">
        <f t="shared" ca="1" si="7"/>
        <v/>
      </c>
      <c r="M105" s="54">
        <f t="shared" ca="1" si="8"/>
        <v>46</v>
      </c>
      <c r="N105" s="27" t="str">
        <f ca="1">IF($A105="","",OFFSET(統合マスタ!$K$4,MATCH($A105,統合マスタ!$AC$5:$AC$1501,0),0))</f>
        <v>cap</v>
      </c>
    </row>
    <row r="106" spans="1:14">
      <c r="A106" s="66" cm="1">
        <f t="array" aca="1" ref="A106" ca="1">IFERROR(SMALL(IF(統合マスタ!$R$5:$R$1501=2,統合マスタ!$AC$5:$AC$1501),ROW(A102)),"")</f>
        <v>200263</v>
      </c>
      <c r="B106" s="27">
        <f t="shared" si="9"/>
        <v>102</v>
      </c>
      <c r="C106" s="27">
        <f ca="1">IF(A106="","",OFFSET(統合マスタ!$B$4,MATCH(A106,統合マスタ!$AC$5:$AC$1501,0),0))</f>
        <v>263</v>
      </c>
      <c r="D106" s="27" t="str">
        <f ca="1">IF($A106="","",OFFSET(統合マスタ!$C$4,MATCH($A106,統合マスタ!$AC$5:$AC$1501,0),0))</f>
        <v>シベンゾリンコハク酸塩錠１００ｍｇ「サワイ」</v>
      </c>
      <c r="E106" s="27">
        <f ca="1">IF($A106="","",OFFSET(統合マスタ!$X$4,MATCH($A106,統合マスタ!$AC$5:$AC$1501,0),0))</f>
        <v>2</v>
      </c>
      <c r="F106" s="27">
        <f ca="1">IF($A106="","",OFFSET(統合マスタ!$Z$4,MATCH($A106,統合マスタ!$AC$5:$AC$1501,0),0))</f>
        <v>3</v>
      </c>
      <c r="G106" s="27" t="str">
        <f ca="1">IF($A106="","",OFFSET(統合マスタ!$E$4,MATCH($A106,統合マスタ!$AC$5:$AC$1501,0),0))</f>
        <v>ＰＴＰ</v>
      </c>
      <c r="H106" s="27" t="str">
        <f ca="1">IF($A106="","",OFFSET(統合マスタ!$F$4,MATCH($A106,統合マスタ!$AC$5:$AC$1501,0),0))</f>
        <v>１００Ｔ</v>
      </c>
      <c r="I106" s="54" t="str">
        <f ca="1">IF(F106="","",OFFSET(分類!$B$29,MATCH(F106,分類!$A$30:$A$46,0),0))</f>
        <v>外用.臨時.散薬ヒート</v>
      </c>
      <c r="J106" s="65">
        <v>56</v>
      </c>
      <c r="K106" s="54" t="str">
        <f t="shared" ca="1" si="11"/>
        <v>錠</v>
      </c>
      <c r="L106" s="54" t="str">
        <f t="shared" ca="1" si="7"/>
        <v/>
      </c>
      <c r="M106" s="54">
        <f t="shared" ca="1" si="8"/>
        <v>56</v>
      </c>
      <c r="N106" s="27" t="str">
        <f ca="1">IF($A106="","",OFFSET(統合マスタ!$K$4,MATCH($A106,統合マスタ!$AC$5:$AC$1501,0),0))</f>
        <v>錠</v>
      </c>
    </row>
    <row r="107" spans="1:14">
      <c r="A107" s="66" cm="1">
        <f t="array" aca="1" ref="A107" ca="1">IFERROR(SMALL(IF(統合マスタ!$R$5:$R$1501=2,統合マスタ!$AC$5:$AC$1501),ROW(A103)),"")</f>
        <v>200272</v>
      </c>
      <c r="B107" s="27">
        <f t="shared" si="9"/>
        <v>103</v>
      </c>
      <c r="C107" s="27">
        <f ca="1">IF(A107="","",OFFSET(統合マスタ!$B$4,MATCH(A107,統合マスタ!$AC$5:$AC$1501,0),0))</f>
        <v>272</v>
      </c>
      <c r="D107" s="27" t="str">
        <f ca="1">IF($A107="","",OFFSET(統合マスタ!$C$4,MATCH($A107,統合マスタ!$AC$5:$AC$1501,0),0))</f>
        <v>ストロメクトール錠３ｍｇ</v>
      </c>
      <c r="E107" s="27">
        <f ca="1">IF($A107="","",OFFSET(統合マスタ!$X$4,MATCH($A107,統合マスタ!$AC$5:$AC$1501,0),0))</f>
        <v>2</v>
      </c>
      <c r="F107" s="27">
        <f ca="1">IF($A107="","",OFFSET(統合マスタ!$Z$4,MATCH($A107,統合マスタ!$AC$5:$AC$1501,0),0))</f>
        <v>3</v>
      </c>
      <c r="G107" s="27" t="str">
        <f ca="1">IF($A107="","",OFFSET(統合マスタ!$E$4,MATCH($A107,統合マスタ!$AC$5:$AC$1501,0),0))</f>
        <v>ＰＴＰ</v>
      </c>
      <c r="H107" s="27" t="str">
        <f ca="1">IF($A107="","",OFFSET(統合マスタ!$F$4,MATCH($A107,統合マスタ!$AC$5:$AC$1501,0),0))</f>
        <v>１０Ｔ</v>
      </c>
      <c r="I107" s="54" t="str">
        <f ca="1">IF(F107="","",OFFSET(分類!$B$29,MATCH(F107,分類!$A$30:$A$46,0),0))</f>
        <v>外用.臨時.散薬ヒート</v>
      </c>
      <c r="J107" s="65">
        <v>83</v>
      </c>
      <c r="K107" s="54" t="str">
        <f t="shared" ca="1" si="11"/>
        <v>錠</v>
      </c>
      <c r="L107" s="54" t="str">
        <f t="shared" ca="1" si="7"/>
        <v/>
      </c>
      <c r="M107" s="54">
        <f t="shared" ca="1" si="8"/>
        <v>83</v>
      </c>
      <c r="N107" s="27" t="str">
        <f ca="1">IF($A107="","",OFFSET(統合マスタ!$K$4,MATCH($A107,統合マスタ!$AC$5:$AC$1501,0),0))</f>
        <v>錠</v>
      </c>
    </row>
    <row r="108" spans="1:14">
      <c r="A108" s="66" cm="1">
        <f t="array" aca="1" ref="A108" ca="1">IFERROR(SMALL(IF(統合マスタ!$R$5:$R$1501=2,統合マスタ!$AC$5:$AC$1501),ROW(A104)),"")</f>
        <v>200289</v>
      </c>
      <c r="B108" s="27">
        <f t="shared" si="9"/>
        <v>104</v>
      </c>
      <c r="C108" s="27">
        <f ca="1">IF(A108="","",OFFSET(統合マスタ!$B$4,MATCH(A108,統合マスタ!$AC$5:$AC$1501,0),0))</f>
        <v>289</v>
      </c>
      <c r="D108" s="27" t="str">
        <f ca="1">IF($A108="","",OFFSET(統合マスタ!$C$4,MATCH($A108,統合マスタ!$AC$5:$AC$1501,0),0))</f>
        <v>セパミット細粒１％</v>
      </c>
      <c r="E108" s="27">
        <f ca="1">IF($A108="","",OFFSET(統合マスタ!$X$4,MATCH($A108,統合マスタ!$AC$5:$AC$1501,0),0))</f>
        <v>2</v>
      </c>
      <c r="F108" s="27">
        <f ca="1">IF($A108="","",OFFSET(統合マスタ!$Z$4,MATCH($A108,統合マスタ!$AC$5:$AC$1501,0),0))</f>
        <v>3</v>
      </c>
      <c r="G108" s="27" t="str">
        <f ca="1">IF($A108="","",OFFSET(統合マスタ!$E$4,MATCH($A108,統合マスタ!$AC$5:$AC$1501,0),0))</f>
        <v>粉</v>
      </c>
      <c r="H108" s="27" t="str">
        <f ca="1">IF($A108="","",OFFSET(統合マスタ!$F$4,MATCH($A108,統合マスタ!$AC$5:$AC$1501,0),0))</f>
        <v>１ｇｘ３００包</v>
      </c>
      <c r="I108" s="54" t="str">
        <f ca="1">IF(F108="","",OFFSET(分類!$B$29,MATCH(F108,分類!$A$30:$A$46,0),0))</f>
        <v>外用.臨時.散薬ヒート</v>
      </c>
      <c r="J108" s="65">
        <v>109</v>
      </c>
      <c r="K108" s="54" t="str">
        <f t="shared" ca="1" si="11"/>
        <v>ｇ</v>
      </c>
      <c r="L108" s="54">
        <f t="shared" ca="1" si="7"/>
        <v>1</v>
      </c>
      <c r="M108" s="54">
        <f t="shared" ca="1" si="8"/>
        <v>109</v>
      </c>
      <c r="N108" s="27" t="str">
        <f ca="1">IF($A108="","",OFFSET(統合マスタ!$K$4,MATCH($A108,統合マスタ!$AC$5:$AC$1501,0),0))</f>
        <v>ｇ</v>
      </c>
    </row>
    <row r="109" spans="1:14">
      <c r="A109" s="66" cm="1">
        <f t="array" aca="1" ref="A109" ca="1">IFERROR(SMALL(IF(統合マスタ!$R$5:$R$1501=2,統合マスタ!$AC$5:$AC$1501),ROW(A105)),"")</f>
        <v>200322</v>
      </c>
      <c r="B109" s="27">
        <f t="shared" si="9"/>
        <v>105</v>
      </c>
      <c r="C109" s="27">
        <f ca="1">IF(A109="","",OFFSET(統合マスタ!$B$4,MATCH(A109,統合マスタ!$AC$5:$AC$1501,0),0))</f>
        <v>322</v>
      </c>
      <c r="D109" s="27" t="str">
        <f ca="1">IF($A109="","",OFFSET(統合マスタ!$C$4,MATCH($A109,統合マスタ!$AC$5:$AC$1501,0),0))</f>
        <v>ソルダクトン静注用１００ｍｇ</v>
      </c>
      <c r="E109" s="27">
        <f ca="1">IF($A109="","",OFFSET(統合マスタ!$X$4,MATCH($A109,統合マスタ!$AC$5:$AC$1501,0),0))</f>
        <v>2</v>
      </c>
      <c r="F109" s="27">
        <f ca="1">IF($A109="","",OFFSET(統合マスタ!$Z$4,MATCH($A109,統合マスタ!$AC$5:$AC$1501,0),0))</f>
        <v>9</v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>１０管</v>
      </c>
      <c r="I109" s="54" t="str">
        <f ca="1">IF(F109="","",OFFSET(分類!$B$29,MATCH(F109,分類!$A$30:$A$46,0),0))</f>
        <v>注射</v>
      </c>
      <c r="J109" s="65">
        <v>9</v>
      </c>
      <c r="K109" s="54" t="str">
        <f t="shared" ca="1" si="11"/>
        <v>管</v>
      </c>
      <c r="L109" s="54" t="str">
        <f t="shared" ca="1" si="7"/>
        <v/>
      </c>
      <c r="M109" s="54">
        <f t="shared" ca="1" si="8"/>
        <v>9</v>
      </c>
      <c r="N109" s="27" t="str">
        <f ca="1">IF($A109="","",OFFSET(統合マスタ!$K$4,MATCH($A109,統合マスタ!$AC$5:$AC$1501,0),0))</f>
        <v>管</v>
      </c>
    </row>
    <row r="110" spans="1:14">
      <c r="A110" s="66" cm="1">
        <f t="array" aca="1" ref="A110" ca="1">IFERROR(SMALL(IF(統合マスタ!$R$5:$R$1501=2,統合マスタ!$AC$5:$AC$1501),ROW(A106)),"")</f>
        <v>200325</v>
      </c>
      <c r="B110" s="27">
        <f t="shared" si="9"/>
        <v>106</v>
      </c>
      <c r="C110" s="27">
        <f ca="1">IF(A110="","",OFFSET(統合マスタ!$B$4,MATCH(A110,統合マスタ!$AC$5:$AC$1501,0),0))</f>
        <v>325</v>
      </c>
      <c r="D110" s="27" t="str">
        <f ca="1">IF($A110="","",OFFSET(統合マスタ!$C$4,MATCH($A110,統合マスタ!$AC$5:$AC$1501,0),0))</f>
        <v>ダーブロック錠２ｍｇ</v>
      </c>
      <c r="E110" s="27">
        <f ca="1">IF($A110="","",OFFSET(統合マスタ!$X$4,MATCH($A110,統合マスタ!$AC$5:$AC$1501,0),0))</f>
        <v>2</v>
      </c>
      <c r="F110" s="27">
        <f ca="1">IF($A110="","",OFFSET(統合マスタ!$Z$4,MATCH($A110,統合マスタ!$AC$5:$AC$1501,0),0))</f>
        <v>15</v>
      </c>
      <c r="G110" s="27" t="str">
        <f ca="1">IF($A110="","",OFFSET(統合マスタ!$E$4,MATCH($A110,統合マスタ!$AC$5:$AC$1501,0),0))</f>
        <v>ＰＴＰ</v>
      </c>
      <c r="H110" s="27" t="str">
        <f ca="1">IF($A110="","",OFFSET(統合マスタ!$F$4,MATCH($A110,統合マスタ!$AC$5:$AC$1501,0),0))</f>
        <v>１００Ｔ</v>
      </c>
      <c r="I110" s="54" t="str">
        <f ca="1">IF(F110="","",OFFSET(分類!$B$29,MATCH(F110,分類!$A$30:$A$46,0),0))</f>
        <v>不良在庫</v>
      </c>
      <c r="J110" s="65">
        <v>61</v>
      </c>
      <c r="K110" s="54" t="str">
        <f t="shared" ca="1" si="11"/>
        <v>錠</v>
      </c>
      <c r="L110" s="54" t="str">
        <f t="shared" ca="1" si="7"/>
        <v/>
      </c>
      <c r="M110" s="54">
        <f t="shared" ca="1" si="8"/>
        <v>61</v>
      </c>
      <c r="N110" s="27" t="str">
        <f ca="1">IF($A110="","",OFFSET(統合マスタ!$K$4,MATCH($A110,統合マスタ!$AC$5:$AC$1501,0),0))</f>
        <v>錠</v>
      </c>
    </row>
    <row r="111" spans="1:14">
      <c r="A111" s="66" cm="1">
        <f t="array" aca="1" ref="A111" ca="1">IFERROR(SMALL(IF(統合マスタ!$R$5:$R$1501=2,統合マスタ!$AC$5:$AC$1501),ROW(A107)),"")</f>
        <v>200329</v>
      </c>
      <c r="B111" s="27">
        <f t="shared" si="9"/>
        <v>107</v>
      </c>
      <c r="C111" s="27">
        <f ca="1">IF(A111="","",OFFSET(統合マスタ!$B$4,MATCH(A111,統合マスタ!$AC$5:$AC$1501,0),0))</f>
        <v>329</v>
      </c>
      <c r="D111" s="27" t="str">
        <f ca="1">IF($A111="","",OFFSET(統合マスタ!$C$4,MATCH($A111,統合マスタ!$AC$5:$AC$1501,0),0))</f>
        <v>タクロリムスカプセル１ｍｇ「ニプロ」</v>
      </c>
      <c r="E111" s="27">
        <f ca="1">IF($A111="","",OFFSET(統合マスタ!$X$4,MATCH($A111,統合マスタ!$AC$5:$AC$1501,0),0))</f>
        <v>2</v>
      </c>
      <c r="F111" s="27">
        <f ca="1">IF($A111="","",OFFSET(統合マスタ!$Z$4,MATCH($A111,統合マスタ!$AC$5:$AC$1501,0),0))</f>
        <v>15</v>
      </c>
      <c r="G111" s="27" t="str">
        <f ca="1">IF($A111="","",OFFSET(統合マスタ!$E$4,MATCH($A111,統合マスタ!$AC$5:$AC$1501,0),0))</f>
        <v>ＰＴＰ</v>
      </c>
      <c r="H111" s="27" t="str">
        <f ca="1">IF($A111="","",OFFSET(統合マスタ!$F$4,MATCH($A111,統合マスタ!$AC$5:$AC$1501,0),0))</f>
        <v>１００ｃａｐ</v>
      </c>
      <c r="I111" s="54" t="str">
        <f ca="1">IF(F111="","",OFFSET(分類!$B$29,MATCH(F111,分類!$A$30:$A$46,0),0))</f>
        <v>不良在庫</v>
      </c>
      <c r="J111" s="65">
        <v>119</v>
      </c>
      <c r="K111" s="54" t="str">
        <f t="shared" ca="1" si="11"/>
        <v>cap</v>
      </c>
      <c r="L111" s="54" t="str">
        <f t="shared" ca="1" si="7"/>
        <v/>
      </c>
      <c r="M111" s="54">
        <f t="shared" ca="1" si="8"/>
        <v>119</v>
      </c>
      <c r="N111" s="27" t="str">
        <f ca="1">IF($A111="","",OFFSET(統合マスタ!$K$4,MATCH($A111,統合マスタ!$AC$5:$AC$1501,0),0))</f>
        <v>cap</v>
      </c>
    </row>
    <row r="112" spans="1:14">
      <c r="A112" s="66" cm="1">
        <f t="array" aca="1" ref="A112" ca="1">IFERROR(SMALL(IF(統合マスタ!$R$5:$R$1501=2,統合マスタ!$AC$5:$AC$1501),ROW(A108)),"")</f>
        <v>200341</v>
      </c>
      <c r="B112" s="27">
        <f t="shared" si="9"/>
        <v>108</v>
      </c>
      <c r="C112" s="27">
        <f ca="1">IF(A112="","",OFFSET(統合マスタ!$B$4,MATCH(A112,統合マスタ!$AC$5:$AC$1501,0),0))</f>
        <v>341</v>
      </c>
      <c r="D112" s="27" t="str">
        <f ca="1">IF($A112="","",OFFSET(統合マスタ!$C$4,MATCH($A112,統合マスタ!$AC$5:$AC$1501,0),0))</f>
        <v>ダルベポエチン　アルファＢＳ注１２０μｇシリンジ「三和」</v>
      </c>
      <c r="E112" s="27">
        <f ca="1">IF($A112="","",OFFSET(統合マスタ!$X$4,MATCH($A112,統合マスタ!$AC$5:$AC$1501,0),0))</f>
        <v>2</v>
      </c>
      <c r="F112" s="27">
        <f ca="1">IF($A112="","",OFFSET(統合マスタ!$Z$4,MATCH($A112,統合マスタ!$AC$5:$AC$1501,0),0))</f>
        <v>11</v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>１シリンジ</v>
      </c>
      <c r="I112" s="54" t="str">
        <f ca="1">IF(F112="","",OFFSET(分類!$B$29,MATCH(F112,分類!$A$30:$A$46,0),0))</f>
        <v>冷蔵庫</v>
      </c>
      <c r="J112" s="65">
        <v>0</v>
      </c>
      <c r="K112" s="54" t="str">
        <f t="shared" ca="1" si="11"/>
        <v>シリンジ</v>
      </c>
      <c r="L112" s="54" t="str">
        <f t="shared" ca="1" si="7"/>
        <v/>
      </c>
      <c r="M112" s="54">
        <f t="shared" ca="1" si="8"/>
        <v>0</v>
      </c>
      <c r="N112" s="27" t="str">
        <f ca="1">IF($A112="","",OFFSET(統合マスタ!$K$4,MATCH($A112,統合マスタ!$AC$5:$AC$1501,0),0))</f>
        <v>シリンジ</v>
      </c>
    </row>
    <row r="113" spans="1:14">
      <c r="A113" s="66" cm="1">
        <f t="array" aca="1" ref="A113" ca="1">IFERROR(SMALL(IF(統合マスタ!$R$5:$R$1501=2,統合マスタ!$AC$5:$AC$1501),ROW(A109)),"")</f>
        <v>200342</v>
      </c>
      <c r="B113" s="27">
        <f t="shared" si="9"/>
        <v>109</v>
      </c>
      <c r="C113" s="27">
        <f ca="1">IF(A113="","",OFFSET(統合マスタ!$B$4,MATCH(A113,統合マスタ!$AC$5:$AC$1501,0),0))</f>
        <v>342</v>
      </c>
      <c r="D113" s="27" t="str">
        <f ca="1">IF($A113="","",OFFSET(統合マスタ!$C$4,MATCH($A113,統合マスタ!$AC$5:$AC$1501,0),0))</f>
        <v>ダルベポエチン　アルファＢＳ注３０μｇシリンジ「三和」</v>
      </c>
      <c r="E113" s="27">
        <f ca="1">IF($A113="","",OFFSET(統合マスタ!$X$4,MATCH($A113,統合マスタ!$AC$5:$AC$1501,0),0))</f>
        <v>2</v>
      </c>
      <c r="F113" s="27">
        <f ca="1">IF($A113="","",OFFSET(統合マスタ!$Z$4,MATCH($A113,統合マスタ!$AC$5:$AC$1501,0),0))</f>
        <v>15</v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>１シリンジ</v>
      </c>
      <c r="I113" s="54" t="str">
        <f ca="1">IF(F113="","",OFFSET(分類!$B$29,MATCH(F113,分類!$A$30:$A$46,0),0))</f>
        <v>不良在庫</v>
      </c>
      <c r="J113" s="65">
        <v>0</v>
      </c>
      <c r="K113" s="54" t="str">
        <f t="shared" ca="1" si="11"/>
        <v>シリンジ</v>
      </c>
      <c r="L113" s="54" t="str">
        <f t="shared" ca="1" si="7"/>
        <v/>
      </c>
      <c r="M113" s="54">
        <f t="shared" ca="1" si="8"/>
        <v>0</v>
      </c>
      <c r="N113" s="27" t="str">
        <f ca="1">IF($A113="","",OFFSET(統合マスタ!$K$4,MATCH($A113,統合マスタ!$AC$5:$AC$1501,0),0))</f>
        <v>シリンジ</v>
      </c>
    </row>
    <row r="114" spans="1:14">
      <c r="A114" s="66" cm="1">
        <f t="array" aca="1" ref="A114" ca="1">IFERROR(SMALL(IF(統合マスタ!$R$5:$R$1501=2,統合マスタ!$AC$5:$AC$1501),ROW(A110)),"")</f>
        <v>200343</v>
      </c>
      <c r="B114" s="27">
        <f t="shared" si="9"/>
        <v>110</v>
      </c>
      <c r="C114" s="27">
        <f ca="1">IF(A114="","",OFFSET(統合マスタ!$B$4,MATCH(A114,統合マスタ!$AC$5:$AC$1501,0),0))</f>
        <v>343</v>
      </c>
      <c r="D114" s="27" t="str">
        <f ca="1">IF($A114="","",OFFSET(統合マスタ!$C$4,MATCH($A114,統合マスタ!$AC$5:$AC$1501,0),0))</f>
        <v>ダルベポエチンアルファＢＳ注６０μｇシリンジ「三和」</v>
      </c>
      <c r="E114" s="27">
        <f ca="1">IF($A114="","",OFFSET(統合マスタ!$X$4,MATCH($A114,統合マスタ!$AC$5:$AC$1501,0),0))</f>
        <v>2</v>
      </c>
      <c r="F114" s="27">
        <f ca="1">IF($A114="","",OFFSET(統合マスタ!$Z$4,MATCH($A114,統合マスタ!$AC$5:$AC$1501,0),0))</f>
        <v>15</v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>１シリンジ</v>
      </c>
      <c r="I114" s="54" t="str">
        <f ca="1">IF(F114="","",OFFSET(分類!$B$29,MATCH(F114,分類!$A$30:$A$46,0),0))</f>
        <v>不良在庫</v>
      </c>
      <c r="J114" s="65">
        <v>0</v>
      </c>
      <c r="K114" s="54" t="str">
        <f t="shared" ca="1" si="11"/>
        <v>シリンジ</v>
      </c>
      <c r="L114" s="54" t="str">
        <f t="shared" ca="1" si="7"/>
        <v/>
      </c>
      <c r="M114" s="54">
        <f t="shared" ca="1" si="8"/>
        <v>0</v>
      </c>
      <c r="N114" s="27" t="str">
        <f ca="1">IF($A114="","",OFFSET(統合マスタ!$K$4,MATCH($A114,統合マスタ!$AC$5:$AC$1501,0),0))</f>
        <v>シリンジ</v>
      </c>
    </row>
    <row r="115" spans="1:14">
      <c r="A115" s="66" cm="1">
        <f t="array" aca="1" ref="A115" ca="1">IFERROR(SMALL(IF(統合マスタ!$R$5:$R$1501=2,統合マスタ!$AC$5:$AC$1501),ROW(A111)),"")</f>
        <v>200347</v>
      </c>
      <c r="B115" s="27">
        <f t="shared" si="9"/>
        <v>111</v>
      </c>
      <c r="C115" s="27">
        <f ca="1">IF(A115="","",OFFSET(統合マスタ!$B$4,MATCH(A115,統合マスタ!$AC$5:$AC$1501,0),0))</f>
        <v>347</v>
      </c>
      <c r="D115" s="27" t="str">
        <f ca="1">IF($A115="","",OFFSET(統合マスタ!$C$4,MATCH($A115,統合マスタ!$AC$5:$AC$1501,0),0))</f>
        <v>タンボコール錠５０ｍｇ</v>
      </c>
      <c r="E115" s="27">
        <f ca="1">IF($A115="","",OFFSET(統合マスタ!$X$4,MATCH($A115,統合マスタ!$AC$5:$AC$1501,0),0))</f>
        <v>2</v>
      </c>
      <c r="F115" s="27">
        <f ca="1">IF($A115="","",OFFSET(統合マスタ!$Z$4,MATCH($A115,統合マスタ!$AC$5:$AC$1501,0),0))</f>
        <v>8</v>
      </c>
      <c r="G115" s="27" t="str">
        <f ca="1">IF($A115="","",OFFSET(統合マスタ!$E$4,MATCH($A115,統合マスタ!$AC$5:$AC$1501,0),0))</f>
        <v>ＰＴＰ</v>
      </c>
      <c r="H115" s="27" t="str">
        <f ca="1">IF($A115="","",OFFSET(統合マスタ!$F$4,MATCH($A115,統合マスタ!$AC$5:$AC$1501,0),0))</f>
        <v>１００Ｔ</v>
      </c>
      <c r="I115" s="54" t="str">
        <f ca="1">IF(F115="","",OFFSET(分類!$B$29,MATCH(F115,分類!$A$30:$A$46,0),0))</f>
        <v>抗生剤.小輸液</v>
      </c>
      <c r="J115" s="65">
        <v>129</v>
      </c>
      <c r="K115" s="54" t="str">
        <f t="shared" ca="1" si="11"/>
        <v>錠</v>
      </c>
      <c r="L115" s="54" t="str">
        <f t="shared" ca="1" si="7"/>
        <v/>
      </c>
      <c r="M115" s="54">
        <f t="shared" ca="1" si="8"/>
        <v>129</v>
      </c>
      <c r="N115" s="27" t="str">
        <f ca="1">IF($A115="","",OFFSET(統合マスタ!$K$4,MATCH($A115,統合マスタ!$AC$5:$AC$1501,0),0))</f>
        <v>錠</v>
      </c>
    </row>
    <row r="116" spans="1:14">
      <c r="A116" s="66" cm="1">
        <f t="array" aca="1" ref="A116" ca="1">IFERROR(SMALL(IF(統合マスタ!$R$5:$R$1501=2,統合マスタ!$AC$5:$AC$1501),ROW(A112)),"")</f>
        <v>200354</v>
      </c>
      <c r="B116" s="27">
        <f t="shared" si="9"/>
        <v>112</v>
      </c>
      <c r="C116" s="27">
        <f ca="1">IF(A116="","",OFFSET(統合マスタ!$B$4,MATCH(A116,統合マスタ!$AC$5:$AC$1501,0),0))</f>
        <v>354</v>
      </c>
      <c r="D116" s="27" t="str">
        <f ca="1">IF($A116="","",OFFSET(統合マスタ!$C$4,MATCH($A116,統合マスタ!$AC$5:$AC$1501,0),0))</f>
        <v>チラーヂンＳ静注液２００μｇ</v>
      </c>
      <c r="E116" s="27">
        <f ca="1">IF($A116="","",OFFSET(統合マスタ!$X$4,MATCH($A116,統合マスタ!$AC$5:$AC$1501,0),0))</f>
        <v>2</v>
      </c>
      <c r="F116" s="27">
        <f ca="1">IF($A116="","",OFFSET(統合マスタ!$Z$4,MATCH($A116,統合マスタ!$AC$5:$AC$1501,0),0))</f>
        <v>15</v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>１ｍｌｘ２Ａ</v>
      </c>
      <c r="I116" s="54" t="str">
        <f ca="1">IF(F116="","",OFFSET(分類!$B$29,MATCH(F116,分類!$A$30:$A$46,0),0))</f>
        <v>不良在庫</v>
      </c>
      <c r="J116" s="65">
        <v>0</v>
      </c>
      <c r="K116" s="54" t="str">
        <f t="shared" ca="1" si="11"/>
        <v>A</v>
      </c>
      <c r="L116" s="54" t="str">
        <f t="shared" ca="1" si="7"/>
        <v/>
      </c>
      <c r="M116" s="54">
        <f t="shared" ca="1" si="8"/>
        <v>0</v>
      </c>
      <c r="N116" s="27" t="str">
        <f ca="1">IF($A116="","",OFFSET(統合マスタ!$K$4,MATCH($A116,統合マスタ!$AC$5:$AC$1501,0),0))</f>
        <v>A</v>
      </c>
    </row>
    <row r="117" spans="1:14">
      <c r="A117" s="66" cm="1">
        <f t="array" aca="1" ref="A117" ca="1">IFERROR(SMALL(IF(統合マスタ!$R$5:$R$1501=2,統合マスタ!$AC$5:$AC$1501),ROW(A113)),"")</f>
        <v>200378</v>
      </c>
      <c r="B117" s="27">
        <f t="shared" si="9"/>
        <v>113</v>
      </c>
      <c r="C117" s="27">
        <f ca="1">IF(A117="","",OFFSET(統合マスタ!$B$4,MATCH(A117,統合マスタ!$AC$5:$AC$1501,0),0))</f>
        <v>378</v>
      </c>
      <c r="D117" s="27" t="str">
        <f ca="1">IF($A117="","",OFFSET(統合マスタ!$C$4,MATCH($A117,統合マスタ!$AC$5:$AC$1501,0),0))</f>
        <v>デュタステリドカプセル０．５ｍｇＡＶ「サワイ」</v>
      </c>
      <c r="E117" s="27">
        <f ca="1">IF($A117="","",OFFSET(統合マスタ!$X$4,MATCH($A117,統合マスタ!$AC$5:$AC$1501,0),0))</f>
        <v>2</v>
      </c>
      <c r="F117" s="27">
        <f ca="1">IF($A117="","",OFFSET(統合マスタ!$Z$4,MATCH($A117,統合マスタ!$AC$5:$AC$1501,0),0))</f>
        <v>3</v>
      </c>
      <c r="G117" s="27" t="str">
        <f ca="1">IF($A117="","",OFFSET(統合マスタ!$E$4,MATCH($A117,統合マスタ!$AC$5:$AC$1501,0),0))</f>
        <v>ＰＴＰ</v>
      </c>
      <c r="H117" s="27" t="str">
        <f ca="1">IF($A117="","",OFFSET(統合マスタ!$F$4,MATCH($A117,統合マスタ!$AC$5:$AC$1501,0),0))</f>
        <v>３０Ｐ</v>
      </c>
      <c r="I117" s="54" t="str">
        <f ca="1">IF(F117="","",OFFSET(分類!$B$29,MATCH(F117,分類!$A$30:$A$46,0),0))</f>
        <v>外用.臨時.散薬ヒート</v>
      </c>
      <c r="J117" s="65">
        <v>70</v>
      </c>
      <c r="K117" s="54" t="str">
        <f t="shared" ca="1" si="11"/>
        <v>cap</v>
      </c>
      <c r="L117" s="54" t="str">
        <f t="shared" ca="1" si="7"/>
        <v/>
      </c>
      <c r="M117" s="54">
        <f t="shared" ca="1" si="8"/>
        <v>70</v>
      </c>
      <c r="N117" s="27" t="str">
        <f ca="1">IF($A117="","",OFFSET(統合マスタ!$K$4,MATCH($A117,統合マスタ!$AC$5:$AC$1501,0),0))</f>
        <v>cap</v>
      </c>
    </row>
    <row r="118" spans="1:14">
      <c r="A118" s="66" cm="1">
        <f t="array" aca="1" ref="A118" ca="1">IFERROR(SMALL(IF(統合マスタ!$R$5:$R$1501=2,統合マスタ!$AC$5:$AC$1501),ROW(A114)),"")</f>
        <v>200389</v>
      </c>
      <c r="B118" s="27">
        <f t="shared" si="9"/>
        <v>114</v>
      </c>
      <c r="C118" s="27">
        <f ca="1">IF(A118="","",OFFSET(統合マスタ!$B$4,MATCH(A118,統合マスタ!$AC$5:$AC$1501,0),0))</f>
        <v>389</v>
      </c>
      <c r="D118" s="27" t="str">
        <f ca="1">IF($A118="","",OFFSET(統合マスタ!$C$4,MATCH($A118,統合マスタ!$AC$5:$AC$1501,0),0))</f>
        <v>トアラセット配合錠「オーハラ」</v>
      </c>
      <c r="E118" s="27">
        <f ca="1">IF($A118="","",OFFSET(統合マスタ!$X$4,MATCH($A118,統合マスタ!$AC$5:$AC$1501,0),0))</f>
        <v>2</v>
      </c>
      <c r="F118" s="27">
        <f ca="1">IF($A118="","",OFFSET(統合マスタ!$Z$4,MATCH($A118,統合マスタ!$AC$5:$AC$1501,0),0))</f>
        <v>3</v>
      </c>
      <c r="G118" s="27" t="str">
        <f ca="1">IF($A118="","",OFFSET(統合マスタ!$E$4,MATCH($A118,統合マスタ!$AC$5:$AC$1501,0),0))</f>
        <v>ＰＴＰ</v>
      </c>
      <c r="H118" s="27" t="str">
        <f ca="1">IF($A118="","",OFFSET(統合マスタ!$F$4,MATCH($A118,統合マスタ!$AC$5:$AC$1501,0),0))</f>
        <v>１００Ｔ</v>
      </c>
      <c r="I118" s="54" t="str">
        <f ca="1">IF(F118="","",OFFSET(分類!$B$29,MATCH(F118,分類!$A$30:$A$46,0),0))</f>
        <v>外用.臨時.散薬ヒート</v>
      </c>
      <c r="J118" s="65">
        <v>110</v>
      </c>
      <c r="K118" s="54" t="str">
        <f t="shared" ca="1" si="11"/>
        <v>錠</v>
      </c>
      <c r="L118" s="54" t="str">
        <f t="shared" ca="1" si="7"/>
        <v/>
      </c>
      <c r="M118" s="54">
        <f t="shared" ca="1" si="8"/>
        <v>110</v>
      </c>
      <c r="N118" s="27" t="str">
        <f ca="1">IF($A118="","",OFFSET(統合マスタ!$K$4,MATCH($A118,統合マスタ!$AC$5:$AC$1501,0),0))</f>
        <v>錠</v>
      </c>
    </row>
    <row r="119" spans="1:14">
      <c r="A119" s="66" cm="1">
        <f t="array" aca="1" ref="A119" ca="1">IFERROR(SMALL(IF(統合マスタ!$R$5:$R$1501=2,統合マスタ!$AC$5:$AC$1501),ROW(A115)),"")</f>
        <v>200406</v>
      </c>
      <c r="B119" s="27">
        <f t="shared" si="9"/>
        <v>115</v>
      </c>
      <c r="C119" s="27">
        <f ca="1">IF(A119="","",OFFSET(統合マスタ!$B$4,MATCH(A119,統合マスタ!$AC$5:$AC$1501,0),0))</f>
        <v>406</v>
      </c>
      <c r="D119" s="27" t="str">
        <f ca="1">IF($A119="","",OFFSET(統合マスタ!$C$4,MATCH($A119,統合マスタ!$AC$5:$AC$1501,0),0))</f>
        <v>トラマールＯＤ錠２５ｍｇ</v>
      </c>
      <c r="E119" s="27">
        <f ca="1">IF($A119="","",OFFSET(統合マスタ!$X$4,MATCH($A119,統合マスタ!$AC$5:$AC$1501,0),0))</f>
        <v>2</v>
      </c>
      <c r="F119" s="27">
        <f ca="1">IF($A119="","",OFFSET(統合マスタ!$Z$4,MATCH($A119,統合マスタ!$AC$5:$AC$1501,0),0))</f>
        <v>3</v>
      </c>
      <c r="G119" s="27" t="str">
        <f ca="1">IF($A119="","",OFFSET(統合マスタ!$E$4,MATCH($A119,統合マスタ!$AC$5:$AC$1501,0),0))</f>
        <v>ＰＴＰ</v>
      </c>
      <c r="H119" s="27" t="str">
        <f ca="1">IF($A119="","",OFFSET(統合マスタ!$F$4,MATCH($A119,統合マスタ!$AC$5:$AC$1501,0),0))</f>
        <v>１００Ｔ</v>
      </c>
      <c r="I119" s="54" t="str">
        <f ca="1">IF(F119="","",OFFSET(分類!$B$29,MATCH(F119,分類!$A$30:$A$46,0),0))</f>
        <v>外用.臨時.散薬ヒート</v>
      </c>
      <c r="J119" s="65">
        <v>81</v>
      </c>
      <c r="K119" s="54" t="str">
        <f t="shared" ca="1" si="11"/>
        <v>錠</v>
      </c>
      <c r="L119" s="54" t="str">
        <f t="shared" ca="1" si="7"/>
        <v/>
      </c>
      <c r="M119" s="54">
        <f t="shared" ca="1" si="8"/>
        <v>81</v>
      </c>
      <c r="N119" s="27" t="str">
        <f ca="1">IF($A119="","",OFFSET(統合マスタ!$K$4,MATCH($A119,統合マスタ!$AC$5:$AC$1501,0),0))</f>
        <v>錠</v>
      </c>
    </row>
    <row r="120" spans="1:14">
      <c r="A120" s="66" cm="1">
        <f t="array" aca="1" ref="A120" ca="1">IFERROR(SMALL(IF(統合マスタ!$R$5:$R$1501=2,統合マスタ!$AC$5:$AC$1501),ROW(A116)),"")</f>
        <v>200418</v>
      </c>
      <c r="B120" s="27">
        <f t="shared" si="9"/>
        <v>116</v>
      </c>
      <c r="C120" s="27">
        <f ca="1">IF(A120="","",OFFSET(統合マスタ!$B$4,MATCH(A120,統合マスタ!$AC$5:$AC$1501,0),0))</f>
        <v>418</v>
      </c>
      <c r="D120" s="27" t="str">
        <f ca="1">IF($A120="","",OFFSET(統合マスタ!$C$4,MATCH($A120,統合マスタ!$AC$5:$AC$1501,0),0))</f>
        <v>トルバプタンＯＤ錠７．５ｍｇ「ＴＥ」</v>
      </c>
      <c r="E120" s="27">
        <f ca="1">IF($A120="","",OFFSET(統合マスタ!$X$4,MATCH($A120,統合マスタ!$AC$5:$AC$1501,0),0))</f>
        <v>2</v>
      </c>
      <c r="F120" s="27">
        <f ca="1">IF($A120="","",OFFSET(統合マスタ!$Z$4,MATCH($A120,統合マスタ!$AC$5:$AC$1501,0),0))</f>
        <v>3</v>
      </c>
      <c r="G120" s="27" t="str">
        <f ca="1">IF($A120="","",OFFSET(統合マスタ!$E$4,MATCH($A120,統合マスタ!$AC$5:$AC$1501,0),0))</f>
        <v>ＰＴＰ</v>
      </c>
      <c r="H120" s="27" t="str">
        <f ca="1">IF($A120="","",OFFSET(統合マスタ!$F$4,MATCH($A120,統合マスタ!$AC$5:$AC$1501,0),0))</f>
        <v>２０Ｔ</v>
      </c>
      <c r="I120" s="54" t="str">
        <f ca="1">IF(F120="","",OFFSET(分類!$B$29,MATCH(F120,分類!$A$30:$A$46,0),0))</f>
        <v>外用.臨時.散薬ヒート</v>
      </c>
      <c r="J120" s="65">
        <v>21</v>
      </c>
      <c r="K120" s="54" t="str">
        <f t="shared" ca="1" si="11"/>
        <v>錠</v>
      </c>
      <c r="L120" s="54" t="str">
        <f t="shared" ca="1" si="7"/>
        <v/>
      </c>
      <c r="M120" s="54">
        <f t="shared" ca="1" si="8"/>
        <v>21</v>
      </c>
      <c r="N120" s="27" t="str">
        <f ca="1">IF($A120="","",OFFSET(統合マスタ!$K$4,MATCH($A120,統合マスタ!$AC$5:$AC$1501,0),0))</f>
        <v>錠</v>
      </c>
    </row>
    <row r="121" spans="1:14">
      <c r="A121" s="66" cm="1">
        <f t="array" aca="1" ref="A121" ca="1">IFERROR(SMALL(IF(統合マスタ!$R$5:$R$1501=2,統合マスタ!$AC$5:$AC$1501),ROW(A117)),"")</f>
        <v>200420</v>
      </c>
      <c r="B121" s="27">
        <f t="shared" si="9"/>
        <v>117</v>
      </c>
      <c r="C121" s="27">
        <f ca="1">IF(A121="","",OFFSET(統合マスタ!$B$4,MATCH(A121,統合マスタ!$AC$5:$AC$1501,0),0))</f>
        <v>420</v>
      </c>
      <c r="D121" s="27" t="str">
        <f ca="1">IF($A121="","",OFFSET(統合マスタ!$C$4,MATCH($A121,統合マスタ!$AC$5:$AC$1501,0),0))</f>
        <v>トルリシティ皮下注０．７５ｍｇアテオス</v>
      </c>
      <c r="E121" s="27">
        <f ca="1">IF($A121="","",OFFSET(統合マスタ!$X$4,MATCH($A121,統合マスタ!$AC$5:$AC$1501,0),0))</f>
        <v>2</v>
      </c>
      <c r="F121" s="27">
        <f ca="1">IF($A121="","",OFFSET(統合マスタ!$Z$4,MATCH($A121,統合マスタ!$AC$5:$AC$1501,0),0))</f>
        <v>11</v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>２ｋｉｔ</v>
      </c>
      <c r="I121" s="54" t="str">
        <f ca="1">IF(F121="","",OFFSET(分類!$B$29,MATCH(F121,分類!$A$30:$A$46,0),0))</f>
        <v>冷蔵庫</v>
      </c>
      <c r="J121" s="65">
        <v>2</v>
      </c>
      <c r="K121" s="54" t="str">
        <f t="shared" ca="1" si="11"/>
        <v>kit</v>
      </c>
      <c r="L121" s="54" t="str">
        <f t="shared" ca="1" si="7"/>
        <v/>
      </c>
      <c r="M121" s="54">
        <f t="shared" ca="1" si="8"/>
        <v>2</v>
      </c>
      <c r="N121" s="27" t="str">
        <f ca="1">IF($A121="","",OFFSET(統合マスタ!$K$4,MATCH($A121,統合マスタ!$AC$5:$AC$1501,0),0))</f>
        <v>kit</v>
      </c>
    </row>
    <row r="122" spans="1:14">
      <c r="A122" s="66" cm="1">
        <f t="array" aca="1" ref="A122" ca="1">IFERROR(SMALL(IF(統合マスタ!$R$5:$R$1501=2,統合マスタ!$AC$5:$AC$1501),ROW(A118)),"")</f>
        <v>200421</v>
      </c>
      <c r="B122" s="27">
        <f t="shared" si="9"/>
        <v>118</v>
      </c>
      <c r="C122" s="27">
        <f ca="1">IF(A122="","",OFFSET(統合マスタ!$B$4,MATCH(A122,統合マスタ!$AC$5:$AC$1501,0),0))</f>
        <v>421</v>
      </c>
      <c r="D122" s="27" t="str">
        <f ca="1">IF($A122="","",OFFSET(統合マスタ!$C$4,MATCH($A122,統合マスタ!$AC$5:$AC$1501,0),0))</f>
        <v>トレシーバ注フレックスタッチ</v>
      </c>
      <c r="E122" s="27">
        <f ca="1">IF($A122="","",OFFSET(統合マスタ!$X$4,MATCH($A122,統合マスタ!$AC$5:$AC$1501,0),0))</f>
        <v>2</v>
      </c>
      <c r="F122" s="27">
        <f ca="1">IF($A122="","",OFFSET(統合マスタ!$Z$4,MATCH($A122,統合マスタ!$AC$5:$AC$1501,0),0))</f>
        <v>11</v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>３ｍｌｘ２</v>
      </c>
      <c r="I122" s="54" t="str">
        <f ca="1">IF(F122="","",OFFSET(分類!$B$29,MATCH(F122,分類!$A$30:$A$46,0),0))</f>
        <v>冷蔵庫</v>
      </c>
      <c r="J122" s="65">
        <v>0</v>
      </c>
      <c r="K122" s="54" t="str">
        <f t="shared" ca="1" si="11"/>
        <v>キット</v>
      </c>
      <c r="L122" s="54" t="str">
        <f t="shared" ca="1" si="7"/>
        <v/>
      </c>
      <c r="M122" s="54">
        <f t="shared" ca="1" si="8"/>
        <v>0</v>
      </c>
      <c r="N122" s="27" t="str">
        <f ca="1">IF($A122="","",OFFSET(統合マスタ!$K$4,MATCH($A122,統合マスタ!$AC$5:$AC$1501,0),0))</f>
        <v>キット</v>
      </c>
    </row>
    <row r="123" spans="1:14">
      <c r="A123" s="66" cm="1">
        <f t="array" aca="1" ref="A123" ca="1">IFERROR(SMALL(IF(統合マスタ!$R$5:$R$1501=2,統合マスタ!$AC$5:$AC$1501),ROW(A119)),"")</f>
        <v>200434</v>
      </c>
      <c r="B123" s="27">
        <f t="shared" si="9"/>
        <v>119</v>
      </c>
      <c r="C123" s="27">
        <f ca="1">IF(A123="","",OFFSET(統合マスタ!$B$4,MATCH(A123,統合マスタ!$AC$5:$AC$1501,0),0))</f>
        <v>434</v>
      </c>
      <c r="D123" s="27" t="str">
        <f ca="1">IF($A123="","",OFFSET(統合マスタ!$C$4,MATCH($A123,統合マスタ!$AC$5:$AC$1501,0),0))</f>
        <v>ニュープロパッチ４．５ｍｇ</v>
      </c>
      <c r="E123" s="27">
        <f ca="1">IF($A123="","",OFFSET(統合マスタ!$X$4,MATCH($A123,統合マスタ!$AC$5:$AC$1501,0),0))</f>
        <v>2</v>
      </c>
      <c r="F123" s="27">
        <f ca="1">IF($A123="","",OFFSET(統合マスタ!$Z$4,MATCH($A123,統合マスタ!$AC$5:$AC$1501,0),0))</f>
        <v>3</v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>２８枚</v>
      </c>
      <c r="I123" s="54" t="str">
        <f ca="1">IF(F123="","",OFFSET(分類!$B$29,MATCH(F123,分類!$A$30:$A$46,0),0))</f>
        <v>外用.臨時.散薬ヒート</v>
      </c>
      <c r="J123" s="65">
        <v>0</v>
      </c>
      <c r="K123" s="54" t="str">
        <f t="shared" ca="1" si="11"/>
        <v>枚</v>
      </c>
      <c r="L123" s="54" t="str">
        <f t="shared" ca="1" si="7"/>
        <v/>
      </c>
      <c r="M123" s="54">
        <f t="shared" ca="1" si="8"/>
        <v>0</v>
      </c>
      <c r="N123" s="27" t="str">
        <f ca="1">IF($A123="","",OFFSET(統合マスタ!$K$4,MATCH($A123,統合マスタ!$AC$5:$AC$1501,0),0))</f>
        <v>枚</v>
      </c>
    </row>
    <row r="124" spans="1:14">
      <c r="A124" s="66" cm="1">
        <f t="array" aca="1" ref="A124" ca="1">IFERROR(SMALL(IF(統合マスタ!$R$5:$R$1501=2,統合マスタ!$AC$5:$AC$1501),ROW(A120)),"")</f>
        <v>200435</v>
      </c>
      <c r="B124" s="27">
        <f t="shared" si="9"/>
        <v>120</v>
      </c>
      <c r="C124" s="27">
        <f ca="1">IF(A124="","",OFFSET(統合マスタ!$B$4,MATCH(A124,統合マスタ!$AC$5:$AC$1501,0),0))</f>
        <v>435</v>
      </c>
      <c r="D124" s="27" t="str">
        <f ca="1">IF($A124="","",OFFSET(統合マスタ!$C$4,MATCH($A124,統合マスタ!$AC$5:$AC$1501,0),0))</f>
        <v>ニューモバックスＮＰシリンジ</v>
      </c>
      <c r="E124" s="27">
        <f ca="1">IF($A124="","",OFFSET(統合マスタ!$X$4,MATCH($A124,統合マスタ!$AC$5:$AC$1501,0),0))</f>
        <v>2</v>
      </c>
      <c r="F124" s="27">
        <f ca="1">IF($A124="","",OFFSET(統合マスタ!$Z$4,MATCH($A124,統合マスタ!$AC$5:$AC$1501,0),0))</f>
        <v>15</v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>０．５ｍｌｘ１</v>
      </c>
      <c r="I124" s="54" t="str">
        <f ca="1">IF(F124="","",OFFSET(分類!$B$29,MATCH(F124,分類!$A$30:$A$46,0),0))</f>
        <v>不良在庫</v>
      </c>
      <c r="J124" s="65">
        <v>0</v>
      </c>
      <c r="K124" s="54" t="str">
        <f t="shared" ca="1" si="11"/>
        <v>kit</v>
      </c>
      <c r="L124" s="54" t="str">
        <f t="shared" ca="1" si="7"/>
        <v/>
      </c>
      <c r="M124" s="54">
        <f t="shared" ca="1" si="8"/>
        <v>0</v>
      </c>
      <c r="N124" s="27" t="str">
        <f ca="1">IF($A124="","",OFFSET(統合マスタ!$K$4,MATCH($A124,統合マスタ!$AC$5:$AC$1501,0),0))</f>
        <v>kit</v>
      </c>
    </row>
    <row r="125" spans="1:14">
      <c r="A125" s="66" cm="1">
        <f t="array" aca="1" ref="A125" ca="1">IFERROR(SMALL(IF(統合マスタ!$R$5:$R$1501=2,統合マスタ!$AC$5:$AC$1501),ROW(A121)),"")</f>
        <v>200449</v>
      </c>
      <c r="B125" s="27">
        <f t="shared" si="9"/>
        <v>121</v>
      </c>
      <c r="C125" s="27">
        <f ca="1">IF(A125="","",OFFSET(統合マスタ!$B$4,MATCH(A125,統合マスタ!$AC$5:$AC$1501,0),0))</f>
        <v>449</v>
      </c>
      <c r="D125" s="27" t="str">
        <f ca="1">IF($A125="","",OFFSET(統合マスタ!$C$4,MATCH($A125,統合マスタ!$AC$5:$AC$1501,0),0))</f>
        <v>ノベルジン錠２５ｍｇ</v>
      </c>
      <c r="E125" s="27">
        <f ca="1">IF($A125="","",OFFSET(統合マスタ!$X$4,MATCH($A125,統合マスタ!$AC$5:$AC$1501,0),0))</f>
        <v>2</v>
      </c>
      <c r="F125" s="27">
        <f ca="1">IF($A125="","",OFFSET(統合マスタ!$Z$4,MATCH($A125,統合マスタ!$AC$5:$AC$1501,0),0))</f>
        <v>3</v>
      </c>
      <c r="G125" s="27" t="str">
        <f ca="1">IF($A125="","",OFFSET(統合マスタ!$E$4,MATCH($A125,統合マスタ!$AC$5:$AC$1501,0),0))</f>
        <v>ＰＴＰ</v>
      </c>
      <c r="H125" s="27" t="str">
        <f ca="1">IF($A125="","",OFFSET(統合マスタ!$F$4,MATCH($A125,統合マスタ!$AC$5:$AC$1501,0),0))</f>
        <v>１００Ｔ</v>
      </c>
      <c r="I125" s="54" t="str">
        <f ca="1">IF(F125="","",OFFSET(分類!$B$29,MATCH(F125,分類!$A$30:$A$46,0),0))</f>
        <v>外用.臨時.散薬ヒート</v>
      </c>
      <c r="J125" s="65">
        <v>107</v>
      </c>
      <c r="K125" s="54" t="str">
        <f t="shared" ca="1" si="11"/>
        <v>錠</v>
      </c>
      <c r="L125" s="54" t="str">
        <f t="shared" ca="1" si="7"/>
        <v/>
      </c>
      <c r="M125" s="54">
        <f t="shared" ca="1" si="8"/>
        <v>107</v>
      </c>
      <c r="N125" s="27" t="str">
        <f ca="1">IF($A125="","",OFFSET(統合マスタ!$K$4,MATCH($A125,統合マスタ!$AC$5:$AC$1501,0),0))</f>
        <v>錠</v>
      </c>
    </row>
    <row r="126" spans="1:14">
      <c r="A126" s="66" cm="1">
        <f t="array" aca="1" ref="A126" ca="1">IFERROR(SMALL(IF(統合マスタ!$R$5:$R$1501=2,統合マスタ!$AC$5:$AC$1501),ROW(A122)),"")</f>
        <v>200451</v>
      </c>
      <c r="B126" s="27">
        <f t="shared" si="9"/>
        <v>122</v>
      </c>
      <c r="C126" s="27">
        <f ca="1">IF(A126="","",OFFSET(統合マスタ!$B$4,MATCH(A126,統合マスタ!$AC$5:$AC$1501,0),0))</f>
        <v>451</v>
      </c>
      <c r="D126" s="27" t="str">
        <f ca="1">IF($A126="","",OFFSET(統合マスタ!$C$4,MATCH($A126,統合マスタ!$AC$5:$AC$1501,0),0))</f>
        <v>ハーフジゴキシンＫＹ錠０．１２５</v>
      </c>
      <c r="E126" s="27">
        <f ca="1">IF($A126="","",OFFSET(統合マスタ!$X$4,MATCH($A126,統合マスタ!$AC$5:$AC$1501,0),0))</f>
        <v>2</v>
      </c>
      <c r="F126" s="27">
        <f ca="1">IF($A126="","",OFFSET(統合マスタ!$Z$4,MATCH($A126,統合マスタ!$AC$5:$AC$1501,0),0))</f>
        <v>15</v>
      </c>
      <c r="G126" s="27" t="str">
        <f ca="1">IF($A126="","",OFFSET(統合マスタ!$E$4,MATCH($A126,統合マスタ!$AC$5:$AC$1501,0),0))</f>
        <v>ＰＴＰ</v>
      </c>
      <c r="H126" s="27" t="str">
        <f ca="1">IF($A126="","",OFFSET(統合マスタ!$F$4,MATCH($A126,統合マスタ!$AC$5:$AC$1501,0),0))</f>
        <v>１００Ｔ</v>
      </c>
      <c r="I126" s="54" t="str">
        <f ca="1">IF(F126="","",OFFSET(分類!$B$29,MATCH(F126,分類!$A$30:$A$46,0),0))</f>
        <v>不良在庫</v>
      </c>
      <c r="J126" s="65">
        <v>15</v>
      </c>
      <c r="K126" s="54" t="str">
        <f t="shared" ca="1" si="11"/>
        <v>錠</v>
      </c>
      <c r="L126" s="54" t="str">
        <f t="shared" ca="1" si="7"/>
        <v/>
      </c>
      <c r="M126" s="54">
        <f t="shared" ca="1" si="8"/>
        <v>15</v>
      </c>
      <c r="N126" s="27" t="str">
        <f ca="1">IF($A126="","",OFFSET(統合マスタ!$K$4,MATCH($A126,統合マスタ!$AC$5:$AC$1501,0),0))</f>
        <v>錠</v>
      </c>
    </row>
    <row r="127" spans="1:14">
      <c r="A127" s="66" cm="1">
        <f t="array" aca="1" ref="A127" ca="1">IFERROR(SMALL(IF(統合マスタ!$R$5:$R$1501=2,統合マスタ!$AC$5:$AC$1501),ROW(A123)),"")</f>
        <v>200478</v>
      </c>
      <c r="B127" s="27">
        <f t="shared" si="9"/>
        <v>123</v>
      </c>
      <c r="C127" s="27">
        <f ca="1">IF(A127="","",OFFSET(統合マスタ!$B$4,MATCH(A127,統合マスタ!$AC$5:$AC$1501,0),0))</f>
        <v>478</v>
      </c>
      <c r="D127" s="27" t="str">
        <f ca="1">IF($A127="","",OFFSET(統合マスタ!$C$4,MATCH($A127,統合マスタ!$AC$5:$AC$1501,0),0))</f>
        <v>ビ・シフロール錠０．１２５ｍｇ</v>
      </c>
      <c r="E127" s="27">
        <f ca="1">IF($A127="","",OFFSET(統合マスタ!$X$4,MATCH($A127,統合マスタ!$AC$5:$AC$1501,0),0))</f>
        <v>2</v>
      </c>
      <c r="F127" s="27">
        <f ca="1">IF($A127="","",OFFSET(統合マスタ!$Z$4,MATCH($A127,統合マスタ!$AC$5:$AC$1501,0),0))</f>
        <v>3</v>
      </c>
      <c r="G127" s="27" t="str">
        <f ca="1">IF($A127="","",OFFSET(統合マスタ!$E$4,MATCH($A127,統合マスタ!$AC$5:$AC$1501,0),0))</f>
        <v>ＰＴＰ</v>
      </c>
      <c r="H127" s="27" t="str">
        <f ca="1">IF($A127="","",OFFSET(統合マスタ!$F$4,MATCH($A127,統合マスタ!$AC$5:$AC$1501,0),0))</f>
        <v>１００Ｔ</v>
      </c>
      <c r="I127" s="54" t="str">
        <f ca="1">IF(F127="","",OFFSET(分類!$B$29,MATCH(F127,分類!$A$30:$A$46,0),0))</f>
        <v>外用.臨時.散薬ヒート</v>
      </c>
      <c r="J127" s="65"/>
      <c r="K127" s="54" t="str">
        <f t="shared" ca="1" si="11"/>
        <v>錠</v>
      </c>
      <c r="L127" s="54" t="str">
        <f t="shared" ca="1" si="7"/>
        <v/>
      </c>
      <c r="M127" s="54">
        <f t="shared" ca="1" si="8"/>
        <v>0</v>
      </c>
      <c r="N127" s="27" t="str">
        <f ca="1">IF($A127="","",OFFSET(統合マスタ!$K$4,MATCH($A127,統合マスタ!$AC$5:$AC$1501,0),0))</f>
        <v>錠</v>
      </c>
    </row>
    <row r="128" spans="1:14">
      <c r="A128" s="66" cm="1">
        <f t="array" aca="1" ref="A128" ca="1">IFERROR(SMALL(IF(統合マスタ!$R$5:$R$1501=2,統合マスタ!$AC$5:$AC$1501),ROW(A124)),"")</f>
        <v>200487</v>
      </c>
      <c r="B128" s="27">
        <f t="shared" si="9"/>
        <v>124</v>
      </c>
      <c r="C128" s="27">
        <f ca="1">IF(A128="","",OFFSET(統合マスタ!$B$4,MATCH(A128,統合マスタ!$AC$5:$AC$1501,0),0))</f>
        <v>487</v>
      </c>
      <c r="D128" s="27" t="str">
        <f ca="1">IF($A128="","",OFFSET(統合マスタ!$C$4,MATCH($A128,統合マスタ!$AC$5:$AC$1501,0),0))</f>
        <v>ビカルタミド錠８０ｍｇ「オーハラ」</v>
      </c>
      <c r="E128" s="27">
        <f ca="1">IF($A128="","",OFFSET(統合マスタ!$X$4,MATCH($A128,統合マスタ!$AC$5:$AC$1501,0),0))</f>
        <v>2</v>
      </c>
      <c r="F128" s="27">
        <f ca="1">IF($A128="","",OFFSET(統合マスタ!$Z$4,MATCH($A128,統合マスタ!$AC$5:$AC$1501,0),0))</f>
        <v>3</v>
      </c>
      <c r="G128" s="27" t="str">
        <f ca="1">IF($A128="","",OFFSET(統合マスタ!$E$4,MATCH($A128,統合マスタ!$AC$5:$AC$1501,0),0))</f>
        <v>ＰＴＰ</v>
      </c>
      <c r="H128" s="27" t="str">
        <f ca="1">IF($A128="","",OFFSET(統合マスタ!$F$4,MATCH($A128,統合マスタ!$AC$5:$AC$1501,0),0))</f>
        <v>３０Ｔ</v>
      </c>
      <c r="I128" s="54" t="str">
        <f ca="1">IF(F128="","",OFFSET(分類!$B$29,MATCH(F128,分類!$A$30:$A$46,0),0))</f>
        <v>外用.臨時.散薬ヒート</v>
      </c>
      <c r="J128" s="65">
        <v>30</v>
      </c>
      <c r="K128" s="54" t="str">
        <f t="shared" ca="1" si="11"/>
        <v>錠</v>
      </c>
      <c r="L128" s="54" t="str">
        <f t="shared" ca="1" si="7"/>
        <v/>
      </c>
      <c r="M128" s="54">
        <f t="shared" ca="1" si="8"/>
        <v>30</v>
      </c>
      <c r="N128" s="27" t="str">
        <f ca="1">IF($A128="","",OFFSET(統合マスタ!$K$4,MATCH($A128,統合マスタ!$AC$5:$AC$1501,0),0))</f>
        <v>錠</v>
      </c>
    </row>
    <row r="129" spans="1:14">
      <c r="A129" s="66" cm="1">
        <f t="array" aca="1" ref="A129" ca="1">IFERROR(SMALL(IF(統合マスタ!$R$5:$R$1501=2,統合マスタ!$AC$5:$AC$1501),ROW(A125)),"")</f>
        <v>200497</v>
      </c>
      <c r="B129" s="27">
        <f t="shared" si="9"/>
        <v>125</v>
      </c>
      <c r="C129" s="27">
        <f ca="1">IF(A129="","",OFFSET(統合マスタ!$B$4,MATCH(A129,統合マスタ!$AC$5:$AC$1501,0),0))</f>
        <v>497</v>
      </c>
      <c r="D129" s="27" t="str">
        <f ca="1">IF($A129="","",OFFSET(統合マスタ!$C$4,MATCH($A129,統合マスタ!$AC$5:$AC$1501,0),0))</f>
        <v>ビプレッソ徐放錠１５０ｍｇ</v>
      </c>
      <c r="E129" s="27">
        <f ca="1">IF($A129="","",OFFSET(統合マスタ!$X$4,MATCH($A129,統合マスタ!$AC$5:$AC$1501,0),0))</f>
        <v>2</v>
      </c>
      <c r="F129" s="27">
        <f ca="1">IF($A129="","",OFFSET(統合マスタ!$Z$4,MATCH($A129,統合マスタ!$AC$5:$AC$1501,0),0))</f>
        <v>3</v>
      </c>
      <c r="G129" s="27" t="str">
        <f ca="1">IF($A129="","",OFFSET(統合マスタ!$E$4,MATCH($A129,統合マスタ!$AC$5:$AC$1501,0),0))</f>
        <v>ＰＴＰ</v>
      </c>
      <c r="H129" s="27" t="str">
        <f ca="1">IF($A129="","",OFFSET(統合マスタ!$F$4,MATCH($A129,統合マスタ!$AC$5:$AC$1501,0),0))</f>
        <v>１００Ｔ</v>
      </c>
      <c r="I129" s="54" t="str">
        <f ca="1">IF(F129="","",OFFSET(分類!$B$29,MATCH(F129,分類!$A$30:$A$46,0),0))</f>
        <v>外用.臨時.散薬ヒート</v>
      </c>
      <c r="J129" s="65">
        <v>110</v>
      </c>
      <c r="K129" s="54" t="str">
        <f t="shared" ca="1" si="11"/>
        <v>錠</v>
      </c>
      <c r="L129" s="54" t="str">
        <f t="shared" ca="1" si="7"/>
        <v/>
      </c>
      <c r="M129" s="54">
        <f t="shared" ca="1" si="8"/>
        <v>110</v>
      </c>
      <c r="N129" s="27" t="str">
        <f ca="1">IF($A129="","",OFFSET(統合マスタ!$K$4,MATCH($A129,統合マスタ!$AC$5:$AC$1501,0),0))</f>
        <v>錠</v>
      </c>
    </row>
    <row r="130" spans="1:14">
      <c r="A130" s="66" cm="1">
        <f t="array" aca="1" ref="A130" ca="1">IFERROR(SMALL(IF(統合マスタ!$R$5:$R$1501=2,統合マスタ!$AC$5:$AC$1501),ROW(A126)),"")</f>
        <v>200498</v>
      </c>
      <c r="B130" s="27">
        <f t="shared" si="9"/>
        <v>126</v>
      </c>
      <c r="C130" s="27">
        <f ca="1">IF(A130="","",OFFSET(統合マスタ!$B$4,MATCH(A130,統合マスタ!$AC$5:$AC$1501,0),0))</f>
        <v>498</v>
      </c>
      <c r="D130" s="27" t="str">
        <f ca="1">IF($A130="","",OFFSET(統合マスタ!$C$4,MATCH($A130,統合マスタ!$AC$5:$AC$1501,0),0))</f>
        <v>ビプレッソ徐放錠１５０ｍｇ</v>
      </c>
      <c r="E130" s="27">
        <f ca="1">IF($A130="","",OFFSET(統合マスタ!$X$4,MATCH($A130,統合マスタ!$AC$5:$AC$1501,0),0))</f>
        <v>2</v>
      </c>
      <c r="F130" s="27">
        <f ca="1">IF($A130="","",OFFSET(統合マスタ!$Z$4,MATCH($A130,統合マスタ!$AC$5:$AC$1501,0),0))</f>
        <v>3</v>
      </c>
      <c r="G130" s="27" t="str">
        <f ca="1">IF($A130="","",OFFSET(統合マスタ!$E$4,MATCH($A130,統合マスタ!$AC$5:$AC$1501,0),0))</f>
        <v>バラ</v>
      </c>
      <c r="H130" s="27" t="str">
        <f ca="1">IF($A130="","",OFFSET(統合マスタ!$F$4,MATCH($A130,統合マスタ!$AC$5:$AC$1501,0),0))</f>
        <v>１００Ｔ</v>
      </c>
      <c r="I130" s="54" t="str">
        <f ca="1">IF(F130="","",OFFSET(分類!$B$29,MATCH(F130,分類!$A$30:$A$46,0),0))</f>
        <v>外用.臨時.散薬ヒート</v>
      </c>
      <c r="J130" s="65">
        <v>120</v>
      </c>
      <c r="K130" s="54" t="str">
        <f t="shared" ca="1" si="11"/>
        <v>錠</v>
      </c>
      <c r="L130" s="54" t="str">
        <f t="shared" ca="1" si="7"/>
        <v/>
      </c>
      <c r="M130" s="54">
        <f t="shared" ca="1" si="8"/>
        <v>120</v>
      </c>
      <c r="N130" s="27" t="str">
        <f ca="1">IF($A130="","",OFFSET(統合マスタ!$K$4,MATCH($A130,統合マスタ!$AC$5:$AC$1501,0),0))</f>
        <v>錠</v>
      </c>
    </row>
    <row r="131" spans="1:14">
      <c r="A131" s="66" cm="1">
        <f t="array" aca="1" ref="A131" ca="1">IFERROR(SMALL(IF(統合マスタ!$R$5:$R$1501=2,統合マスタ!$AC$5:$AC$1501),ROW(A127)),"")</f>
        <v>200499</v>
      </c>
      <c r="B131" s="27">
        <f t="shared" si="9"/>
        <v>127</v>
      </c>
      <c r="C131" s="27">
        <f ca="1">IF(A131="","",OFFSET(統合マスタ!$B$4,MATCH(A131,統合マスタ!$AC$5:$AC$1501,0),0))</f>
        <v>499</v>
      </c>
      <c r="D131" s="93" t="str">
        <f ca="1">IF($A131="","",OFFSET(統合マスタ!$C$4,MATCH($A131,統合マスタ!$AC$5:$AC$1501,0),0))</f>
        <v>ビプレッソ徐放錠５０ｍｇ</v>
      </c>
      <c r="E131" s="27">
        <f ca="1">IF($A131="","",OFFSET(統合マスタ!$X$4,MATCH($A131,統合マスタ!$AC$5:$AC$1501,0),0))</f>
        <v>2</v>
      </c>
      <c r="F131" s="27">
        <f ca="1">IF($A131="","",OFFSET(統合マスタ!$Z$4,MATCH($A131,統合マスタ!$AC$5:$AC$1501,0),0))</f>
        <v>3</v>
      </c>
      <c r="G131" s="27" t="str">
        <f ca="1">IF($A131="","",OFFSET(統合マスタ!$E$4,MATCH($A131,統合マスタ!$AC$5:$AC$1501,0),0))</f>
        <v>ＰＴＰ</v>
      </c>
      <c r="H131" s="27" t="str">
        <f ca="1">IF($A131="","",OFFSET(統合マスタ!$F$4,MATCH($A131,統合マスタ!$AC$5:$AC$1501,0),0))</f>
        <v>１００Ｔ</v>
      </c>
      <c r="I131" s="54" t="str">
        <f ca="1">IF(F131="","",OFFSET(分類!$B$29,MATCH(F131,分類!$A$30:$A$46,0),0))</f>
        <v>外用.臨時.散薬ヒート</v>
      </c>
      <c r="J131" s="65"/>
      <c r="K131" s="54" t="str">
        <f t="shared" ca="1" si="11"/>
        <v>錠</v>
      </c>
      <c r="L131" s="54" t="str">
        <f t="shared" ca="1" si="7"/>
        <v/>
      </c>
      <c r="M131" s="54">
        <f t="shared" ca="1" si="8"/>
        <v>0</v>
      </c>
      <c r="N131" s="27" t="str">
        <f ca="1">IF($A131="","",OFFSET(統合マスタ!$K$4,MATCH($A131,統合マスタ!$AC$5:$AC$1501,0),0))</f>
        <v>錠</v>
      </c>
    </row>
    <row r="132" spans="1:14">
      <c r="A132" s="66" cm="1">
        <f t="array" aca="1" ref="A132" ca="1">IFERROR(SMALL(IF(統合マスタ!$R$5:$R$1501=2,統合マスタ!$AC$5:$AC$1501),ROW(A128)),"")</f>
        <v>200500</v>
      </c>
      <c r="B132" s="27">
        <f t="shared" si="9"/>
        <v>128</v>
      </c>
      <c r="C132" s="27">
        <f ca="1">IF(A132="","",OFFSET(統合マスタ!$B$4,MATCH(A132,統合マスタ!$AC$5:$AC$1501,0),0))</f>
        <v>500</v>
      </c>
      <c r="D132" s="93" t="str">
        <f ca="1">IF($A132="","",OFFSET(統合マスタ!$C$4,MATCH($A132,統合マスタ!$AC$5:$AC$1501,0),0))</f>
        <v>ビプレッソ徐放錠５０ｍｇ</v>
      </c>
      <c r="E132" s="27">
        <f ca="1">IF($A132="","",OFFSET(統合マスタ!$X$4,MATCH($A132,統合マスタ!$AC$5:$AC$1501,0),0))</f>
        <v>2</v>
      </c>
      <c r="F132" s="27">
        <f ca="1">IF($A132="","",OFFSET(統合マスタ!$Z$4,MATCH($A132,統合マスタ!$AC$5:$AC$1501,0),0))</f>
        <v>3</v>
      </c>
      <c r="G132" s="27" t="str">
        <f ca="1">IF($A132="","",OFFSET(統合マスタ!$E$4,MATCH($A132,統合マスタ!$AC$5:$AC$1501,0),0))</f>
        <v>バラ</v>
      </c>
      <c r="H132" s="27" t="str">
        <f ca="1">IF($A132="","",OFFSET(統合マスタ!$F$4,MATCH($A132,統合マスタ!$AC$5:$AC$1501,0),0))</f>
        <v>１００Ｔ</v>
      </c>
      <c r="I132" s="54" t="str">
        <f ca="1">IF(F132="","",OFFSET(分類!$B$29,MATCH(F132,分類!$A$30:$A$46,0),0))</f>
        <v>外用.臨時.散薬ヒート</v>
      </c>
      <c r="J132" s="65">
        <v>81</v>
      </c>
      <c r="K132" s="54" t="str">
        <f t="shared" ca="1" si="11"/>
        <v>錠</v>
      </c>
      <c r="L132" s="54" t="str">
        <f t="shared" ca="1" si="7"/>
        <v/>
      </c>
      <c r="M132" s="54">
        <f t="shared" ca="1" si="8"/>
        <v>81</v>
      </c>
      <c r="N132" s="27" t="str">
        <f ca="1">IF($A132="","",OFFSET(統合マスタ!$K$4,MATCH($A132,統合マスタ!$AC$5:$AC$1501,0),0))</f>
        <v>錠</v>
      </c>
    </row>
    <row r="133" spans="1:14">
      <c r="A133" s="66" cm="1">
        <f t="array" aca="1" ref="A133" ca="1">IFERROR(SMALL(IF(統合マスタ!$R$5:$R$1501=2,統合マスタ!$AC$5:$AC$1501),ROW(A129)),"")</f>
        <v>200508</v>
      </c>
      <c r="B133" s="27">
        <f t="shared" si="9"/>
        <v>129</v>
      </c>
      <c r="C133" s="27">
        <f ca="1">IF(A133="","",OFFSET(統合マスタ!$B$4,MATCH(A133,統合マスタ!$AC$5:$AC$1501,0),0))</f>
        <v>508</v>
      </c>
      <c r="D133" s="27" t="str">
        <f ca="1">IF($A133="","",OFFSET(統合マスタ!$C$4,MATCH($A133,統合マスタ!$AC$5:$AC$1501,0),0))</f>
        <v>ピメノールカプセル５０ｍｇ</v>
      </c>
      <c r="E133" s="27">
        <f ca="1">IF($A133="","",OFFSET(統合マスタ!$X$4,MATCH($A133,統合マスタ!$AC$5:$AC$1501,0),0))</f>
        <v>2</v>
      </c>
      <c r="F133" s="27">
        <f ca="1">IF($A133="","",OFFSET(統合マスタ!$Z$4,MATCH($A133,統合マスタ!$AC$5:$AC$1501,0),0))</f>
        <v>3</v>
      </c>
      <c r="G133" s="27" t="str">
        <f ca="1">IF($A133="","",OFFSET(統合マスタ!$E$4,MATCH($A133,統合マスタ!$AC$5:$AC$1501,0),0))</f>
        <v>ＰＴＰ</v>
      </c>
      <c r="H133" s="27" t="str">
        <f ca="1">IF($A133="","",OFFSET(統合マスタ!$F$4,MATCH($A133,統合マスタ!$AC$5:$AC$1501,0),0))</f>
        <v>１００Ｔ</v>
      </c>
      <c r="I133" s="54" t="str">
        <f ca="1">IF(F133="","",OFFSET(分類!$B$29,MATCH(F133,分類!$A$30:$A$46,0),0))</f>
        <v>外用.臨時.散薬ヒート</v>
      </c>
      <c r="J133" s="65">
        <v>88</v>
      </c>
      <c r="K133" s="54" t="str">
        <f t="shared" ca="1" si="11"/>
        <v>カプセル</v>
      </c>
      <c r="L133" s="54" t="str">
        <f t="shared" ca="1" si="7"/>
        <v/>
      </c>
      <c r="M133" s="54">
        <f t="shared" ca="1" si="8"/>
        <v>88</v>
      </c>
      <c r="N133" s="27" t="str">
        <f ca="1">IF($A133="","",OFFSET(統合マスタ!$K$4,MATCH($A133,統合マスタ!$AC$5:$AC$1501,0),0))</f>
        <v>カプセル</v>
      </c>
    </row>
    <row r="134" spans="1:14">
      <c r="A134" s="66" cm="1">
        <f t="array" aca="1" ref="A134" ca="1">IFERROR(SMALL(IF(統合マスタ!$R$5:$R$1501=2,統合マスタ!$AC$5:$AC$1501),ROW(A130)),"")</f>
        <v>200512</v>
      </c>
      <c r="B134" s="27">
        <f t="shared" si="9"/>
        <v>130</v>
      </c>
      <c r="C134" s="27">
        <f ca="1">IF(A134="","",OFFSET(統合マスタ!$B$4,MATCH(A134,統合マスタ!$AC$5:$AC$1501,0),0))</f>
        <v>512</v>
      </c>
      <c r="D134" s="27" t="str">
        <f ca="1">IF($A134="","",OFFSET(統合マスタ!$C$4,MATCH($A134,統合マスタ!$AC$5:$AC$1501,0),0))</f>
        <v>ヒューマログミックス５０注ミリオペン　３００単位</v>
      </c>
      <c r="E134" s="27">
        <f ca="1">IF($A134="","",OFFSET(統合マスタ!$X$4,MATCH($A134,統合マスタ!$AC$5:$AC$1501,0),0))</f>
        <v>2</v>
      </c>
      <c r="F134" s="27">
        <f ca="1">IF($A134="","",OFFSET(統合マスタ!$Z$4,MATCH($A134,統合マスタ!$AC$5:$AC$1501,0),0))</f>
        <v>11</v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>３ｍｌｘ２</v>
      </c>
      <c r="I134" s="54" t="str">
        <f ca="1">IF(F134="","",OFFSET(分類!$B$29,MATCH(F134,分類!$A$30:$A$46,0),0))</f>
        <v>冷蔵庫</v>
      </c>
      <c r="J134" s="65">
        <v>1</v>
      </c>
      <c r="K134" s="54" t="str">
        <f t="shared" ca="1" si="11"/>
        <v>本</v>
      </c>
      <c r="L134" s="54" t="str">
        <f t="shared" ref="L134:L197" ca="1" si="12">IF(G134="粉",VALUE(SUBSTITUTE(SUBSTITUTE(LEFT(H134, FIND("ｇ", H134) - 1), "．", "."), "　", "")),"")</f>
        <v/>
      </c>
      <c r="M134" s="54">
        <f t="shared" ref="M134:M197" ca="1" si="13">IF(L134="",J134,J134*L134)</f>
        <v>1</v>
      </c>
      <c r="N134" s="27" t="str">
        <f ca="1">IF($A134="","",OFFSET(統合マスタ!$K$4,MATCH($A134,統合マスタ!$AC$5:$AC$1501,0),0))</f>
        <v>本</v>
      </c>
    </row>
    <row r="135" spans="1:14">
      <c r="A135" s="66" cm="1">
        <f t="array" aca="1" ref="A135" ca="1">IFERROR(SMALL(IF(統合マスタ!$R$5:$R$1501=2,統合マスタ!$AC$5:$AC$1501),ROW(A131)),"")</f>
        <v>200530</v>
      </c>
      <c r="B135" s="27">
        <f t="shared" ref="B135:B198" si="14">B134+1</f>
        <v>131</v>
      </c>
      <c r="C135" s="27">
        <f ca="1">IF(A135="","",OFFSET(統合マスタ!$B$4,MATCH(A135,統合マスタ!$AC$5:$AC$1501,0),0))</f>
        <v>530</v>
      </c>
      <c r="D135" s="27" t="str">
        <f ca="1">IF($A135="","",OFFSET(統合マスタ!$C$4,MATCH($A135,統合マスタ!$AC$5:$AC$1501,0),0))</f>
        <v>フェノバール錠３０ｍｇ</v>
      </c>
      <c r="E135" s="27">
        <f ca="1">IF($A135="","",OFFSET(統合マスタ!$X$4,MATCH($A135,統合マスタ!$AC$5:$AC$1501,0),0))</f>
        <v>2</v>
      </c>
      <c r="F135" s="27">
        <f ca="1">IF($A135="","",OFFSET(統合マスタ!$Z$4,MATCH($A135,統合マスタ!$AC$5:$AC$1501,0),0))</f>
        <v>3</v>
      </c>
      <c r="G135" s="27" t="str">
        <f ca="1">IF($A135="","",OFFSET(統合マスタ!$E$4,MATCH($A135,統合マスタ!$AC$5:$AC$1501,0),0))</f>
        <v>ＰＴＰ</v>
      </c>
      <c r="H135" s="27" t="str">
        <f ca="1">IF($A135="","",OFFSET(統合マスタ!$F$4,MATCH($A135,統合マスタ!$AC$5:$AC$1501,0),0))</f>
        <v>１００Ｔ</v>
      </c>
      <c r="I135" s="54" t="str">
        <f ca="1">IF(F135="","",OFFSET(分類!$B$29,MATCH(F135,分類!$A$30:$A$46,0),0))</f>
        <v>外用.臨時.散薬ヒート</v>
      </c>
      <c r="J135" s="65">
        <v>270</v>
      </c>
      <c r="K135" s="54" t="str">
        <f t="shared" ca="1" si="11"/>
        <v>錠</v>
      </c>
      <c r="L135" s="54" t="str">
        <f t="shared" ca="1" si="12"/>
        <v/>
      </c>
      <c r="M135" s="54">
        <f t="shared" ca="1" si="13"/>
        <v>270</v>
      </c>
      <c r="N135" s="27" t="str">
        <f ca="1">IF($A135="","",OFFSET(統合マスタ!$K$4,MATCH($A135,統合マスタ!$AC$5:$AC$1501,0),0))</f>
        <v>錠</v>
      </c>
    </row>
    <row r="136" spans="1:14">
      <c r="A136" s="66" cm="1">
        <f t="array" aca="1" ref="A136" ca="1">IFERROR(SMALL(IF(統合マスタ!$R$5:$R$1501=2,統合マスタ!$AC$5:$AC$1501),ROW(A132)),"")</f>
        <v>200549</v>
      </c>
      <c r="B136" s="27">
        <f t="shared" si="14"/>
        <v>132</v>
      </c>
      <c r="C136" s="27">
        <f ca="1">IF(A136="","",OFFSET(統合マスタ!$B$4,MATCH(A136,統合マスタ!$AC$5:$AC$1501,0),0))</f>
        <v>549</v>
      </c>
      <c r="D136" s="27" t="str">
        <f ca="1">IF($A136="","",OFFSET(統合マスタ!$C$4,MATCH($A136,統合マスタ!$AC$5:$AC$1501,0),0))</f>
        <v>プラリア皮下注６０ｍｇシリンジ</v>
      </c>
      <c r="E136" s="27">
        <f ca="1">IF($A136="","",OFFSET(統合マスタ!$X$4,MATCH($A136,統合マスタ!$AC$5:$AC$1501,0),0))</f>
        <v>2</v>
      </c>
      <c r="F136" s="27">
        <f ca="1">IF($A136="","",OFFSET(統合マスタ!$Z$4,MATCH($A136,統合マスタ!$AC$5:$AC$1501,0),0))</f>
        <v>15</v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>１ｍｌｘ１本</v>
      </c>
      <c r="I136" s="54" t="str">
        <f ca="1">IF(F136="","",OFFSET(分類!$B$29,MATCH(F136,分類!$A$30:$A$46,0),0))</f>
        <v>不良在庫</v>
      </c>
      <c r="J136" s="65">
        <v>0</v>
      </c>
      <c r="K136" s="54" t="str">
        <f t="shared" ca="1" si="11"/>
        <v>ｼﾘﾝｼﾞ</v>
      </c>
      <c r="L136" s="54" t="str">
        <f t="shared" ca="1" si="12"/>
        <v/>
      </c>
      <c r="M136" s="54">
        <f t="shared" ca="1" si="13"/>
        <v>0</v>
      </c>
      <c r="N136" s="27" t="str">
        <f ca="1">IF($A136="","",OFFSET(統合マスタ!$K$4,MATCH($A136,統合マスタ!$AC$5:$AC$1501,0),0))</f>
        <v>ｼﾘﾝｼﾞ</v>
      </c>
    </row>
    <row r="137" spans="1:14">
      <c r="A137" s="66" cm="1">
        <f t="array" aca="1" ref="A137" ca="1">IFERROR(SMALL(IF(統合マスタ!$R$5:$R$1501=2,統合マスタ!$AC$5:$AC$1501),ROW(A133)),"")</f>
        <v>200586</v>
      </c>
      <c r="B137" s="27">
        <f t="shared" si="14"/>
        <v>133</v>
      </c>
      <c r="C137" s="27">
        <f ca="1">IF(A137="","",OFFSET(統合マスタ!$B$4,MATCH(A137,統合マスタ!$AC$5:$AC$1501,0),0))</f>
        <v>586</v>
      </c>
      <c r="D137" s="27" t="str">
        <f ca="1">IF($A137="","",OFFSET(統合マスタ!$C$4,MATCH($A137,統合マスタ!$AC$5:$AC$1501,0),0))</f>
        <v>ベサコリン散５％</v>
      </c>
      <c r="E137" s="27">
        <f ca="1">IF($A137="","",OFFSET(統合マスタ!$X$4,MATCH($A137,統合マスタ!$AC$5:$AC$1501,0),0))</f>
        <v>2</v>
      </c>
      <c r="F137" s="27">
        <f ca="1">IF($A137="","",OFFSET(統合マスタ!$Z$4,MATCH($A137,統合マスタ!$AC$5:$AC$1501,0),0))</f>
        <v>2</v>
      </c>
      <c r="G137" s="27" t="str">
        <f ca="1">IF($A137="","",OFFSET(統合マスタ!$E$4,MATCH($A137,統合マスタ!$AC$5:$AC$1501,0),0))</f>
        <v>粉</v>
      </c>
      <c r="H137" s="27" t="str">
        <f ca="1">IF($A137="","",OFFSET(統合マスタ!$F$4,MATCH($A137,統合マスタ!$AC$5:$AC$1501,0),0))</f>
        <v>１００ｇ</v>
      </c>
      <c r="I137" s="54" t="str">
        <f ca="1">IF(F137="","",OFFSET(分類!$B$29,MATCH(F137,分類!$A$30:$A$46,0),0))</f>
        <v>散薬調剤台</v>
      </c>
      <c r="J137" s="65">
        <v>70</v>
      </c>
      <c r="K137" s="54" t="str">
        <f t="shared" ca="1" si="11"/>
        <v>ｇ</v>
      </c>
      <c r="L137" s="54"/>
      <c r="M137" s="54">
        <f t="shared" si="13"/>
        <v>70</v>
      </c>
      <c r="N137" s="27" t="str">
        <f ca="1">IF($A137="","",OFFSET(統合マスタ!$K$4,MATCH($A137,統合マスタ!$AC$5:$AC$1501,0),0))</f>
        <v>ｇ</v>
      </c>
    </row>
    <row r="138" spans="1:14">
      <c r="A138" s="66" cm="1">
        <f t="array" aca="1" ref="A138" ca="1">IFERROR(SMALL(IF(統合マスタ!$R$5:$R$1501=2,統合マスタ!$AC$5:$AC$1501),ROW(A134)),"")</f>
        <v>200597</v>
      </c>
      <c r="B138" s="27">
        <f t="shared" si="14"/>
        <v>134</v>
      </c>
      <c r="C138" s="27">
        <f ca="1">IF(A138="","",OFFSET(統合マスタ!$B$4,MATCH(A138,統合マスタ!$AC$5:$AC$1501,0),0))</f>
        <v>597</v>
      </c>
      <c r="D138" s="27" t="str">
        <f ca="1">IF($A138="","",OFFSET(統合マスタ!$C$4,MATCH($A138,統合マスタ!$AC$5:$AC$1501,0),0))</f>
        <v>ベプリコール錠５０ｍｇ</v>
      </c>
      <c r="E138" s="27">
        <f ca="1">IF($A138="","",OFFSET(統合マスタ!$X$4,MATCH($A138,統合マスタ!$AC$5:$AC$1501,0),0))</f>
        <v>2</v>
      </c>
      <c r="F138" s="27">
        <f ca="1">IF($A138="","",OFFSET(統合マスタ!$Z$4,MATCH($A138,統合マスタ!$AC$5:$AC$1501,0),0))</f>
        <v>3</v>
      </c>
      <c r="G138" s="27" t="str">
        <f ca="1">IF($A138="","",OFFSET(統合マスタ!$E$4,MATCH($A138,統合マスタ!$AC$5:$AC$1501,0),0))</f>
        <v>ＰＴＰ</v>
      </c>
      <c r="H138" s="27" t="str">
        <f ca="1">IF($A138="","",OFFSET(統合マスタ!$F$4,MATCH($A138,統合マスタ!$AC$5:$AC$1501,0),0))</f>
        <v>１００Ｔ</v>
      </c>
      <c r="I138" s="54" t="str">
        <f ca="1">IF(F138="","",OFFSET(分類!$B$29,MATCH(F138,分類!$A$30:$A$46,0),0))</f>
        <v>外用.臨時.散薬ヒート</v>
      </c>
      <c r="J138" s="65">
        <v>82</v>
      </c>
      <c r="K138" s="54" t="str">
        <f t="shared" ca="1" si="11"/>
        <v>錠</v>
      </c>
      <c r="L138" s="54" t="str">
        <f t="shared" ca="1" si="12"/>
        <v/>
      </c>
      <c r="M138" s="54">
        <f t="shared" ca="1" si="13"/>
        <v>82</v>
      </c>
      <c r="N138" s="27" t="str">
        <f ca="1">IF($A138="","",OFFSET(統合マスタ!$K$4,MATCH($A138,統合マスタ!$AC$5:$AC$1501,0),0))</f>
        <v>錠</v>
      </c>
    </row>
    <row r="139" spans="1:14">
      <c r="A139" s="66" cm="1">
        <f t="array" aca="1" ref="A139" ca="1">IFERROR(SMALL(IF(統合マスタ!$R$5:$R$1501=2,統合マスタ!$AC$5:$AC$1501),ROW(A135)),"")</f>
        <v>200623</v>
      </c>
      <c r="B139" s="27">
        <f t="shared" si="14"/>
        <v>135</v>
      </c>
      <c r="C139" s="27">
        <f ca="1">IF(A139="","",OFFSET(統合マスタ!$B$4,MATCH(A139,統合マスタ!$AC$5:$AC$1501,0),0))</f>
        <v>623</v>
      </c>
      <c r="D139" s="27" t="str">
        <f ca="1">IF($A139="","",OFFSET(統合マスタ!$C$4,MATCH($A139,統合マスタ!$AC$5:$AC$1501,0),0))</f>
        <v>ボルタレン錠２５ｍｇ</v>
      </c>
      <c r="E139" s="27">
        <f ca="1">IF($A139="","",OFFSET(統合マスタ!$X$4,MATCH($A139,統合マスタ!$AC$5:$AC$1501,0),0))</f>
        <v>2</v>
      </c>
      <c r="F139" s="27">
        <f ca="1">IF($A139="","",OFFSET(統合マスタ!$Z$4,MATCH($A139,統合マスタ!$AC$5:$AC$1501,0),0))</f>
        <v>2</v>
      </c>
      <c r="G139" s="27" t="str">
        <f ca="1">IF($A139="","",OFFSET(統合マスタ!$E$4,MATCH($A139,統合マスタ!$AC$5:$AC$1501,0),0))</f>
        <v>ＰＴＰ</v>
      </c>
      <c r="H139" s="27" t="str">
        <f ca="1">IF($A139="","",OFFSET(統合マスタ!$F$4,MATCH($A139,統合マスタ!$AC$5:$AC$1501,0),0))</f>
        <v>１００Ｔ</v>
      </c>
      <c r="I139" s="54" t="str">
        <f ca="1">IF(F139="","",OFFSET(分類!$B$29,MATCH(F139,分類!$A$30:$A$46,0),0))</f>
        <v>散薬調剤台</v>
      </c>
      <c r="J139" s="65">
        <v>157</v>
      </c>
      <c r="K139" s="54" t="str">
        <f t="shared" ca="1" si="11"/>
        <v>錠</v>
      </c>
      <c r="L139" s="54" t="str">
        <f t="shared" ca="1" si="12"/>
        <v/>
      </c>
      <c r="M139" s="54">
        <f t="shared" ca="1" si="13"/>
        <v>157</v>
      </c>
      <c r="N139" s="27" t="str">
        <f ca="1">IF($A139="","",OFFSET(統合マスタ!$K$4,MATCH($A139,統合マスタ!$AC$5:$AC$1501,0),0))</f>
        <v>錠</v>
      </c>
    </row>
    <row r="140" spans="1:14">
      <c r="A140" s="66" cm="1">
        <f t="array" aca="1" ref="A140" ca="1">IFERROR(SMALL(IF(統合マスタ!$R$5:$R$1501=2,統合マスタ!$AC$5:$AC$1501),ROW(A136)),"")</f>
        <v>200650</v>
      </c>
      <c r="B140" s="27">
        <f t="shared" si="14"/>
        <v>136</v>
      </c>
      <c r="C140" s="27">
        <f ca="1">IF(A140="","",OFFSET(統合マスタ!$B$4,MATCH(A140,統合マスタ!$AC$5:$AC$1501,0),0))</f>
        <v>650</v>
      </c>
      <c r="D140" s="27" t="str">
        <f ca="1">IF($A140="","",OFFSET(統合マスタ!$C$4,MATCH($A140,統合マスタ!$AC$5:$AC$1501,0),0))</f>
        <v>メトトレキサート錠２ｍｇ「あゆみ」</v>
      </c>
      <c r="E140" s="27">
        <f ca="1">IF($A140="","",OFFSET(統合マスタ!$X$4,MATCH($A140,統合マスタ!$AC$5:$AC$1501,0),0))</f>
        <v>2</v>
      </c>
      <c r="F140" s="27">
        <f ca="1">IF($A140="","",OFFSET(統合マスタ!$Z$4,MATCH($A140,統合マスタ!$AC$5:$AC$1501,0),0))</f>
        <v>3</v>
      </c>
      <c r="G140" s="27" t="str">
        <f ca="1">IF($A140="","",OFFSET(統合マスタ!$E$4,MATCH($A140,統合マスタ!$AC$5:$AC$1501,0),0))</f>
        <v>ＰＴＰ</v>
      </c>
      <c r="H140" s="27" t="str">
        <f ca="1">IF($A140="","",OFFSET(統合マスタ!$F$4,MATCH($A140,統合マスタ!$AC$5:$AC$1501,0),0))</f>
        <v>４８Ｔ</v>
      </c>
      <c r="I140" s="54" t="str">
        <f ca="1">IF(F140="","",OFFSET(分類!$B$29,MATCH(F140,分類!$A$30:$A$46,0),0))</f>
        <v>外用.臨時.散薬ヒート</v>
      </c>
      <c r="J140" s="65">
        <v>19</v>
      </c>
      <c r="K140" s="54" t="str">
        <f t="shared" ca="1" si="11"/>
        <v>錠</v>
      </c>
      <c r="L140" s="54" t="str">
        <f t="shared" ca="1" si="12"/>
        <v/>
      </c>
      <c r="M140" s="54">
        <f t="shared" ca="1" si="13"/>
        <v>19</v>
      </c>
      <c r="N140" s="27" t="str">
        <f ca="1">IF($A140="","",OFFSET(統合マスタ!$K$4,MATCH($A140,統合マスタ!$AC$5:$AC$1501,0),0))</f>
        <v>錠</v>
      </c>
    </row>
    <row r="141" spans="1:14">
      <c r="A141" s="66" cm="1">
        <f t="array" aca="1" ref="A141" ca="1">IFERROR(SMALL(IF(統合マスタ!$R$5:$R$1501=2,統合マスタ!$AC$5:$AC$1501),ROW(A137)),"")</f>
        <v>200674</v>
      </c>
      <c r="B141" s="27">
        <f t="shared" si="14"/>
        <v>137</v>
      </c>
      <c r="C141" s="27">
        <f ca="1">IF(A141="","",OFFSET(統合マスタ!$B$4,MATCH(A141,統合マスタ!$AC$5:$AC$1501,0),0))</f>
        <v>674</v>
      </c>
      <c r="D141" s="27" t="str">
        <f ca="1">IF($A141="","",OFFSET(統合マスタ!$C$4,MATCH($A141,統合マスタ!$AC$5:$AC$1501,0),0))</f>
        <v>ラコサミド錠５０ｍｇ「ＪＧ」</v>
      </c>
      <c r="E141" s="27">
        <f ca="1">IF($A141="","",OFFSET(統合マスタ!$X$4,MATCH($A141,統合マスタ!$AC$5:$AC$1501,0),0))</f>
        <v>2</v>
      </c>
      <c r="F141" s="27">
        <f ca="1">IF($A141="","",OFFSET(統合マスタ!$Z$4,MATCH($A141,統合マスタ!$AC$5:$AC$1501,0),0))</f>
        <v>3</v>
      </c>
      <c r="G141" s="27" t="str">
        <f ca="1">IF($A141="","",OFFSET(統合マスタ!$E$4,MATCH($A141,統合マスタ!$AC$5:$AC$1501,0),0))</f>
        <v>ＰＴＰ</v>
      </c>
      <c r="H141" s="27" t="str">
        <f ca="1">IF($A141="","",OFFSET(統合マスタ!$F$4,MATCH($A141,統合マスタ!$AC$5:$AC$1501,0),0))</f>
        <v>１００Ｔ</v>
      </c>
      <c r="I141" s="54" t="str">
        <f ca="1">IF(F141="","",OFFSET(分類!$B$29,MATCH(F141,分類!$A$30:$A$46,0),0))</f>
        <v>外用.臨時.散薬ヒート</v>
      </c>
      <c r="J141" s="65">
        <v>114</v>
      </c>
      <c r="K141" s="54" t="str">
        <f t="shared" ca="1" si="11"/>
        <v>錠</v>
      </c>
      <c r="L141" s="54" t="str">
        <f t="shared" ca="1" si="12"/>
        <v/>
      </c>
      <c r="M141" s="54">
        <f t="shared" ca="1" si="13"/>
        <v>114</v>
      </c>
      <c r="N141" s="27" t="str">
        <f ca="1">IF($A141="","",OFFSET(統合マスタ!$K$4,MATCH($A141,統合マスタ!$AC$5:$AC$1501,0),0))</f>
        <v>錠</v>
      </c>
    </row>
    <row r="142" spans="1:14">
      <c r="A142" s="66" cm="1">
        <f t="array" aca="1" ref="A142" ca="1">IFERROR(SMALL(IF(統合マスタ!$R$5:$R$1501=2,統合マスタ!$AC$5:$AC$1501),ROW(A138)),"")</f>
        <v>200693</v>
      </c>
      <c r="B142" s="27">
        <f t="shared" si="14"/>
        <v>138</v>
      </c>
      <c r="C142" s="27">
        <f ca="1">IF(A142="","",OFFSET(統合マスタ!$B$4,MATCH(A142,統合マスタ!$AC$5:$AC$1501,0),0))</f>
        <v>693</v>
      </c>
      <c r="D142" s="27" t="str">
        <f ca="1">IF($A142="","",OFFSET(統合マスタ!$C$4,MATCH($A142,統合マスタ!$AC$5:$AC$1501,0),0))</f>
        <v>ランタス注ソロスター３００単位</v>
      </c>
      <c r="E142" s="27">
        <f ca="1">IF($A142="","",OFFSET(統合マスタ!$X$4,MATCH($A142,統合マスタ!$AC$5:$AC$1501,0),0))</f>
        <v>2</v>
      </c>
      <c r="F142" s="27">
        <f ca="1">IF($A142="","",OFFSET(統合マスタ!$Z$4,MATCH($A142,統合マスタ!$AC$5:$AC$1501,0),0))</f>
        <v>11</v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>３ｍｌｘ２本</v>
      </c>
      <c r="I142" s="54" t="str">
        <f ca="1">IF(F142="","",OFFSET(分類!$B$29,MATCH(F142,分類!$A$30:$A$46,0),0))</f>
        <v>冷蔵庫</v>
      </c>
      <c r="J142" s="65">
        <v>1</v>
      </c>
      <c r="K142" s="54" t="str">
        <f t="shared" ca="1" si="11"/>
        <v>本</v>
      </c>
      <c r="L142" s="54" t="str">
        <f t="shared" ca="1" si="12"/>
        <v/>
      </c>
      <c r="M142" s="54">
        <f t="shared" ca="1" si="13"/>
        <v>1</v>
      </c>
      <c r="N142" s="27" t="str">
        <f ca="1">IF($A142="","",OFFSET(統合マスタ!$K$4,MATCH($A142,統合マスタ!$AC$5:$AC$1501,0),0))</f>
        <v>本</v>
      </c>
    </row>
    <row r="143" spans="1:14">
      <c r="A143" s="66" cm="1">
        <f t="array" aca="1" ref="A143" ca="1">IFERROR(SMALL(IF(統合マスタ!$R$5:$R$1501=2,統合マスタ!$AC$5:$AC$1501),ROW(A139)),"")</f>
        <v>200695</v>
      </c>
      <c r="B143" s="27">
        <f t="shared" si="14"/>
        <v>139</v>
      </c>
      <c r="C143" s="27">
        <f ca="1">IF(A143="","",OFFSET(統合マスタ!$B$4,MATCH(A143,統合マスタ!$AC$5:$AC$1501,0),0))</f>
        <v>695</v>
      </c>
      <c r="D143" s="27" t="str">
        <f ca="1">IF($A143="","",OFFSET(統合マスタ!$C$4,MATCH($A143,統合マスタ!$AC$5:$AC$1501,0),0))</f>
        <v>リオレサール錠５ｍｇ</v>
      </c>
      <c r="E143" s="27">
        <f ca="1">IF($A143="","",OFFSET(統合マスタ!$X$4,MATCH($A143,統合マスタ!$AC$5:$AC$1501,0),0))</f>
        <v>2</v>
      </c>
      <c r="F143" s="27">
        <f ca="1">IF($A143="","",OFFSET(統合マスタ!$Z$4,MATCH($A143,統合マスタ!$AC$5:$AC$1501,0),0))</f>
        <v>3</v>
      </c>
      <c r="G143" s="27" t="str">
        <f ca="1">IF($A143="","",OFFSET(統合マスタ!$E$4,MATCH($A143,統合マスタ!$AC$5:$AC$1501,0),0))</f>
        <v>ＰＴＰ</v>
      </c>
      <c r="H143" s="27" t="str">
        <f ca="1">IF($A143="","",OFFSET(統合マスタ!$F$4,MATCH($A143,統合マスタ!$AC$5:$AC$1501,0),0))</f>
        <v>１００Ｔ</v>
      </c>
      <c r="I143" s="54" t="str">
        <f ca="1">IF(F143="","",OFFSET(分類!$B$29,MATCH(F143,分類!$A$30:$A$46,0),0))</f>
        <v>外用.臨時.散薬ヒート</v>
      </c>
      <c r="J143" s="65">
        <v>47</v>
      </c>
      <c r="K143" s="54" t="str">
        <f t="shared" ca="1" si="11"/>
        <v>錠</v>
      </c>
      <c r="L143" s="54" t="str">
        <f t="shared" ca="1" si="12"/>
        <v/>
      </c>
      <c r="M143" s="54">
        <f t="shared" ca="1" si="13"/>
        <v>47</v>
      </c>
      <c r="N143" s="27" t="str">
        <f ca="1">IF($A143="","",OFFSET(統合マスタ!$K$4,MATCH($A143,統合マスタ!$AC$5:$AC$1501,0),0))</f>
        <v>錠</v>
      </c>
    </row>
    <row r="144" spans="1:14">
      <c r="A144" s="66" cm="1">
        <f t="array" aca="1" ref="A144" ca="1">IFERROR(SMALL(IF(統合マスタ!$R$5:$R$1501=2,統合マスタ!$AC$5:$AC$1501),ROW(A140)),"")</f>
        <v>200697</v>
      </c>
      <c r="B144" s="27">
        <f t="shared" si="14"/>
        <v>140</v>
      </c>
      <c r="C144" s="27">
        <f ca="1">IF(A144="","",OFFSET(統合マスタ!$B$4,MATCH(A144,統合マスタ!$AC$5:$AC$1501,0),0))</f>
        <v>697</v>
      </c>
      <c r="D144" s="27" t="str">
        <f ca="1">IF($A144="","",OFFSET(統合マスタ!$C$4,MATCH($A144,統合マスタ!$AC$5:$AC$1501,0),0))</f>
        <v>リクラスト点滴静注液５ｍｇ</v>
      </c>
      <c r="E144" s="27">
        <f ca="1">IF($A144="","",OFFSET(統合マスタ!$X$4,MATCH($A144,統合マスタ!$AC$5:$AC$1501,0),0))</f>
        <v>2</v>
      </c>
      <c r="F144" s="27">
        <f ca="1">IF($A144="","",OFFSET(統合マスタ!$Z$4,MATCH($A144,統合マスタ!$AC$5:$AC$1501,0),0))</f>
        <v>9</v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>１袋</v>
      </c>
      <c r="I144" s="54" t="str">
        <f ca="1">IF(F144="","",OFFSET(分類!$B$29,MATCH(F144,分類!$A$30:$A$46,0),0))</f>
        <v>注射</v>
      </c>
      <c r="J144" s="65">
        <v>1</v>
      </c>
      <c r="K144" s="54" t="str">
        <f t="shared" ca="1" si="11"/>
        <v>袋</v>
      </c>
      <c r="L144" s="54" t="str">
        <f t="shared" ca="1" si="12"/>
        <v/>
      </c>
      <c r="M144" s="54">
        <f t="shared" ca="1" si="13"/>
        <v>1</v>
      </c>
      <c r="N144" s="27" t="str">
        <f ca="1">IF($A144="","",OFFSET(統合マスタ!$K$4,MATCH($A144,統合マスタ!$AC$5:$AC$1501,0),0))</f>
        <v>袋</v>
      </c>
    </row>
    <row r="145" spans="1:14">
      <c r="A145" s="66" cm="1">
        <f t="array" aca="1" ref="A145" ca="1">IFERROR(SMALL(IF(統合マスタ!$R$5:$R$1501=2,統合マスタ!$AC$5:$AC$1501),ROW(A141)),"")</f>
        <v>200735</v>
      </c>
      <c r="B145" s="27">
        <f t="shared" si="14"/>
        <v>141</v>
      </c>
      <c r="C145" s="27">
        <f ca="1">IF(A145="","",OFFSET(統合マスタ!$B$4,MATCH(A145,統合マスタ!$AC$5:$AC$1501,0),0))</f>
        <v>735</v>
      </c>
      <c r="D145" s="27" t="str">
        <f ca="1">IF($A145="","",OFFSET(統合マスタ!$C$4,MATCH($A145,統合マスタ!$AC$5:$AC$1501,0),0))</f>
        <v>リマチル錠１００ｍｇ</v>
      </c>
      <c r="E145" s="27">
        <f ca="1">IF($A145="","",OFFSET(統合マスタ!$X$4,MATCH($A145,統合マスタ!$AC$5:$AC$1501,0),0))</f>
        <v>2</v>
      </c>
      <c r="F145" s="27">
        <f ca="1">IF($A145="","",OFFSET(統合マスタ!$Z$4,MATCH($A145,統合マスタ!$AC$5:$AC$1501,0),0))</f>
        <v>1</v>
      </c>
      <c r="G145" s="27" t="str">
        <f ca="1">IF($A145="","",OFFSET(統合マスタ!$E$4,MATCH($A145,統合マスタ!$AC$5:$AC$1501,0),0))</f>
        <v>ＰＴＰ</v>
      </c>
      <c r="H145" s="27" t="str">
        <f ca="1">IF($A145="","",OFFSET(統合マスタ!$F$4,MATCH($A145,統合マスタ!$AC$5:$AC$1501,0),0))</f>
        <v>１００Ｔ</v>
      </c>
      <c r="I145" s="54" t="str">
        <f ca="1">IF(F145="","",OFFSET(分類!$B$29,MATCH(F145,分類!$A$30:$A$46,0),0))</f>
        <v>調剤棚</v>
      </c>
      <c r="J145" s="65">
        <v>104</v>
      </c>
      <c r="K145" s="54" t="str">
        <f t="shared" ca="1" si="11"/>
        <v>錠</v>
      </c>
      <c r="L145" s="54" t="str">
        <f t="shared" ca="1" si="12"/>
        <v/>
      </c>
      <c r="M145" s="54">
        <f t="shared" ca="1" si="13"/>
        <v>104</v>
      </c>
      <c r="N145" s="27" t="str">
        <f ca="1">IF($A145="","",OFFSET(統合マスタ!$K$4,MATCH($A145,統合マスタ!$AC$5:$AC$1501,0),0))</f>
        <v>錠</v>
      </c>
    </row>
    <row r="146" spans="1:14">
      <c r="A146" s="66" cm="1">
        <f t="array" aca="1" ref="A146" ca="1">IFERROR(SMALL(IF(統合マスタ!$R$5:$R$1501=2,統合マスタ!$AC$5:$AC$1501),ROW(A142)),"")</f>
        <v>200737</v>
      </c>
      <c r="B146" s="27">
        <f t="shared" si="14"/>
        <v>142</v>
      </c>
      <c r="C146" s="27">
        <f ca="1">IF(A146="","",OFFSET(統合マスタ!$B$4,MATCH(A146,統合マスタ!$AC$5:$AC$1501,0),0))</f>
        <v>737</v>
      </c>
      <c r="D146" s="27" t="str">
        <f ca="1">IF($A146="","",OFFSET(統合マスタ!$C$4,MATCH($A146,統合マスタ!$AC$5:$AC$1501,0),0))</f>
        <v>リュープロレリン酢酸塩注射用キット３．７５ｍｇ「あすか」</v>
      </c>
      <c r="E146" s="27">
        <f ca="1">IF($A146="","",OFFSET(統合マスタ!$X$4,MATCH($A146,統合マスタ!$AC$5:$AC$1501,0),0))</f>
        <v>2</v>
      </c>
      <c r="F146" s="27">
        <f ca="1">IF($A146="","",OFFSET(統合マスタ!$Z$4,MATCH($A146,統合マスタ!$AC$5:$AC$1501,0),0))</f>
        <v>15</v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>１筒</v>
      </c>
      <c r="I146" s="54" t="str">
        <f ca="1">IF(F146="","",OFFSET(分類!$B$29,MATCH(F146,分類!$A$30:$A$46,0),0))</f>
        <v>不良在庫</v>
      </c>
      <c r="J146" s="65">
        <v>0</v>
      </c>
      <c r="K146" s="54" t="str">
        <f t="shared" ca="1" si="11"/>
        <v>筒</v>
      </c>
      <c r="L146" s="54" t="str">
        <f t="shared" ca="1" si="12"/>
        <v/>
      </c>
      <c r="M146" s="54">
        <f t="shared" ca="1" si="13"/>
        <v>0</v>
      </c>
      <c r="N146" s="27" t="str">
        <f ca="1">IF($A146="","",OFFSET(統合マスタ!$K$4,MATCH($A146,統合マスタ!$AC$5:$AC$1501,0),0))</f>
        <v>筒</v>
      </c>
    </row>
    <row r="147" spans="1:14">
      <c r="A147" s="66" cm="1">
        <f t="array" aca="1" ref="A147" ca="1">IFERROR(SMALL(IF(統合マスタ!$R$5:$R$1501=2,統合マスタ!$AC$5:$AC$1501),ROW(A143)),"")</f>
        <v>200761</v>
      </c>
      <c r="B147" s="27">
        <f t="shared" si="14"/>
        <v>143</v>
      </c>
      <c r="C147" s="27">
        <f ca="1">IF(A147="","",OFFSET(統合マスタ!$B$4,MATCH(A147,統合マスタ!$AC$5:$AC$1501,0),0))</f>
        <v>761</v>
      </c>
      <c r="D147" s="27" t="str">
        <f ca="1">IF($A147="","",OFFSET(統合マスタ!$C$4,MATCH($A147,統合マスタ!$AC$5:$AC$1501,0),0))</f>
        <v>レトロゾール錠２．５ｍｇ「サワイ」</v>
      </c>
      <c r="E147" s="27">
        <f ca="1">IF($A147="","",OFFSET(統合マスタ!$X$4,MATCH($A147,統合マスタ!$AC$5:$AC$1501,0),0))</f>
        <v>2</v>
      </c>
      <c r="F147" s="27">
        <f ca="1">IF($A147="","",OFFSET(統合マスタ!$Z$4,MATCH($A147,統合マスタ!$AC$5:$AC$1501,0),0))</f>
        <v>3</v>
      </c>
      <c r="G147" s="27" t="str">
        <f ca="1">IF($A147="","",OFFSET(統合マスタ!$E$4,MATCH($A147,統合マスタ!$AC$5:$AC$1501,0),0))</f>
        <v>ＰＴＰ</v>
      </c>
      <c r="H147" s="27" t="str">
        <f ca="1">IF($A147="","",OFFSET(統合マスタ!$F$4,MATCH($A147,統合マスタ!$AC$5:$AC$1501,0),0))</f>
        <v>３０Ｔ</v>
      </c>
      <c r="I147" s="54" t="str">
        <f ca="1">IF(F147="","",OFFSET(分類!$B$29,MATCH(F147,分類!$A$30:$A$46,0),0))</f>
        <v>外用.臨時.散薬ヒート</v>
      </c>
      <c r="J147" s="65">
        <v>14</v>
      </c>
      <c r="K147" s="54" t="str">
        <f t="shared" ca="1" si="11"/>
        <v>錠</v>
      </c>
      <c r="L147" s="54" t="str">
        <f t="shared" ca="1" si="12"/>
        <v/>
      </c>
      <c r="M147" s="54">
        <f t="shared" ca="1" si="13"/>
        <v>14</v>
      </c>
      <c r="N147" s="27" t="str">
        <f ca="1">IF($A147="","",OFFSET(統合マスタ!$K$4,MATCH($A147,統合マスタ!$AC$5:$AC$1501,0),0))</f>
        <v>錠</v>
      </c>
    </row>
    <row r="148" spans="1:14">
      <c r="A148" s="66" cm="1">
        <f t="array" aca="1" ref="A148" ca="1">IFERROR(SMALL(IF(統合マスタ!$R$5:$R$1501=2,統合マスタ!$AC$5:$AC$1501),ROW(A144)),"")</f>
        <v>200773</v>
      </c>
      <c r="B148" s="27">
        <f t="shared" si="14"/>
        <v>144</v>
      </c>
      <c r="C148" s="27">
        <f ca="1">IF(A148="","",OFFSET(統合マスタ!$B$4,MATCH(A148,統合マスタ!$AC$5:$AC$1501,0),0))</f>
        <v>773</v>
      </c>
      <c r="D148" s="27" t="str">
        <f ca="1">IF($A148="","",OFFSET(統合マスタ!$C$4,MATCH($A148,統合マスタ!$AC$5:$AC$1501,0),0))</f>
        <v>レボレード錠１２．５ｍｇ</v>
      </c>
      <c r="E148" s="27">
        <f ca="1">IF($A148="","",OFFSET(統合マスタ!$X$4,MATCH($A148,統合マスタ!$AC$5:$AC$1501,0),0))</f>
        <v>2</v>
      </c>
      <c r="F148" s="27">
        <f ca="1">IF($A148="","",OFFSET(統合マスタ!$Z$4,MATCH($A148,統合マスタ!$AC$5:$AC$1501,0),0))</f>
        <v>15</v>
      </c>
      <c r="G148" s="27" t="str">
        <f ca="1">IF($A148="","",OFFSET(統合マスタ!$E$4,MATCH($A148,統合マスタ!$AC$5:$AC$1501,0),0))</f>
        <v>ＰＴＰ</v>
      </c>
      <c r="H148" s="27" t="str">
        <f ca="1">IF($A148="","",OFFSET(統合マスタ!$F$4,MATCH($A148,統合マスタ!$AC$5:$AC$1501,0),0))</f>
        <v>７０Ｔ</v>
      </c>
      <c r="I148" s="54" t="str">
        <f ca="1">IF(F148="","",OFFSET(分類!$B$29,MATCH(F148,分類!$A$30:$A$46,0),0))</f>
        <v>不良在庫</v>
      </c>
      <c r="J148" s="65">
        <v>47</v>
      </c>
      <c r="K148" s="54" t="str">
        <f t="shared" ca="1" si="11"/>
        <v>錠</v>
      </c>
      <c r="L148" s="54" t="str">
        <f t="shared" ca="1" si="12"/>
        <v/>
      </c>
      <c r="M148" s="54">
        <f t="shared" ca="1" si="13"/>
        <v>47</v>
      </c>
      <c r="N148" s="27" t="str">
        <f ca="1">IF($A148="","",OFFSET(統合マスタ!$K$4,MATCH($A148,統合マスタ!$AC$5:$AC$1501,0),0))</f>
        <v>錠</v>
      </c>
    </row>
    <row r="149" spans="1:14">
      <c r="A149" s="66" cm="1">
        <f t="array" aca="1" ref="A149" ca="1">IFERROR(SMALL(IF(統合マスタ!$R$5:$R$1501=2,統合マスタ!$AC$5:$AC$1501),ROW(A145)),"")</f>
        <v>200774</v>
      </c>
      <c r="B149" s="27">
        <f t="shared" si="14"/>
        <v>145</v>
      </c>
      <c r="C149" s="27">
        <f ca="1">IF(A149="","",OFFSET(統合マスタ!$B$4,MATCH(A149,統合マスタ!$AC$5:$AC$1501,0),0))</f>
        <v>774</v>
      </c>
      <c r="D149" s="27" t="str">
        <f ca="1">IF($A149="","",OFFSET(統合マスタ!$C$4,MATCH($A149,統合マスタ!$AC$5:$AC$1501,0),0))</f>
        <v>レルパックス錠２０ｍｇ</v>
      </c>
      <c r="E149" s="27">
        <f ca="1">IF($A149="","",OFFSET(統合マスタ!$X$4,MATCH($A149,統合マスタ!$AC$5:$AC$1501,0),0))</f>
        <v>2</v>
      </c>
      <c r="F149" s="27">
        <f ca="1">IF($A149="","",OFFSET(統合マスタ!$Z$4,MATCH($A149,統合マスタ!$AC$5:$AC$1501,0),0))</f>
        <v>3</v>
      </c>
      <c r="G149" s="27" t="str">
        <f ca="1">IF($A149="","",OFFSET(統合マスタ!$E$4,MATCH($A149,統合マスタ!$AC$5:$AC$1501,0),0))</f>
        <v>ＰＴＰ</v>
      </c>
      <c r="H149" s="27" t="str">
        <f ca="1">IF($A149="","",OFFSET(統合マスタ!$F$4,MATCH($A149,統合マスタ!$AC$5:$AC$1501,0),0))</f>
        <v>１０Ｔ</v>
      </c>
      <c r="I149" s="54" t="str">
        <f ca="1">IF(F149="","",OFFSET(分類!$B$29,MATCH(F149,分類!$A$30:$A$46,0),0))</f>
        <v>外用.臨時.散薬ヒート</v>
      </c>
      <c r="J149" s="65">
        <v>0</v>
      </c>
      <c r="K149" s="54" t="str">
        <f t="shared" ca="1" si="11"/>
        <v>錠</v>
      </c>
      <c r="L149" s="54" t="str">
        <f t="shared" ca="1" si="12"/>
        <v/>
      </c>
      <c r="M149" s="54">
        <f t="shared" ca="1" si="13"/>
        <v>0</v>
      </c>
      <c r="N149" s="27" t="str">
        <f ca="1">IF($A149="","",OFFSET(統合マスタ!$K$4,MATCH($A149,統合マスタ!$AC$5:$AC$1501,0),0))</f>
        <v>錠</v>
      </c>
    </row>
    <row r="150" spans="1:14">
      <c r="A150" s="66" t="str" cm="1">
        <f t="array" aca="1" ref="A150" ca="1">IFERROR(SMALL(IF(統合マスタ!$R$5:$R$1501=2,統合マスタ!$AC$5:$AC$1501),ROW(A146)),"")</f>
        <v/>
      </c>
      <c r="B150" s="27">
        <f t="shared" si="14"/>
        <v>146</v>
      </c>
      <c r="C150" s="27" t="str">
        <f ca="1">IF(A150="","",OFFSET(統合マスタ!$B$4,MATCH(A150,統合マスタ!$AC$5:$AC$1501,0),0))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12"/>
        <v/>
      </c>
      <c r="M150" s="54">
        <f t="shared" ca="1" si="13"/>
        <v>0</v>
      </c>
      <c r="N150" s="27" t="str">
        <f ca="1">IF($A150="","",OFFSET(統合マスタ!$K$4,MATCH($A150,統合マスタ!$AC$5:$AC$1501,0),0))</f>
        <v/>
      </c>
    </row>
    <row r="151" spans="1:14">
      <c r="A151" s="66" t="str" cm="1">
        <f t="array" aca="1" ref="A151" ca="1">IFERROR(SMALL(IF(統合マスタ!$R$5:$R$1501=2,統合マスタ!$AC$5:$AC$1501),ROW(A147)),"")</f>
        <v/>
      </c>
      <c r="B151" s="27">
        <f t="shared" si="14"/>
        <v>147</v>
      </c>
      <c r="C151" s="27" t="str">
        <f ca="1">IF(A151="","",OFFSET(統合マスタ!$B$4,MATCH(A151,統合マスタ!$AC$5:$AC$1501,0),0))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12"/>
        <v/>
      </c>
      <c r="M151" s="54">
        <f t="shared" ca="1" si="13"/>
        <v>0</v>
      </c>
      <c r="N151" s="27" t="str">
        <f ca="1">IF($A151="","",OFFSET(統合マスタ!$K$4,MATCH($A151,統合マスタ!$AC$5:$AC$1501,0),0))</f>
        <v/>
      </c>
    </row>
    <row r="152" spans="1:14">
      <c r="A152" s="66" t="str" cm="1">
        <f t="array" aca="1" ref="A152" ca="1">IFERROR(SMALL(IF(統合マスタ!$R$5:$R$1501=2,統合マスタ!$AC$5:$AC$1501),ROW(A148)),"")</f>
        <v/>
      </c>
      <c r="B152" s="27">
        <f t="shared" si="14"/>
        <v>148</v>
      </c>
      <c r="C152" s="27" t="str">
        <f ca="1">IF(A152="","",OFFSET(統合マスタ!$B$4,MATCH(A152,統合マスタ!$AC$5:$AC$1501,0),0))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12"/>
        <v/>
      </c>
      <c r="M152" s="54">
        <f t="shared" ca="1" si="13"/>
        <v>0</v>
      </c>
      <c r="N152" s="27" t="str">
        <f ca="1">IF($A152="","",OFFSET(統合マスタ!$K$4,MATCH($A152,統合マスタ!$AC$5:$AC$1501,0),0))</f>
        <v/>
      </c>
    </row>
    <row r="153" spans="1:14">
      <c r="A153" s="66" t="str" cm="1">
        <f t="array" aca="1" ref="A153" ca="1">IFERROR(SMALL(IF(統合マスタ!$R$5:$R$1501=2,統合マスタ!$AC$5:$AC$1501),ROW(A149)),"")</f>
        <v/>
      </c>
      <c r="B153" s="27">
        <f t="shared" si="14"/>
        <v>149</v>
      </c>
      <c r="C153" s="27" t="str">
        <f ca="1">IF(A153="","",OFFSET(統合マスタ!$B$4,MATCH(A153,統合マスタ!$AC$5:$AC$1501,0),0))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12"/>
        <v/>
      </c>
      <c r="M153" s="54">
        <f t="shared" ca="1" si="13"/>
        <v>0</v>
      </c>
      <c r="N153" s="27" t="str">
        <f ca="1">IF($A153="","",OFFSET(統合マスタ!$K$4,MATCH($A153,統合マスタ!$AC$5:$AC$1501,0),0))</f>
        <v/>
      </c>
    </row>
    <row r="154" spans="1:14">
      <c r="A154" s="66" t="str" cm="1">
        <f t="array" aca="1" ref="A154" ca="1">IFERROR(SMALL(IF(統合マスタ!$R$5:$R$1501=2,統合マスタ!$AC$5:$AC$1501),ROW(A150)),"")</f>
        <v/>
      </c>
      <c r="B154" s="27">
        <f t="shared" si="14"/>
        <v>150</v>
      </c>
      <c r="C154" s="27" t="str">
        <f ca="1">IF(A154="","",OFFSET(統合マスタ!$B$4,MATCH(A154,統合マスタ!$AC$5:$AC$1501,0),0))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12"/>
        <v/>
      </c>
      <c r="M154" s="54">
        <f t="shared" ca="1" si="13"/>
        <v>0</v>
      </c>
      <c r="N154" s="27" t="str">
        <f ca="1">IF($A154="","",OFFSET(統合マスタ!$K$4,MATCH($A154,統合マスタ!$AC$5:$AC$1501,0),0))</f>
        <v/>
      </c>
    </row>
    <row r="155" spans="1:14">
      <c r="A155" s="66" t="str" cm="1">
        <f t="array" aca="1" ref="A155" ca="1">IFERROR(SMALL(IF(統合マスタ!$R$5:$R$1501=2,統合マスタ!$AC$5:$AC$1501),ROW(A151)),"")</f>
        <v/>
      </c>
      <c r="B155" s="27">
        <f t="shared" si="14"/>
        <v>151</v>
      </c>
      <c r="C155" s="27" t="str">
        <f ca="1">IF(A155="","",OFFSET(統合マスタ!$B$4,MATCH(A155,統合マスタ!$AC$5:$AC$1501,0),0))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12"/>
        <v/>
      </c>
      <c r="M155" s="54">
        <f t="shared" ca="1" si="13"/>
        <v>0</v>
      </c>
      <c r="N155" s="27" t="str">
        <f ca="1">IF($A155="","",OFFSET(統合マスタ!$K$4,MATCH($A155,統合マスタ!$AC$5:$AC$1501,0),0))</f>
        <v/>
      </c>
    </row>
    <row r="156" spans="1:14">
      <c r="A156" s="66" t="str" cm="1">
        <f t="array" aca="1" ref="A156" ca="1">IFERROR(SMALL(IF(統合マスタ!$R$5:$R$1501=2,統合マスタ!$AC$5:$AC$1501),ROW(A152)),"")</f>
        <v/>
      </c>
      <c r="B156" s="27">
        <f t="shared" si="14"/>
        <v>152</v>
      </c>
      <c r="C156" s="27" t="str">
        <f ca="1">IF(A156="","",OFFSET(統合マスタ!$B$4,MATCH(A156,統合マスタ!$AC$5:$AC$1501,0),0))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12"/>
        <v/>
      </c>
      <c r="M156" s="54">
        <f t="shared" ca="1" si="13"/>
        <v>0</v>
      </c>
      <c r="N156" s="27" t="str">
        <f ca="1">IF($A156="","",OFFSET(統合マスタ!$K$4,MATCH($A156,統合マスタ!$AC$5:$AC$1501,0),0))</f>
        <v/>
      </c>
    </row>
    <row r="157" spans="1:14">
      <c r="A157" s="66" t="str" cm="1">
        <f t="array" aca="1" ref="A157" ca="1">IFERROR(SMALL(IF(統合マスタ!$R$5:$R$1501=2,統合マスタ!$AC$5:$AC$1501),ROW(A153)),"")</f>
        <v/>
      </c>
      <c r="B157" s="27">
        <f t="shared" si="14"/>
        <v>153</v>
      </c>
      <c r="C157" s="27" t="str">
        <f ca="1">IF(A157="","",OFFSET(統合マスタ!$B$4,MATCH(A157,統合マスタ!$AC$5:$AC$1501,0),0))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12"/>
        <v/>
      </c>
      <c r="M157" s="54">
        <f t="shared" ca="1" si="13"/>
        <v>0</v>
      </c>
      <c r="N157" s="27" t="str">
        <f ca="1">IF($A157="","",OFFSET(統合マスタ!$K$4,MATCH($A157,統合マスタ!$AC$5:$AC$1501,0),0))</f>
        <v/>
      </c>
    </row>
    <row r="158" spans="1:14">
      <c r="A158" s="66" t="str" cm="1">
        <f t="array" aca="1" ref="A158" ca="1">IFERROR(SMALL(IF(統合マスタ!$R$5:$R$1501=2,統合マスタ!$AC$5:$AC$1501),ROW(A154)),"")</f>
        <v/>
      </c>
      <c r="B158" s="27">
        <f t="shared" si="14"/>
        <v>154</v>
      </c>
      <c r="C158" s="27" t="str">
        <f ca="1">IF(A158="","",OFFSET(統合マスタ!$B$4,MATCH(A158,統合マスタ!$AC$5:$AC$1501,0),0))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12"/>
        <v/>
      </c>
      <c r="M158" s="54">
        <f t="shared" ca="1" si="13"/>
        <v>0</v>
      </c>
      <c r="N158" s="27" t="str">
        <f ca="1">IF($A158="","",OFFSET(統合マスタ!$K$4,MATCH($A158,統合マスタ!$AC$5:$AC$1501,0),0))</f>
        <v/>
      </c>
    </row>
    <row r="159" spans="1:14">
      <c r="A159" s="66" t="str" cm="1">
        <f t="array" aca="1" ref="A159" ca="1">IFERROR(SMALL(IF(統合マスタ!$R$5:$R$1501=2,統合マスタ!$AC$5:$AC$1501),ROW(A155)),"")</f>
        <v/>
      </c>
      <c r="B159" s="27">
        <f t="shared" si="14"/>
        <v>155</v>
      </c>
      <c r="C159" s="27" t="str">
        <f ca="1">IF(A159="","",OFFSET(統合マスタ!$B$4,MATCH(A159,統合マスタ!$AC$5:$AC$1501,0),0))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12"/>
        <v/>
      </c>
      <c r="M159" s="54">
        <f t="shared" ca="1" si="13"/>
        <v>0</v>
      </c>
      <c r="N159" s="27" t="str">
        <f ca="1">IF($A159="","",OFFSET(統合マスタ!$K$4,MATCH($A159,統合マスタ!$AC$5:$AC$1501,0),0))</f>
        <v/>
      </c>
    </row>
    <row r="160" spans="1:14">
      <c r="A160" s="66" t="str" cm="1">
        <f t="array" aca="1" ref="A160" ca="1">IFERROR(SMALL(IF(統合マスタ!$R$5:$R$1501=2,統合マスタ!$AC$5:$AC$1501),ROW(A156)),"")</f>
        <v/>
      </c>
      <c r="B160" s="27">
        <f t="shared" si="14"/>
        <v>156</v>
      </c>
      <c r="C160" s="27" t="str">
        <f ca="1">IF(A160="","",OFFSET(統合マスタ!$B$4,MATCH(A160,統合マスタ!$AC$5:$AC$1501,0),0))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12"/>
        <v/>
      </c>
      <c r="M160" s="54">
        <f t="shared" ca="1" si="13"/>
        <v>0</v>
      </c>
      <c r="N160" s="27" t="str">
        <f ca="1">IF($A160="","",OFFSET(統合マスタ!$K$4,MATCH($A160,統合マスタ!$AC$5:$AC$1501,0),0))</f>
        <v/>
      </c>
    </row>
    <row r="161" spans="1:14">
      <c r="A161" s="66" t="str" cm="1">
        <f t="array" aca="1" ref="A161" ca="1">IFERROR(SMALL(IF(統合マスタ!$R$5:$R$1501=2,統合マスタ!$AC$5:$AC$1501),ROW(A157)),"")</f>
        <v/>
      </c>
      <c r="B161" s="27">
        <f t="shared" si="14"/>
        <v>157</v>
      </c>
      <c r="C161" s="27" t="str">
        <f ca="1">IF(A161="","",OFFSET(統合マスタ!$B$4,MATCH(A161,統合マスタ!$AC$5:$AC$1501,0),0))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12"/>
        <v/>
      </c>
      <c r="M161" s="54">
        <f t="shared" ca="1" si="13"/>
        <v>0</v>
      </c>
      <c r="N161" s="27" t="str">
        <f ca="1">IF($A161="","",OFFSET(統合マスタ!$K$4,MATCH($A161,統合マスタ!$AC$5:$AC$1501,0),0))</f>
        <v/>
      </c>
    </row>
    <row r="162" spans="1:14">
      <c r="A162" s="66" t="str" cm="1">
        <f t="array" aca="1" ref="A162" ca="1">IFERROR(SMALL(IF(統合マスタ!$R$5:$R$1501=2,統合マスタ!$AC$5:$AC$1501),ROW(A158)),"")</f>
        <v/>
      </c>
      <c r="B162" s="27">
        <f t="shared" si="14"/>
        <v>158</v>
      </c>
      <c r="C162" s="27" t="str">
        <f ca="1">IF(A162="","",OFFSET(統合マスタ!$B$4,MATCH(A162,統合マスタ!$AC$5:$AC$1501,0),0))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12"/>
        <v/>
      </c>
      <c r="M162" s="54">
        <f t="shared" ca="1" si="13"/>
        <v>0</v>
      </c>
      <c r="N162" s="27" t="str">
        <f ca="1">IF($A162="","",OFFSET(統合マスタ!$K$4,MATCH($A162,統合マスタ!$AC$5:$AC$1501,0),0))</f>
        <v/>
      </c>
    </row>
    <row r="163" spans="1:14">
      <c r="A163" s="66" t="str" cm="1">
        <f t="array" aca="1" ref="A163" ca="1">IFERROR(SMALL(IF(統合マスタ!$R$5:$R$1501=2,統合マスタ!$AC$5:$AC$1501),ROW(A159)),"")</f>
        <v/>
      </c>
      <c r="B163" s="27">
        <f t="shared" si="14"/>
        <v>159</v>
      </c>
      <c r="C163" s="27" t="str">
        <f ca="1">IF(A163="","",OFFSET(統合マスタ!$B$4,MATCH(A163,統合マスタ!$AC$5:$AC$1501,0),0))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12"/>
        <v/>
      </c>
      <c r="M163" s="54">
        <f t="shared" ca="1" si="13"/>
        <v>0</v>
      </c>
      <c r="N163" s="27" t="str">
        <f ca="1">IF($A163="","",OFFSET(統合マスタ!$K$4,MATCH($A163,統合マスタ!$AC$5:$AC$1501,0),0))</f>
        <v/>
      </c>
    </row>
    <row r="164" spans="1:14">
      <c r="A164" s="66" t="str" cm="1">
        <f t="array" aca="1" ref="A164" ca="1">IFERROR(SMALL(IF(統合マスタ!$R$5:$R$1501=2,統合マスタ!$AC$5:$AC$1501),ROW(A160)),"")</f>
        <v/>
      </c>
      <c r="B164" s="27">
        <f t="shared" si="14"/>
        <v>160</v>
      </c>
      <c r="C164" s="27" t="str">
        <f ca="1">IF(A164="","",OFFSET(統合マスタ!$B$4,MATCH(A164,統合マスタ!$AC$5:$AC$1501,0),0))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12"/>
        <v/>
      </c>
      <c r="M164" s="54">
        <f t="shared" ca="1" si="13"/>
        <v>0</v>
      </c>
      <c r="N164" s="27" t="str">
        <f ca="1">IF($A164="","",OFFSET(統合マスタ!$K$4,MATCH($A164,統合マスタ!$AC$5:$AC$1501,0),0))</f>
        <v/>
      </c>
    </row>
    <row r="165" spans="1:14">
      <c r="A165" s="66" t="str" cm="1">
        <f t="array" aca="1" ref="A165" ca="1">IFERROR(SMALL(IF(統合マスタ!$R$5:$R$1501=2,統合マスタ!$AC$5:$AC$1501),ROW(A161)),"")</f>
        <v/>
      </c>
      <c r="B165" s="27">
        <f t="shared" si="14"/>
        <v>161</v>
      </c>
      <c r="C165" s="27" t="str">
        <f ca="1">IF(A165="","",OFFSET(統合マスタ!$B$4,MATCH(A165,統合マスタ!$AC$5:$AC$1501,0),0))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12"/>
        <v/>
      </c>
      <c r="M165" s="54">
        <f t="shared" ca="1" si="13"/>
        <v>0</v>
      </c>
      <c r="N165" s="27" t="str">
        <f ca="1">IF($A165="","",OFFSET(統合マスタ!$K$4,MATCH($A165,統合マスタ!$AC$5:$AC$1501,0),0))</f>
        <v/>
      </c>
    </row>
    <row r="166" spans="1:14">
      <c r="A166" s="66" t="str" cm="1">
        <f t="array" aca="1" ref="A166" ca="1">IFERROR(SMALL(IF(統合マスタ!$R$5:$R$1501=2,統合マスタ!$AC$5:$AC$1501),ROW(A162)),"")</f>
        <v/>
      </c>
      <c r="B166" s="27">
        <f t="shared" si="14"/>
        <v>162</v>
      </c>
      <c r="C166" s="27" t="str">
        <f ca="1">IF(A166="","",OFFSET(統合マスタ!$B$4,MATCH(A166,統合マスタ!$AC$5:$AC$1501,0),0))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12"/>
        <v/>
      </c>
      <c r="M166" s="54">
        <f t="shared" ca="1" si="13"/>
        <v>0</v>
      </c>
      <c r="N166" s="27" t="str">
        <f ca="1">IF($A166="","",OFFSET(統合マスタ!$K$4,MATCH($A166,統合マスタ!$AC$5:$AC$1501,0),0))</f>
        <v/>
      </c>
    </row>
    <row r="167" spans="1:14">
      <c r="A167" s="66" t="str" cm="1">
        <f t="array" aca="1" ref="A167" ca="1">IFERROR(SMALL(IF(統合マスタ!$R$5:$R$1501=2,統合マスタ!$AC$5:$AC$1501),ROW(A163)),"")</f>
        <v/>
      </c>
      <c r="B167" s="27">
        <f t="shared" si="14"/>
        <v>163</v>
      </c>
      <c r="C167" s="27" t="str">
        <f ca="1">IF(A167="","",OFFSET(統合マスタ!$B$4,MATCH(A167,統合マスタ!$AC$5:$AC$1501,0),0))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12"/>
        <v/>
      </c>
      <c r="M167" s="54">
        <f t="shared" ca="1" si="13"/>
        <v>0</v>
      </c>
      <c r="N167" s="27" t="str">
        <f ca="1">IF($A167="","",OFFSET(統合マスタ!$K$4,MATCH($A167,統合マスタ!$AC$5:$AC$1501,0),0))</f>
        <v/>
      </c>
    </row>
    <row r="168" spans="1:14">
      <c r="A168" s="66" t="str" cm="1">
        <f t="array" aca="1" ref="A168" ca="1">IFERROR(SMALL(IF(統合マスタ!$R$5:$R$1501=2,統合マスタ!$AC$5:$AC$1501),ROW(A164)),"")</f>
        <v/>
      </c>
      <c r="B168" s="27">
        <f t="shared" si="14"/>
        <v>164</v>
      </c>
      <c r="C168" s="27" t="str">
        <f ca="1">IF(A168="","",OFFSET(統合マスタ!$B$4,MATCH(A168,統合マスタ!$AC$5:$AC$1501,0),0))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12"/>
        <v/>
      </c>
      <c r="M168" s="54">
        <f t="shared" ca="1" si="13"/>
        <v>0</v>
      </c>
      <c r="N168" s="27" t="str">
        <f ca="1">IF($A168="","",OFFSET(統合マスタ!$K$4,MATCH($A168,統合マスタ!$AC$5:$AC$1501,0),0))</f>
        <v/>
      </c>
    </row>
    <row r="169" spans="1:14">
      <c r="A169" s="66" t="str" cm="1">
        <f t="array" aca="1" ref="A169" ca="1">IFERROR(SMALL(IF(統合マスタ!$R$5:$R$1501=2,統合マスタ!$AC$5:$AC$1501),ROW(A165)),"")</f>
        <v/>
      </c>
      <c r="B169" s="27">
        <f t="shared" si="14"/>
        <v>165</v>
      </c>
      <c r="C169" s="27" t="str">
        <f ca="1">IF(A169="","",OFFSET(統合マスタ!$B$4,MATCH(A169,統合マスタ!$AC$5:$AC$1501,0),0))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12"/>
        <v/>
      </c>
      <c r="M169" s="54">
        <f t="shared" ca="1" si="13"/>
        <v>0</v>
      </c>
      <c r="N169" s="27" t="str">
        <f ca="1">IF($A169="","",OFFSET(統合マスタ!$K$4,MATCH($A169,統合マスタ!$AC$5:$AC$1501,0),0))</f>
        <v/>
      </c>
    </row>
    <row r="170" spans="1:14">
      <c r="A170" s="66" t="str" cm="1">
        <f t="array" aca="1" ref="A170" ca="1">IFERROR(SMALL(IF(統合マスタ!$R$5:$R$1501=2,統合マスタ!$AC$5:$AC$1501),ROW(A166)),"")</f>
        <v/>
      </c>
      <c r="B170" s="27">
        <f t="shared" si="14"/>
        <v>166</v>
      </c>
      <c r="C170" s="27" t="str">
        <f ca="1">IF(A170="","",OFFSET(統合マスタ!$B$4,MATCH(A170,統合マスタ!$AC$5:$AC$1501,0),0))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12"/>
        <v/>
      </c>
      <c r="M170" s="54">
        <f t="shared" ca="1" si="13"/>
        <v>0</v>
      </c>
      <c r="N170" s="27" t="str">
        <f ca="1">IF($A170="","",OFFSET(統合マスタ!$K$4,MATCH($A170,統合マスタ!$AC$5:$AC$1501,0),0))</f>
        <v/>
      </c>
    </row>
    <row r="171" spans="1:14">
      <c r="A171" s="66" t="str" cm="1">
        <f t="array" aca="1" ref="A171" ca="1">IFERROR(SMALL(IF(統合マスタ!$R$5:$R$1501=2,統合マスタ!$AC$5:$AC$1501),ROW(A167)),"")</f>
        <v/>
      </c>
      <c r="B171" s="27">
        <f t="shared" si="14"/>
        <v>167</v>
      </c>
      <c r="C171" s="27" t="str">
        <f ca="1">IF(A171="","",OFFSET(統合マスタ!$B$4,MATCH(A171,統合マスタ!$AC$5:$AC$1501,0),0))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12"/>
        <v/>
      </c>
      <c r="M171" s="54">
        <f t="shared" ca="1" si="13"/>
        <v>0</v>
      </c>
      <c r="N171" s="27" t="str">
        <f ca="1">IF($A171="","",OFFSET(統合マスタ!$K$4,MATCH($A171,統合マスタ!$AC$5:$AC$1501,0),0))</f>
        <v/>
      </c>
    </row>
    <row r="172" spans="1:14">
      <c r="A172" s="66" t="str" cm="1">
        <f t="array" aca="1" ref="A172" ca="1">IFERROR(SMALL(IF(統合マスタ!$R$5:$R$1501=2,統合マスタ!$AC$5:$AC$1501),ROW(A168)),"")</f>
        <v/>
      </c>
      <c r="B172" s="27">
        <f t="shared" si="14"/>
        <v>168</v>
      </c>
      <c r="C172" s="27" t="str">
        <f ca="1">IF(A172="","",OFFSET(統合マスタ!$B$4,MATCH(A172,統合マスタ!$AC$5:$AC$1501,0),0))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12"/>
        <v/>
      </c>
      <c r="M172" s="54">
        <f t="shared" ca="1" si="13"/>
        <v>0</v>
      </c>
      <c r="N172" s="27" t="str">
        <f ca="1">IF($A172="","",OFFSET(統合マスタ!$K$4,MATCH($A172,統合マスタ!$AC$5:$AC$1501,0),0))</f>
        <v/>
      </c>
    </row>
    <row r="173" spans="1:14">
      <c r="A173" s="66" t="str" cm="1">
        <f t="array" aca="1" ref="A173" ca="1">IFERROR(SMALL(IF(統合マスタ!$R$5:$R$1501=2,統合マスタ!$AC$5:$AC$1501),ROW(A169)),"")</f>
        <v/>
      </c>
      <c r="B173" s="27">
        <f t="shared" si="14"/>
        <v>169</v>
      </c>
      <c r="C173" s="27" t="str">
        <f ca="1">IF(A173="","",OFFSET(統合マスタ!$B$4,MATCH(A173,統合マスタ!$AC$5:$AC$1501,0),0))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12"/>
        <v/>
      </c>
      <c r="M173" s="54">
        <f t="shared" ca="1" si="13"/>
        <v>0</v>
      </c>
      <c r="N173" s="27" t="str">
        <f ca="1">IF($A173="","",OFFSET(統合マスタ!$K$4,MATCH($A173,統合マスタ!$AC$5:$AC$1501,0),0))</f>
        <v/>
      </c>
    </row>
    <row r="174" spans="1:14">
      <c r="A174" s="66" t="str" cm="1">
        <f t="array" aca="1" ref="A174" ca="1">IFERROR(SMALL(IF(統合マスタ!$R$5:$R$1501=2,統合マスタ!$AC$5:$AC$1501),ROW(A170)),"")</f>
        <v/>
      </c>
      <c r="B174" s="27">
        <f t="shared" si="14"/>
        <v>170</v>
      </c>
      <c r="C174" s="27" t="str">
        <f ca="1">IF(A174="","",OFFSET(統合マスタ!$B$4,MATCH(A174,統合マスタ!$AC$5:$AC$1501,0),0))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12"/>
        <v/>
      </c>
      <c r="M174" s="54">
        <f t="shared" ca="1" si="13"/>
        <v>0</v>
      </c>
      <c r="N174" s="27" t="str">
        <f ca="1">IF($A174="","",OFFSET(統合マスタ!$K$4,MATCH($A174,統合マスタ!$AC$5:$AC$1501,0),0))</f>
        <v/>
      </c>
    </row>
    <row r="175" spans="1:14">
      <c r="A175" s="66" t="str" cm="1">
        <f t="array" aca="1" ref="A175" ca="1">IFERROR(SMALL(IF(統合マスタ!$R$5:$R$1501=2,統合マスタ!$AC$5:$AC$1501),ROW(A171)),"")</f>
        <v/>
      </c>
      <c r="B175" s="27">
        <f t="shared" si="14"/>
        <v>171</v>
      </c>
      <c r="C175" s="27" t="str">
        <f ca="1">IF(A175="","",OFFSET(統合マスタ!$B$4,MATCH(A175,統合マスタ!$AC$5:$AC$1501,0),0))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12"/>
        <v/>
      </c>
      <c r="M175" s="54">
        <f t="shared" ca="1" si="13"/>
        <v>0</v>
      </c>
      <c r="N175" s="27" t="str">
        <f ca="1">IF($A175="","",OFFSET(統合マスタ!$K$4,MATCH($A175,統合マスタ!$AC$5:$AC$1501,0),0))</f>
        <v/>
      </c>
    </row>
    <row r="176" spans="1:14">
      <c r="A176" s="66" t="str" cm="1">
        <f t="array" aca="1" ref="A176" ca="1">IFERROR(SMALL(IF(統合マスタ!$R$5:$R$1501=2,統合マスタ!$AC$5:$AC$1501),ROW(A172)),"")</f>
        <v/>
      </c>
      <c r="B176" s="27">
        <f t="shared" si="14"/>
        <v>172</v>
      </c>
      <c r="C176" s="27" t="str">
        <f ca="1">IF(A176="","",OFFSET(統合マスタ!$B$4,MATCH(A176,統合マスタ!$AC$5:$AC$1501,0),0))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12"/>
        <v/>
      </c>
      <c r="M176" s="54">
        <f t="shared" ca="1" si="13"/>
        <v>0</v>
      </c>
      <c r="N176" s="27" t="str">
        <f ca="1">IF($A176="","",OFFSET(統合マスタ!$K$4,MATCH($A176,統合マスタ!$AC$5:$AC$1501,0),0))</f>
        <v/>
      </c>
    </row>
    <row r="177" spans="1:14">
      <c r="A177" s="66" t="str" cm="1">
        <f t="array" aca="1" ref="A177" ca="1">IFERROR(SMALL(IF(統合マスタ!$R$5:$R$1501=2,統合マスタ!$AC$5:$AC$1501),ROW(A173)),"")</f>
        <v/>
      </c>
      <c r="B177" s="27">
        <f t="shared" si="14"/>
        <v>173</v>
      </c>
      <c r="C177" s="27" t="str">
        <f ca="1">IF(A177="","",OFFSET(統合マスタ!$B$4,MATCH(A177,統合マスタ!$AC$5:$AC$1501,0),0))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12"/>
        <v/>
      </c>
      <c r="M177" s="54">
        <f t="shared" ca="1" si="13"/>
        <v>0</v>
      </c>
      <c r="N177" s="27" t="str">
        <f ca="1">IF($A177="","",OFFSET(統合マスタ!$K$4,MATCH($A177,統合マスタ!$AC$5:$AC$1501,0),0))</f>
        <v/>
      </c>
    </row>
    <row r="178" spans="1:14">
      <c r="A178" s="66" t="str" cm="1">
        <f t="array" aca="1" ref="A178" ca="1">IFERROR(SMALL(IF(統合マスタ!$R$5:$R$1501=2,統合マスタ!$AC$5:$AC$1501),ROW(A174)),"")</f>
        <v/>
      </c>
      <c r="B178" s="27">
        <f t="shared" si="14"/>
        <v>174</v>
      </c>
      <c r="C178" s="27" t="str">
        <f ca="1">IF(A178="","",OFFSET(統合マスタ!$B$4,MATCH(A178,統合マスタ!$AC$5:$AC$1501,0),0))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12"/>
        <v/>
      </c>
      <c r="M178" s="54">
        <f t="shared" ca="1" si="13"/>
        <v>0</v>
      </c>
      <c r="N178" s="27" t="str">
        <f ca="1">IF($A178="","",OFFSET(統合マスタ!$K$4,MATCH($A178,統合マスタ!$AC$5:$AC$1501,0),0))</f>
        <v/>
      </c>
    </row>
    <row r="179" spans="1:14">
      <c r="A179" s="66" t="str" cm="1">
        <f t="array" aca="1" ref="A179" ca="1">IFERROR(SMALL(IF(統合マスタ!$R$5:$R$1501=2,統合マスタ!$AC$5:$AC$1501),ROW(A175)),"")</f>
        <v/>
      </c>
      <c r="B179" s="27">
        <f t="shared" si="14"/>
        <v>175</v>
      </c>
      <c r="C179" s="27" t="str">
        <f ca="1">IF(A179="","",OFFSET(統合マスタ!$B$4,MATCH(A179,統合マスタ!$AC$5:$AC$1501,0),0))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12"/>
        <v/>
      </c>
      <c r="M179" s="54">
        <f t="shared" ca="1" si="13"/>
        <v>0</v>
      </c>
      <c r="N179" s="27" t="str">
        <f ca="1">IF($A179="","",OFFSET(統合マスタ!$K$4,MATCH($A179,統合マスタ!$AC$5:$AC$1501,0),0))</f>
        <v/>
      </c>
    </row>
    <row r="180" spans="1:14">
      <c r="A180" s="66" t="str" cm="1">
        <f t="array" aca="1" ref="A180" ca="1">IFERROR(SMALL(IF(統合マスタ!$R$5:$R$1501=2,統合マスタ!$AC$5:$AC$1501),ROW(A176)),"")</f>
        <v/>
      </c>
      <c r="B180" s="27">
        <f t="shared" si="14"/>
        <v>176</v>
      </c>
      <c r="C180" s="27" t="str">
        <f ca="1">IF(A180="","",OFFSET(統合マスタ!$B$4,MATCH(A180,統合マスタ!$AC$5:$AC$1501,0),0))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12"/>
        <v/>
      </c>
      <c r="M180" s="54">
        <f t="shared" ca="1" si="13"/>
        <v>0</v>
      </c>
      <c r="N180" s="27" t="str">
        <f ca="1">IF($A180="","",OFFSET(統合マスタ!$K$4,MATCH($A180,統合マスタ!$AC$5:$AC$1501,0),0))</f>
        <v/>
      </c>
    </row>
    <row r="181" spans="1:14">
      <c r="A181" s="66" t="str" cm="1">
        <f t="array" aca="1" ref="A181" ca="1">IFERROR(SMALL(IF(統合マスタ!$R$5:$R$1501=2,統合マスタ!$AC$5:$AC$1501),ROW(A177)),"")</f>
        <v/>
      </c>
      <c r="B181" s="27">
        <f t="shared" si="14"/>
        <v>177</v>
      </c>
      <c r="C181" s="27" t="str">
        <f ca="1">IF(A181="","",OFFSET(統合マスタ!$B$4,MATCH(A181,統合マスタ!$AC$5:$AC$1501,0),0))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12"/>
        <v/>
      </c>
      <c r="M181" s="54">
        <f t="shared" ca="1" si="13"/>
        <v>0</v>
      </c>
      <c r="N181" s="27" t="str">
        <f ca="1">IF($A181="","",OFFSET(統合マスタ!$K$4,MATCH($A181,統合マスタ!$AC$5:$AC$1501,0),0))</f>
        <v/>
      </c>
    </row>
    <row r="182" spans="1:14">
      <c r="A182" s="66" t="str" cm="1">
        <f t="array" aca="1" ref="A182" ca="1">IFERROR(SMALL(IF(統合マスタ!$R$5:$R$1501=2,統合マスタ!$AC$5:$AC$1501),ROW(A178)),"")</f>
        <v/>
      </c>
      <c r="B182" s="27">
        <f t="shared" si="14"/>
        <v>178</v>
      </c>
      <c r="C182" s="27" t="str">
        <f ca="1">IF(A182="","",OFFSET(統合マスタ!$B$4,MATCH(A182,統合マスタ!$AC$5:$AC$1501,0),0))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12"/>
        <v/>
      </c>
      <c r="M182" s="54">
        <f t="shared" ca="1" si="13"/>
        <v>0</v>
      </c>
      <c r="N182" s="27" t="str">
        <f ca="1">IF($A182="","",OFFSET(統合マスタ!$K$4,MATCH($A182,統合マスタ!$AC$5:$AC$1501,0),0))</f>
        <v/>
      </c>
    </row>
    <row r="183" spans="1:14">
      <c r="A183" s="66" t="str" cm="1">
        <f t="array" aca="1" ref="A183" ca="1">IFERROR(SMALL(IF(統合マスタ!$R$5:$R$1501=2,統合マスタ!$AC$5:$AC$1501),ROW(A179)),"")</f>
        <v/>
      </c>
      <c r="B183" s="27">
        <f t="shared" si="14"/>
        <v>179</v>
      </c>
      <c r="C183" s="27" t="str">
        <f ca="1">IF(A183="","",OFFSET(統合マスタ!$B$4,MATCH(A183,統合マスタ!$AC$5:$AC$1501,0),0))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12"/>
        <v/>
      </c>
      <c r="M183" s="54">
        <f t="shared" ca="1" si="13"/>
        <v>0</v>
      </c>
      <c r="N183" s="27" t="str">
        <f ca="1">IF($A183="","",OFFSET(統合マスタ!$K$4,MATCH($A183,統合マスタ!$AC$5:$AC$1501,0),0))</f>
        <v/>
      </c>
    </row>
    <row r="184" spans="1:14">
      <c r="A184" s="66" t="str" cm="1">
        <f t="array" aca="1" ref="A184" ca="1">IFERROR(SMALL(IF(統合マスタ!$R$5:$R$1501=2,統合マスタ!$AC$5:$AC$1501),ROW(A180)),"")</f>
        <v/>
      </c>
      <c r="B184" s="27">
        <f t="shared" si="14"/>
        <v>180</v>
      </c>
      <c r="C184" s="27" t="str">
        <f ca="1">IF(A184="","",OFFSET(統合マスタ!$B$4,MATCH(A184,統合マスタ!$AC$5:$AC$1501,0),0))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12"/>
        <v/>
      </c>
      <c r="M184" s="54">
        <f t="shared" ca="1" si="13"/>
        <v>0</v>
      </c>
      <c r="N184" s="27" t="str">
        <f ca="1">IF($A184="","",OFFSET(統合マスタ!$K$4,MATCH($A184,統合マスタ!$AC$5:$AC$1501,0),0))</f>
        <v/>
      </c>
    </row>
    <row r="185" spans="1:14">
      <c r="A185" s="66" t="str" cm="1">
        <f t="array" aca="1" ref="A185" ca="1">IFERROR(SMALL(IF(統合マスタ!$R$5:$R$1501=2,統合マスタ!$AC$5:$AC$1501),ROW(A181)),"")</f>
        <v/>
      </c>
      <c r="B185" s="27">
        <f t="shared" si="14"/>
        <v>181</v>
      </c>
      <c r="C185" s="27" t="str">
        <f ca="1">IF(A185="","",OFFSET(統合マスタ!$B$4,MATCH(A185,統合マスタ!$AC$5:$AC$1501,0),0))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12"/>
        <v/>
      </c>
      <c r="M185" s="54">
        <f t="shared" ca="1" si="13"/>
        <v>0</v>
      </c>
      <c r="N185" s="27" t="str">
        <f ca="1">IF($A185="","",OFFSET(統合マスタ!$K$4,MATCH($A185,統合マスタ!$AC$5:$AC$1501,0),0))</f>
        <v/>
      </c>
    </row>
    <row r="186" spans="1:14">
      <c r="A186" s="66" t="str" cm="1">
        <f t="array" aca="1" ref="A186" ca="1">IFERROR(SMALL(IF(統合マスタ!$R$5:$R$1501=2,統合マスタ!$AC$5:$AC$1501),ROW(A182)),"")</f>
        <v/>
      </c>
      <c r="B186" s="27">
        <f t="shared" si="14"/>
        <v>182</v>
      </c>
      <c r="C186" s="27" t="str">
        <f ca="1">IF(A186="","",OFFSET(統合マスタ!$B$4,MATCH(A186,統合マスタ!$AC$5:$AC$1501,0),0))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12"/>
        <v/>
      </c>
      <c r="M186" s="54">
        <f t="shared" ca="1" si="13"/>
        <v>0</v>
      </c>
      <c r="N186" s="27" t="str">
        <f ca="1">IF($A186="","",OFFSET(統合マスタ!$K$4,MATCH($A186,統合マスタ!$AC$5:$AC$1501,0),0))</f>
        <v/>
      </c>
    </row>
    <row r="187" spans="1:14">
      <c r="A187" s="66" t="str" cm="1">
        <f t="array" aca="1" ref="A187" ca="1">IFERROR(SMALL(IF(統合マスタ!$R$5:$R$1501=2,統合マスタ!$AC$5:$AC$1501),ROW(A183)),"")</f>
        <v/>
      </c>
      <c r="B187" s="27">
        <f t="shared" si="14"/>
        <v>183</v>
      </c>
      <c r="C187" s="27" t="str">
        <f ca="1">IF(A187="","",OFFSET(統合マスタ!$B$4,MATCH(A187,統合マスタ!$AC$5:$AC$1501,0),0))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12"/>
        <v/>
      </c>
      <c r="M187" s="54">
        <f t="shared" ca="1" si="13"/>
        <v>0</v>
      </c>
      <c r="N187" s="27" t="str">
        <f ca="1">IF($A187="","",OFFSET(統合マスタ!$K$4,MATCH($A187,統合マスタ!$AC$5:$AC$1501,0),0))</f>
        <v/>
      </c>
    </row>
    <row r="188" spans="1:14">
      <c r="A188" s="66" t="str" cm="1">
        <f t="array" aca="1" ref="A188" ca="1">IFERROR(SMALL(IF(統合マスタ!$R$5:$R$1501=2,統合マスタ!$AC$5:$AC$1501),ROW(A184)),"")</f>
        <v/>
      </c>
      <c r="B188" s="27">
        <f t="shared" si="14"/>
        <v>184</v>
      </c>
      <c r="C188" s="27" t="str">
        <f ca="1">IF(A188="","",OFFSET(統合マスタ!$B$4,MATCH(A188,統合マスタ!$AC$5:$AC$1501,0),0))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12"/>
        <v/>
      </c>
      <c r="M188" s="54">
        <f t="shared" ca="1" si="13"/>
        <v>0</v>
      </c>
      <c r="N188" s="27" t="str">
        <f ca="1">IF($A188="","",OFFSET(統合マスタ!$K$4,MATCH($A188,統合マスタ!$AC$5:$AC$1501,0),0))</f>
        <v/>
      </c>
    </row>
    <row r="189" spans="1:14">
      <c r="A189" s="66" t="str" cm="1">
        <f t="array" aca="1" ref="A189" ca="1">IFERROR(SMALL(IF(統合マスタ!$R$5:$R$1501=2,統合マスタ!$AC$5:$AC$1501),ROW(A185)),"")</f>
        <v/>
      </c>
      <c r="B189" s="27">
        <f t="shared" si="14"/>
        <v>185</v>
      </c>
      <c r="C189" s="27" t="str">
        <f ca="1">IF(A189="","",OFFSET(統合マスタ!$B$4,MATCH(A189,統合マスタ!$AC$5:$AC$1501,0),0))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12"/>
        <v/>
      </c>
      <c r="M189" s="54">
        <f t="shared" ca="1" si="13"/>
        <v>0</v>
      </c>
      <c r="N189" s="27" t="str">
        <f ca="1">IF($A189="","",OFFSET(統合マスタ!$K$4,MATCH($A189,統合マスタ!$AC$5:$AC$1501,0),0))</f>
        <v/>
      </c>
    </row>
    <row r="190" spans="1:14">
      <c r="A190" s="66" t="str" cm="1">
        <f t="array" aca="1" ref="A190" ca="1">IFERROR(SMALL(IF(統合マスタ!$R$5:$R$1501=2,統合マスタ!$AC$5:$AC$1501),ROW(A186)),"")</f>
        <v/>
      </c>
      <c r="B190" s="27">
        <f t="shared" si="14"/>
        <v>186</v>
      </c>
      <c r="C190" s="27" t="str">
        <f ca="1">IF(A190="","",OFFSET(統合マスタ!$B$4,MATCH(A190,統合マスタ!$AC$5:$AC$1501,0),0))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12"/>
        <v/>
      </c>
      <c r="M190" s="54">
        <f t="shared" ca="1" si="13"/>
        <v>0</v>
      </c>
      <c r="N190" s="27" t="str">
        <f ca="1">IF($A190="","",OFFSET(統合マスタ!$K$4,MATCH($A190,統合マスタ!$AC$5:$AC$1501,0),0))</f>
        <v/>
      </c>
    </row>
    <row r="191" spans="1:14">
      <c r="A191" s="66" t="str" cm="1">
        <f t="array" aca="1" ref="A191" ca="1">IFERROR(SMALL(IF(統合マスタ!$R$5:$R$1501=2,統合マスタ!$AC$5:$AC$1501),ROW(A187)),"")</f>
        <v/>
      </c>
      <c r="B191" s="27">
        <f t="shared" si="14"/>
        <v>187</v>
      </c>
      <c r="C191" s="27" t="str">
        <f ca="1">IF(A191="","",OFFSET(統合マスタ!$B$4,MATCH(A191,統合マスタ!$AC$5:$AC$1501,0),0))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12"/>
        <v/>
      </c>
      <c r="M191" s="54">
        <f t="shared" ca="1" si="13"/>
        <v>0</v>
      </c>
      <c r="N191" s="27" t="str">
        <f ca="1">IF($A191="","",OFFSET(統合マスタ!$K$4,MATCH($A191,統合マスタ!$AC$5:$AC$1501,0),0))</f>
        <v/>
      </c>
    </row>
    <row r="192" spans="1:14">
      <c r="A192" s="66" t="str" cm="1">
        <f t="array" aca="1" ref="A192" ca="1">IFERROR(SMALL(IF(統合マスタ!$R$5:$R$1501=2,統合マスタ!$AC$5:$AC$1501),ROW(A188)),"")</f>
        <v/>
      </c>
      <c r="B192" s="27">
        <f t="shared" si="14"/>
        <v>188</v>
      </c>
      <c r="C192" s="27" t="str">
        <f ca="1">IF(A192="","",OFFSET(統合マスタ!$B$4,MATCH(A192,統合マスタ!$AC$5:$AC$1501,0),0))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12"/>
        <v/>
      </c>
      <c r="M192" s="54">
        <f t="shared" ca="1" si="13"/>
        <v>0</v>
      </c>
      <c r="N192" s="27" t="str">
        <f ca="1">IF($A192="","",OFFSET(統合マスタ!$K$4,MATCH($A192,統合マスタ!$AC$5:$AC$1501,0),0))</f>
        <v/>
      </c>
    </row>
    <row r="193" spans="1:14">
      <c r="A193" s="66" t="str" cm="1">
        <f t="array" aca="1" ref="A193" ca="1">IFERROR(SMALL(IF(統合マスタ!$R$5:$R$1501=2,統合マスタ!$AC$5:$AC$1501),ROW(A189)),"")</f>
        <v/>
      </c>
      <c r="B193" s="27">
        <f t="shared" si="14"/>
        <v>189</v>
      </c>
      <c r="C193" s="27" t="str">
        <f ca="1">IF(A193="","",OFFSET(統合マスタ!$B$4,MATCH(A193,統合マスタ!$AC$5:$AC$1501,0),0))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12"/>
        <v/>
      </c>
      <c r="M193" s="54">
        <f t="shared" ca="1" si="13"/>
        <v>0</v>
      </c>
      <c r="N193" s="27" t="str">
        <f ca="1">IF($A193="","",OFFSET(統合マスタ!$K$4,MATCH($A193,統合マスタ!$AC$5:$AC$1501,0),0))</f>
        <v/>
      </c>
    </row>
    <row r="194" spans="1:14">
      <c r="A194" s="66" t="str" cm="1">
        <f t="array" aca="1" ref="A194" ca="1">IFERROR(SMALL(IF(統合マスタ!$R$5:$R$1501=2,統合マスタ!$AC$5:$AC$1501),ROW(A190)),"")</f>
        <v/>
      </c>
      <c r="B194" s="27">
        <f t="shared" si="14"/>
        <v>190</v>
      </c>
      <c r="C194" s="27" t="str">
        <f ca="1">IF(A194="","",OFFSET(統合マスタ!$B$4,MATCH(A194,統合マスタ!$AC$5:$AC$1501,0),0))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12"/>
        <v/>
      </c>
      <c r="M194" s="54">
        <f t="shared" ca="1" si="13"/>
        <v>0</v>
      </c>
      <c r="N194" s="27" t="str">
        <f ca="1">IF($A194="","",OFFSET(統合マスタ!$K$4,MATCH($A194,統合マスタ!$AC$5:$AC$1501,0),0))</f>
        <v/>
      </c>
    </row>
    <row r="195" spans="1:14">
      <c r="A195" s="66" t="str" cm="1">
        <f t="array" aca="1" ref="A195" ca="1">IFERROR(SMALL(IF(統合マスタ!$R$5:$R$1501=2,統合マスタ!$AC$5:$AC$1501),ROW(A191)),"")</f>
        <v/>
      </c>
      <c r="B195" s="27">
        <f t="shared" si="14"/>
        <v>191</v>
      </c>
      <c r="C195" s="27" t="str">
        <f ca="1">IF(A195="","",OFFSET(統合マスタ!$B$4,MATCH(A195,統合マスタ!$AC$5:$AC$1501,0),0))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12"/>
        <v/>
      </c>
      <c r="M195" s="54">
        <f t="shared" ca="1" si="13"/>
        <v>0</v>
      </c>
      <c r="N195" s="27" t="str">
        <f ca="1">IF($A195="","",OFFSET(統合マスタ!$K$4,MATCH($A195,統合マスタ!$AC$5:$AC$1501,0),0))</f>
        <v/>
      </c>
    </row>
    <row r="196" spans="1:14">
      <c r="A196" s="66" t="str" cm="1">
        <f t="array" aca="1" ref="A196" ca="1">IFERROR(SMALL(IF(統合マスタ!$R$5:$R$1501=2,統合マスタ!$AC$5:$AC$1501),ROW(A192)),"")</f>
        <v/>
      </c>
      <c r="B196" s="27">
        <f t="shared" si="14"/>
        <v>192</v>
      </c>
      <c r="C196" s="27" t="str">
        <f ca="1">IF(A196="","",OFFSET(統合マスタ!$B$4,MATCH(A196,統合マスタ!$AC$5:$AC$1501,0),0))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12"/>
        <v/>
      </c>
      <c r="M196" s="54">
        <f t="shared" ca="1" si="13"/>
        <v>0</v>
      </c>
      <c r="N196" s="27" t="str">
        <f ca="1">IF($A196="","",OFFSET(統合マスタ!$K$4,MATCH($A196,統合マスタ!$AC$5:$AC$1501,0),0))</f>
        <v/>
      </c>
    </row>
    <row r="197" spans="1:14">
      <c r="A197" s="66" t="str" cm="1">
        <f t="array" aca="1" ref="A197" ca="1">IFERROR(SMALL(IF(統合マスタ!$R$5:$R$1501=2,統合マスタ!$AC$5:$AC$1501),ROW(A193)),"")</f>
        <v/>
      </c>
      <c r="B197" s="27">
        <f t="shared" si="14"/>
        <v>193</v>
      </c>
      <c r="C197" s="27" t="str">
        <f ca="1">IF(A197="","",OFFSET(統合マスタ!$B$4,MATCH(A197,統合マスタ!$AC$5:$AC$1501,0),0))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12"/>
        <v/>
      </c>
      <c r="M197" s="54">
        <f t="shared" ca="1" si="13"/>
        <v>0</v>
      </c>
      <c r="N197" s="27" t="str">
        <f ca="1">IF($A197="","",OFFSET(統合マスタ!$K$4,MATCH($A197,統合マスタ!$AC$5:$AC$1501,0),0))</f>
        <v/>
      </c>
    </row>
    <row r="198" spans="1:14">
      <c r="A198" s="66" t="str" cm="1">
        <f t="array" aca="1" ref="A198" ca="1">IFERROR(SMALL(IF(統合マスタ!$R$5:$R$1501=2,統合マスタ!$AC$5:$AC$1501),ROW(A194)),"")</f>
        <v/>
      </c>
      <c r="B198" s="27">
        <f t="shared" si="14"/>
        <v>194</v>
      </c>
      <c r="C198" s="27" t="str">
        <f ca="1">IF(A198="","",OFFSET(統合マスタ!$B$4,MATCH(A198,統合マスタ!$AC$5:$AC$1501,0),0))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5">IF(G198="粉",VALUE(SUBSTITUTE(SUBSTITUTE(LEFT(H198, FIND("ｇ", H198) - 1), "．", "."), "　", "")),"")</f>
        <v/>
      </c>
      <c r="M198" s="54">
        <f t="shared" ref="M198:M261" ca="1" si="16">IF(L198="",J198,J198*L198)</f>
        <v>0</v>
      </c>
      <c r="N198" s="27" t="str">
        <f ca="1">IF($A198="","",OFFSET(統合マスタ!$K$4,MATCH($A198,統合マスタ!$AC$5:$AC$1501,0),0))</f>
        <v/>
      </c>
    </row>
    <row r="199" spans="1:14">
      <c r="A199" s="66" t="str" cm="1">
        <f t="array" aca="1" ref="A199" ca="1">IFERROR(SMALL(IF(統合マスタ!$R$5:$R$1501=2,統合マスタ!$AC$5:$AC$1501),ROW(A195)),"")</f>
        <v/>
      </c>
      <c r="B199" s="27">
        <f t="shared" ref="B199:B262" si="17">B198+1</f>
        <v>195</v>
      </c>
      <c r="C199" s="27" t="str">
        <f ca="1">IF(A199="","",OFFSET(統合マスタ!$B$4,MATCH(A199,統合マスタ!$AC$5:$AC$1501,0),0))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5"/>
        <v/>
      </c>
      <c r="M199" s="54">
        <f t="shared" ca="1" si="16"/>
        <v>0</v>
      </c>
      <c r="N199" s="27" t="str">
        <f ca="1">IF($A199="","",OFFSET(統合マスタ!$K$4,MATCH($A199,統合マスタ!$AC$5:$AC$1501,0),0))</f>
        <v/>
      </c>
    </row>
    <row r="200" spans="1:14">
      <c r="A200" s="66" t="str" cm="1">
        <f t="array" aca="1" ref="A200" ca="1">IFERROR(SMALL(IF(統合マスタ!$R$5:$R$1501=2,統合マスタ!$AC$5:$AC$1501),ROW(A196)),"")</f>
        <v/>
      </c>
      <c r="B200" s="27">
        <f t="shared" si="17"/>
        <v>196</v>
      </c>
      <c r="C200" s="27" t="str">
        <f ca="1">IF(A200="","",OFFSET(統合マスタ!$B$4,MATCH(A200,統合マスタ!$AC$5:$AC$1501,0),0))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5"/>
        <v/>
      </c>
      <c r="M200" s="54">
        <f t="shared" ca="1" si="16"/>
        <v>0</v>
      </c>
      <c r="N200" s="27" t="str">
        <f ca="1">IF($A200="","",OFFSET(統合マスタ!$K$4,MATCH($A200,統合マスタ!$AC$5:$AC$1501,0),0))</f>
        <v/>
      </c>
    </row>
    <row r="201" spans="1:14">
      <c r="A201" s="66" t="str" cm="1">
        <f t="array" aca="1" ref="A201" ca="1">IFERROR(SMALL(IF(統合マスタ!$R$5:$R$1501=2,統合マスタ!$AC$5:$AC$1501),ROW(A197)),"")</f>
        <v/>
      </c>
      <c r="B201" s="27">
        <f t="shared" si="17"/>
        <v>197</v>
      </c>
      <c r="C201" s="27" t="str">
        <f ca="1">IF(A201="","",OFFSET(統合マスタ!$B$4,MATCH(A201,統合マスタ!$AC$5:$AC$1501,0),0))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5"/>
        <v/>
      </c>
      <c r="M201" s="54">
        <f t="shared" ca="1" si="16"/>
        <v>0</v>
      </c>
      <c r="N201" s="27" t="str">
        <f ca="1">IF($A201="","",OFFSET(統合マスタ!$K$4,MATCH($A201,統合マスタ!$AC$5:$AC$1501,0),0))</f>
        <v/>
      </c>
    </row>
    <row r="202" spans="1:14">
      <c r="A202" s="66" t="str" cm="1">
        <f t="array" aca="1" ref="A202" ca="1">IFERROR(SMALL(IF(統合マスタ!$R$5:$R$1501=2,統合マスタ!$AC$5:$AC$1501),ROW(A198)),"")</f>
        <v/>
      </c>
      <c r="B202" s="27">
        <f t="shared" si="17"/>
        <v>198</v>
      </c>
      <c r="C202" s="27" t="str">
        <f ca="1">IF(A202="","",OFFSET(統合マスタ!$B$4,MATCH(A202,統合マスタ!$AC$5:$AC$1501,0),0))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5"/>
        <v/>
      </c>
      <c r="M202" s="54">
        <f t="shared" ca="1" si="16"/>
        <v>0</v>
      </c>
      <c r="N202" s="27" t="str">
        <f ca="1">IF($A202="","",OFFSET(統合マスタ!$K$4,MATCH($A202,統合マスタ!$AC$5:$AC$1501,0),0))</f>
        <v/>
      </c>
    </row>
    <row r="203" spans="1:14">
      <c r="A203" s="66" t="str" cm="1">
        <f t="array" aca="1" ref="A203" ca="1">IFERROR(SMALL(IF(統合マスタ!$R$5:$R$1501=2,統合マスタ!$AC$5:$AC$1501),ROW(A199)),"")</f>
        <v/>
      </c>
      <c r="B203" s="27">
        <f t="shared" si="17"/>
        <v>199</v>
      </c>
      <c r="C203" s="27" t="str">
        <f ca="1">IF(A203="","",OFFSET(統合マスタ!$B$4,MATCH(A203,統合マスタ!$AC$5:$AC$1501,0),0))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5"/>
        <v/>
      </c>
      <c r="M203" s="54">
        <f t="shared" ca="1" si="16"/>
        <v>0</v>
      </c>
      <c r="N203" s="27" t="str">
        <f ca="1">IF($A203="","",OFFSET(統合マスタ!$K$4,MATCH($A203,統合マスタ!$AC$5:$AC$1501,0),0))</f>
        <v/>
      </c>
    </row>
    <row r="204" spans="1:14">
      <c r="A204" s="66" t="str" cm="1">
        <f t="array" aca="1" ref="A204" ca="1">IFERROR(SMALL(IF(統合マスタ!$R$5:$R$1501=2,統合マスタ!$AC$5:$AC$1501),ROW(A200)),"")</f>
        <v/>
      </c>
      <c r="B204" s="27">
        <f t="shared" si="17"/>
        <v>200</v>
      </c>
      <c r="C204" s="27" t="str">
        <f ca="1">IF(A204="","",OFFSET(統合マスタ!$B$4,MATCH(A204,統合マスタ!$AC$5:$AC$1501,0),0))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5"/>
        <v/>
      </c>
      <c r="M204" s="54">
        <f t="shared" ca="1" si="16"/>
        <v>0</v>
      </c>
      <c r="N204" s="27" t="str">
        <f ca="1">IF($A204="","",OFFSET(統合マスタ!$K$4,MATCH($A204,統合マスタ!$AC$5:$AC$1501,0),0))</f>
        <v/>
      </c>
    </row>
    <row r="205" spans="1:14">
      <c r="A205" s="66" t="str" cm="1">
        <f t="array" aca="1" ref="A205" ca="1">IFERROR(SMALL(IF(統合マスタ!$R$5:$R$1501=2,統合マスタ!$AC$5:$AC$1501),ROW(A201)),"")</f>
        <v/>
      </c>
      <c r="B205" s="27">
        <f t="shared" si="17"/>
        <v>201</v>
      </c>
      <c r="C205" s="27" t="str">
        <f ca="1">IF(A205="","",OFFSET(統合マスタ!$B$4,MATCH(A205,統合マスタ!$AC$5:$AC$1501,0),0))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5"/>
        <v/>
      </c>
      <c r="M205" s="54">
        <f t="shared" ca="1" si="16"/>
        <v>0</v>
      </c>
      <c r="N205" s="27" t="str">
        <f ca="1">IF($A205="","",OFFSET(統合マスタ!$K$4,MATCH($A205,統合マスタ!$AC$5:$AC$1501,0),0))</f>
        <v/>
      </c>
    </row>
    <row r="206" spans="1:14">
      <c r="A206" s="66" t="str" cm="1">
        <f t="array" aca="1" ref="A206" ca="1">IFERROR(SMALL(IF(統合マスタ!$R$5:$R$1501=2,統合マスタ!$AC$5:$AC$1501),ROW(A202)),"")</f>
        <v/>
      </c>
      <c r="B206" s="27">
        <f t="shared" si="17"/>
        <v>202</v>
      </c>
      <c r="C206" s="27" t="str">
        <f ca="1">IF(A206="","",OFFSET(統合マスタ!$B$4,MATCH(A206,統合マスタ!$AC$5:$AC$1501,0),0))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5"/>
        <v/>
      </c>
      <c r="M206" s="54">
        <f t="shared" ca="1" si="16"/>
        <v>0</v>
      </c>
      <c r="N206" s="27" t="str">
        <f ca="1">IF($A206="","",OFFSET(統合マスタ!$K$4,MATCH($A206,統合マスタ!$AC$5:$AC$1501,0),0))</f>
        <v/>
      </c>
    </row>
    <row r="207" spans="1:14">
      <c r="A207" s="66" t="str" cm="1">
        <f t="array" aca="1" ref="A207" ca="1">IFERROR(SMALL(IF(統合マスタ!$R$5:$R$1501=2,統合マスタ!$AC$5:$AC$1501),ROW(A203)),"")</f>
        <v/>
      </c>
      <c r="B207" s="27">
        <f t="shared" si="17"/>
        <v>203</v>
      </c>
      <c r="C207" s="27" t="str">
        <f ca="1">IF(A207="","",OFFSET(統合マスタ!$B$4,MATCH(A207,統合マスタ!$AC$5:$AC$1501,0),0))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5"/>
        <v/>
      </c>
      <c r="M207" s="54">
        <f t="shared" ca="1" si="16"/>
        <v>0</v>
      </c>
      <c r="N207" s="27" t="str">
        <f ca="1">IF($A207="","",OFFSET(統合マスタ!$K$4,MATCH($A207,統合マスタ!$AC$5:$AC$1501,0),0))</f>
        <v/>
      </c>
    </row>
    <row r="208" spans="1:14">
      <c r="A208" s="66" t="str" cm="1">
        <f t="array" aca="1" ref="A208" ca="1">IFERROR(SMALL(IF(統合マスタ!$R$5:$R$1501=2,統合マスタ!$AC$5:$AC$1501),ROW(A204)),"")</f>
        <v/>
      </c>
      <c r="B208" s="27">
        <f t="shared" si="17"/>
        <v>204</v>
      </c>
      <c r="C208" s="27" t="str">
        <f ca="1">IF(A208="","",OFFSET(統合マスタ!$B$4,MATCH(A208,統合マスタ!$AC$5:$AC$1501,0),0))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5"/>
        <v/>
      </c>
      <c r="M208" s="54">
        <f t="shared" ca="1" si="16"/>
        <v>0</v>
      </c>
      <c r="N208" s="27" t="str">
        <f ca="1">IF($A208="","",OFFSET(統合マスタ!$K$4,MATCH($A208,統合マスタ!$AC$5:$AC$1501,0),0))</f>
        <v/>
      </c>
    </row>
    <row r="209" spans="1:14">
      <c r="A209" s="66" t="str" cm="1">
        <f t="array" aca="1" ref="A209" ca="1">IFERROR(SMALL(IF(統合マスタ!$R$5:$R$1501=2,統合マスタ!$AC$5:$AC$1501),ROW(A205)),"")</f>
        <v/>
      </c>
      <c r="B209" s="27">
        <f t="shared" si="17"/>
        <v>205</v>
      </c>
      <c r="C209" s="27" t="str">
        <f ca="1">IF(A209="","",OFFSET(統合マスタ!$B$4,MATCH(A209,統合マスタ!$AC$5:$AC$1501,0),0))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5"/>
        <v/>
      </c>
      <c r="M209" s="54">
        <f t="shared" ca="1" si="16"/>
        <v>0</v>
      </c>
      <c r="N209" s="27" t="str">
        <f ca="1">IF($A209="","",OFFSET(統合マスタ!$K$4,MATCH($A209,統合マスタ!$AC$5:$AC$1501,0),0))</f>
        <v/>
      </c>
    </row>
    <row r="210" spans="1:14">
      <c r="A210" s="66" t="str" cm="1">
        <f t="array" aca="1" ref="A210" ca="1">IFERROR(SMALL(IF(統合マスタ!$R$5:$R$1501=2,統合マスタ!$AC$5:$AC$1501),ROW(A206)),"")</f>
        <v/>
      </c>
      <c r="B210" s="27">
        <f t="shared" si="17"/>
        <v>206</v>
      </c>
      <c r="C210" s="27" t="str">
        <f ca="1">IF(A210="","",OFFSET(統合マスタ!$B$4,MATCH(A210,統合マスタ!$AC$5:$AC$1501,0),0))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5"/>
        <v/>
      </c>
      <c r="M210" s="54">
        <f t="shared" ca="1" si="16"/>
        <v>0</v>
      </c>
      <c r="N210" s="27" t="str">
        <f ca="1">IF($A210="","",OFFSET(統合マスタ!$K$4,MATCH($A210,統合マスタ!$AC$5:$AC$1501,0),0))</f>
        <v/>
      </c>
    </row>
    <row r="211" spans="1:14">
      <c r="A211" s="66" t="str" cm="1">
        <f t="array" aca="1" ref="A211" ca="1">IFERROR(SMALL(IF(統合マスタ!$R$5:$R$1501=2,統合マスタ!$AC$5:$AC$1501),ROW(A207)),"")</f>
        <v/>
      </c>
      <c r="B211" s="27">
        <f t="shared" si="17"/>
        <v>207</v>
      </c>
      <c r="C211" s="27" t="str">
        <f ca="1">IF(A211="","",OFFSET(統合マスタ!$B$4,MATCH(A211,統合マスタ!$AC$5:$AC$1501,0),0))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5"/>
        <v/>
      </c>
      <c r="M211" s="54">
        <f t="shared" ca="1" si="16"/>
        <v>0</v>
      </c>
      <c r="N211" s="27" t="str">
        <f ca="1">IF($A211="","",OFFSET(統合マスタ!$K$4,MATCH($A211,統合マスタ!$AC$5:$AC$1501,0),0))</f>
        <v/>
      </c>
    </row>
    <row r="212" spans="1:14">
      <c r="A212" s="66" t="str" cm="1">
        <f t="array" aca="1" ref="A212" ca="1">IFERROR(SMALL(IF(統合マスタ!$R$5:$R$1501=2,統合マスタ!$AC$5:$AC$1501),ROW(A208)),"")</f>
        <v/>
      </c>
      <c r="B212" s="27">
        <f t="shared" si="17"/>
        <v>208</v>
      </c>
      <c r="C212" s="27" t="str">
        <f ca="1">IF(A212="","",OFFSET(統合マスタ!$B$4,MATCH(A212,統合マスタ!$AC$5:$AC$1501,0),0))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5"/>
        <v/>
      </c>
      <c r="M212" s="54">
        <f t="shared" ca="1" si="16"/>
        <v>0</v>
      </c>
      <c r="N212" s="27" t="str">
        <f ca="1">IF($A212="","",OFFSET(統合マスタ!$K$4,MATCH($A212,統合マスタ!$AC$5:$AC$1501,0),0))</f>
        <v/>
      </c>
    </row>
    <row r="213" spans="1:14">
      <c r="A213" s="66" t="str" cm="1">
        <f t="array" aca="1" ref="A213" ca="1">IFERROR(SMALL(IF(統合マスタ!$R$5:$R$1501=2,統合マスタ!$AC$5:$AC$1501),ROW(A209)),"")</f>
        <v/>
      </c>
      <c r="B213" s="27">
        <f t="shared" si="17"/>
        <v>209</v>
      </c>
      <c r="C213" s="27" t="str">
        <f ca="1">IF(A213="","",OFFSET(統合マスタ!$B$4,MATCH(A213,統合マスタ!$AC$5:$AC$1501,0),0))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5"/>
        <v/>
      </c>
      <c r="M213" s="54">
        <f t="shared" ca="1" si="16"/>
        <v>0</v>
      </c>
      <c r="N213" s="27" t="str">
        <f ca="1">IF($A213="","",OFFSET(統合マスタ!$K$4,MATCH($A213,統合マスタ!$AC$5:$AC$1501,0),0))</f>
        <v/>
      </c>
    </row>
    <row r="214" spans="1:14">
      <c r="A214" s="66" t="str" cm="1">
        <f t="array" aca="1" ref="A214" ca="1">IFERROR(SMALL(IF(統合マスタ!$R$5:$R$1501=2,統合マスタ!$AC$5:$AC$1501),ROW(A210)),"")</f>
        <v/>
      </c>
      <c r="B214" s="27">
        <f t="shared" si="17"/>
        <v>210</v>
      </c>
      <c r="C214" s="27" t="str">
        <f ca="1">IF(A214="","",OFFSET(統合マスタ!$B$4,MATCH(A214,統合マスタ!$AC$5:$AC$1501,0),0))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5"/>
        <v/>
      </c>
      <c r="M214" s="54">
        <f t="shared" ca="1" si="16"/>
        <v>0</v>
      </c>
      <c r="N214" s="27" t="str">
        <f ca="1">IF($A214="","",OFFSET(統合マスタ!$K$4,MATCH($A214,統合マスタ!$AC$5:$AC$1501,0),0))</f>
        <v/>
      </c>
    </row>
    <row r="215" spans="1:14">
      <c r="A215" s="66" t="str" cm="1">
        <f t="array" aca="1" ref="A215" ca="1">IFERROR(SMALL(IF(統合マスタ!$R$5:$R$1501=2,統合マスタ!$AC$5:$AC$1501),ROW(A211)),"")</f>
        <v/>
      </c>
      <c r="B215" s="27">
        <f t="shared" si="17"/>
        <v>211</v>
      </c>
      <c r="C215" s="27" t="str">
        <f ca="1">IF(A215="","",OFFSET(統合マスタ!$B$4,MATCH(A215,統合マスタ!$AC$5:$AC$1501,0),0))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5"/>
        <v/>
      </c>
      <c r="M215" s="54">
        <f t="shared" ca="1" si="16"/>
        <v>0</v>
      </c>
      <c r="N215" s="27" t="str">
        <f ca="1">IF($A215="","",OFFSET(統合マスタ!$K$4,MATCH($A215,統合マスタ!$AC$5:$AC$1501,0),0))</f>
        <v/>
      </c>
    </row>
    <row r="216" spans="1:14">
      <c r="A216" s="66" t="str" cm="1">
        <f t="array" aca="1" ref="A216" ca="1">IFERROR(SMALL(IF(統合マスタ!$R$5:$R$1501=2,統合マスタ!$AC$5:$AC$1501),ROW(A212)),"")</f>
        <v/>
      </c>
      <c r="B216" s="27">
        <f t="shared" si="17"/>
        <v>212</v>
      </c>
      <c r="C216" s="27" t="str">
        <f ca="1">IF(A216="","",OFFSET(統合マスタ!$B$4,MATCH(A216,統合マスタ!$AC$5:$AC$1501,0),0))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5"/>
        <v/>
      </c>
      <c r="M216" s="54">
        <f t="shared" ca="1" si="16"/>
        <v>0</v>
      </c>
      <c r="N216" s="27" t="str">
        <f ca="1">IF($A216="","",OFFSET(統合マスタ!$K$4,MATCH($A216,統合マスタ!$AC$5:$AC$1501,0),0))</f>
        <v/>
      </c>
    </row>
    <row r="217" spans="1:14">
      <c r="A217" s="66" t="str" cm="1">
        <f t="array" aca="1" ref="A217" ca="1">IFERROR(SMALL(IF(統合マスタ!$R$5:$R$1501=2,統合マスタ!$AC$5:$AC$1501),ROW(A213)),"")</f>
        <v/>
      </c>
      <c r="B217" s="27">
        <f t="shared" si="17"/>
        <v>213</v>
      </c>
      <c r="C217" s="27" t="str">
        <f ca="1">IF(A217="","",OFFSET(統合マスタ!$B$4,MATCH(A217,統合マスタ!$AC$5:$AC$1501,0),0))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5"/>
        <v/>
      </c>
      <c r="M217" s="54">
        <f t="shared" ca="1" si="16"/>
        <v>0</v>
      </c>
      <c r="N217" s="27" t="str">
        <f ca="1">IF($A217="","",OFFSET(統合マスタ!$K$4,MATCH($A217,統合マスタ!$AC$5:$AC$1501,0),0))</f>
        <v/>
      </c>
    </row>
    <row r="218" spans="1:14">
      <c r="A218" s="66" t="str" cm="1">
        <f t="array" aca="1" ref="A218" ca="1">IFERROR(SMALL(IF(統合マスタ!$R$5:$R$1501=2,統合マスタ!$AC$5:$AC$1501),ROW(A214)),"")</f>
        <v/>
      </c>
      <c r="B218" s="27">
        <f t="shared" si="17"/>
        <v>214</v>
      </c>
      <c r="C218" s="27" t="str">
        <f ca="1">IF(A218="","",OFFSET(統合マスタ!$B$4,MATCH(A218,統合マスタ!$AC$5:$AC$1501,0),0))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5"/>
        <v/>
      </c>
      <c r="M218" s="54">
        <f t="shared" ca="1" si="16"/>
        <v>0</v>
      </c>
      <c r="N218" s="27" t="str">
        <f ca="1">IF($A218="","",OFFSET(統合マスタ!$K$4,MATCH($A218,統合マスタ!$AC$5:$AC$1501,0),0))</f>
        <v/>
      </c>
    </row>
    <row r="219" spans="1:14">
      <c r="A219" s="66" t="str" cm="1">
        <f t="array" aca="1" ref="A219" ca="1">IFERROR(SMALL(IF(統合マスタ!$R$5:$R$1501=2,統合マスタ!$AC$5:$AC$1501),ROW(A215)),"")</f>
        <v/>
      </c>
      <c r="B219" s="27">
        <f t="shared" si="17"/>
        <v>215</v>
      </c>
      <c r="C219" s="27" t="str">
        <f ca="1">IF(A219="","",OFFSET(統合マスタ!$B$4,MATCH(A219,統合マスタ!$AC$5:$AC$1501,0),0))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5"/>
        <v/>
      </c>
      <c r="M219" s="54">
        <f t="shared" ca="1" si="16"/>
        <v>0</v>
      </c>
      <c r="N219" s="27" t="str">
        <f ca="1">IF($A219="","",OFFSET(統合マスタ!$K$4,MATCH($A219,統合マスタ!$AC$5:$AC$1501,0),0))</f>
        <v/>
      </c>
    </row>
    <row r="220" spans="1:14">
      <c r="A220" s="66" t="str" cm="1">
        <f t="array" aca="1" ref="A220" ca="1">IFERROR(SMALL(IF(統合マスタ!$R$5:$R$1501=2,統合マスタ!$AC$5:$AC$1501),ROW(A216)),"")</f>
        <v/>
      </c>
      <c r="B220" s="27">
        <f t="shared" si="17"/>
        <v>216</v>
      </c>
      <c r="C220" s="27" t="str">
        <f ca="1">IF(A220="","",OFFSET(統合マスタ!$B$4,MATCH(A220,統合マスタ!$AC$5:$AC$1501,0),0))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5"/>
        <v/>
      </c>
      <c r="M220" s="54">
        <f t="shared" ca="1" si="16"/>
        <v>0</v>
      </c>
      <c r="N220" s="27" t="str">
        <f ca="1">IF($A220="","",OFFSET(統合マスタ!$K$4,MATCH($A220,統合マスタ!$AC$5:$AC$1501,0),0))</f>
        <v/>
      </c>
    </row>
    <row r="221" spans="1:14">
      <c r="A221" s="66" t="str" cm="1">
        <f t="array" aca="1" ref="A221" ca="1">IFERROR(SMALL(IF(統合マスタ!$R$5:$R$1501=2,統合マスタ!$AC$5:$AC$1501),ROW(A217)),"")</f>
        <v/>
      </c>
      <c r="B221" s="27">
        <f t="shared" si="17"/>
        <v>217</v>
      </c>
      <c r="C221" s="27" t="str">
        <f ca="1">IF(A221="","",OFFSET(統合マスタ!$B$4,MATCH(A221,統合マスタ!$AC$5:$AC$1501,0),0))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5"/>
        <v/>
      </c>
      <c r="M221" s="54">
        <f t="shared" ca="1" si="16"/>
        <v>0</v>
      </c>
      <c r="N221" s="27" t="str">
        <f ca="1">IF($A221="","",OFFSET(統合マスタ!$K$4,MATCH($A221,統合マスタ!$AC$5:$AC$1501,0),0))</f>
        <v/>
      </c>
    </row>
    <row r="222" spans="1:14">
      <c r="A222" s="66" t="str" cm="1">
        <f t="array" aca="1" ref="A222" ca="1">IFERROR(SMALL(IF(統合マスタ!$R$5:$R$1501=2,統合マスタ!$AC$5:$AC$1501),ROW(A218)),"")</f>
        <v/>
      </c>
      <c r="B222" s="27">
        <f t="shared" si="17"/>
        <v>218</v>
      </c>
      <c r="C222" s="27" t="str">
        <f ca="1">IF(A222="","",OFFSET(統合マスタ!$B$4,MATCH(A222,統合マスタ!$AC$5:$AC$1501,0),0))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5"/>
        <v/>
      </c>
      <c r="M222" s="54">
        <f t="shared" ca="1" si="16"/>
        <v>0</v>
      </c>
      <c r="N222" s="27" t="str">
        <f ca="1">IF($A222="","",OFFSET(統合マスタ!$K$4,MATCH($A222,統合マスタ!$AC$5:$AC$1501,0),0))</f>
        <v/>
      </c>
    </row>
    <row r="223" spans="1:14">
      <c r="A223" s="66" t="str" cm="1">
        <f t="array" aca="1" ref="A223" ca="1">IFERROR(SMALL(IF(統合マスタ!$R$5:$R$1501=2,統合マスタ!$AC$5:$AC$1501),ROW(A219)),"")</f>
        <v/>
      </c>
      <c r="B223" s="27">
        <f t="shared" si="17"/>
        <v>219</v>
      </c>
      <c r="C223" s="27" t="str">
        <f ca="1">IF(A223="","",OFFSET(統合マスタ!$B$4,MATCH(A223,統合マスタ!$AC$5:$AC$1501,0),0))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5"/>
        <v/>
      </c>
      <c r="M223" s="54">
        <f t="shared" ca="1" si="16"/>
        <v>0</v>
      </c>
      <c r="N223" s="27" t="str">
        <f ca="1">IF($A223="","",OFFSET(統合マスタ!$K$4,MATCH($A223,統合マスタ!$AC$5:$AC$1501,0),0))</f>
        <v/>
      </c>
    </row>
    <row r="224" spans="1:14">
      <c r="A224" s="66" t="str" cm="1">
        <f t="array" aca="1" ref="A224" ca="1">IFERROR(SMALL(IF(統合マスタ!$R$5:$R$1501=2,統合マスタ!$AC$5:$AC$1501),ROW(A220)),"")</f>
        <v/>
      </c>
      <c r="B224" s="27">
        <f t="shared" si="17"/>
        <v>220</v>
      </c>
      <c r="C224" s="27" t="str">
        <f ca="1">IF(A224="","",OFFSET(統合マスタ!$B$4,MATCH(A224,統合マスタ!$AC$5:$AC$1501,0),0))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5"/>
        <v/>
      </c>
      <c r="M224" s="54">
        <f t="shared" ca="1" si="16"/>
        <v>0</v>
      </c>
      <c r="N224" s="27" t="str">
        <f ca="1">IF($A224="","",OFFSET(統合マスタ!$K$4,MATCH($A224,統合マスタ!$AC$5:$AC$1501,0),0))</f>
        <v/>
      </c>
    </row>
    <row r="225" spans="1:14">
      <c r="A225" s="66" t="str" cm="1">
        <f t="array" aca="1" ref="A225" ca="1">IFERROR(SMALL(IF(統合マスタ!$R$5:$R$1501=2,統合マスタ!$AC$5:$AC$1501),ROW(A221)),"")</f>
        <v/>
      </c>
      <c r="B225" s="27">
        <f t="shared" si="17"/>
        <v>221</v>
      </c>
      <c r="C225" s="27" t="str">
        <f ca="1">IF(A225="","",OFFSET(統合マスタ!$B$4,MATCH(A225,統合マスタ!$AC$5:$AC$1501,0),0))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5"/>
        <v/>
      </c>
      <c r="M225" s="54">
        <f t="shared" ca="1" si="16"/>
        <v>0</v>
      </c>
      <c r="N225" s="27" t="str">
        <f ca="1">IF($A225="","",OFFSET(統合マスタ!$K$4,MATCH($A225,統合マスタ!$AC$5:$AC$1501,0),0))</f>
        <v/>
      </c>
    </row>
    <row r="226" spans="1:14">
      <c r="A226" s="66" t="str" cm="1">
        <f t="array" aca="1" ref="A226" ca="1">IFERROR(SMALL(IF(統合マスタ!$R$5:$R$1501=2,統合マスタ!$AC$5:$AC$1501),ROW(A222)),"")</f>
        <v/>
      </c>
      <c r="B226" s="27">
        <f t="shared" si="17"/>
        <v>222</v>
      </c>
      <c r="C226" s="27" t="str">
        <f ca="1">IF(A226="","",OFFSET(統合マスタ!$B$4,MATCH(A226,統合マスタ!$AC$5:$AC$1501,0),0))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5"/>
        <v/>
      </c>
      <c r="M226" s="54">
        <f t="shared" ca="1" si="16"/>
        <v>0</v>
      </c>
      <c r="N226" s="27" t="str">
        <f ca="1">IF($A226="","",OFFSET(統合マスタ!$K$4,MATCH($A226,統合マスタ!$AC$5:$AC$1501,0),0))</f>
        <v/>
      </c>
    </row>
    <row r="227" spans="1:14">
      <c r="A227" s="66" t="str" cm="1">
        <f t="array" aca="1" ref="A227" ca="1">IFERROR(SMALL(IF(統合マスタ!$R$5:$R$1501=2,統合マスタ!$AC$5:$AC$1501),ROW(A223)),"")</f>
        <v/>
      </c>
      <c r="B227" s="27">
        <f t="shared" si="17"/>
        <v>223</v>
      </c>
      <c r="C227" s="27" t="str">
        <f ca="1">IF(A227="","",OFFSET(統合マスタ!$B$4,MATCH(A227,統合マスタ!$AC$5:$AC$1501,0),0))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5"/>
        <v/>
      </c>
      <c r="M227" s="54">
        <f t="shared" ca="1" si="16"/>
        <v>0</v>
      </c>
      <c r="N227" s="27" t="str">
        <f ca="1">IF($A227="","",OFFSET(統合マスタ!$K$4,MATCH($A227,統合マスタ!$AC$5:$AC$1501,0),0))</f>
        <v/>
      </c>
    </row>
    <row r="228" spans="1:14">
      <c r="A228" s="66" t="str" cm="1">
        <f t="array" aca="1" ref="A228" ca="1">IFERROR(SMALL(IF(統合マスタ!$R$5:$R$1501=2,統合マスタ!$AC$5:$AC$1501),ROW(A224)),"")</f>
        <v/>
      </c>
      <c r="B228" s="27">
        <f t="shared" si="17"/>
        <v>224</v>
      </c>
      <c r="C228" s="27" t="str">
        <f ca="1">IF(A228="","",OFFSET(統合マスタ!$B$4,MATCH(A228,統合マスタ!$AC$5:$AC$1501,0),0))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5"/>
        <v/>
      </c>
      <c r="M228" s="54">
        <f t="shared" ca="1" si="16"/>
        <v>0</v>
      </c>
      <c r="N228" s="27" t="str">
        <f ca="1">IF($A228="","",OFFSET(統合マスタ!$K$4,MATCH($A228,統合マスタ!$AC$5:$AC$1501,0),0))</f>
        <v/>
      </c>
    </row>
    <row r="229" spans="1:14">
      <c r="A229" s="66" t="str" cm="1">
        <f t="array" aca="1" ref="A229" ca="1">IFERROR(SMALL(IF(統合マスタ!$R$5:$R$1501=2,統合マスタ!$AC$5:$AC$1501),ROW(A225)),"")</f>
        <v/>
      </c>
      <c r="B229" s="27">
        <f t="shared" si="17"/>
        <v>225</v>
      </c>
      <c r="C229" s="27" t="str">
        <f ca="1">IF(A229="","",OFFSET(統合マスタ!$B$4,MATCH(A229,統合マスタ!$AC$5:$AC$1501,0),0))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5"/>
        <v/>
      </c>
      <c r="M229" s="54">
        <f t="shared" ca="1" si="16"/>
        <v>0</v>
      </c>
      <c r="N229" s="27" t="str">
        <f ca="1">IF($A229="","",OFFSET(統合マスタ!$K$4,MATCH($A229,統合マスタ!$AC$5:$AC$1501,0),0))</f>
        <v/>
      </c>
    </row>
    <row r="230" spans="1:14">
      <c r="A230" s="66" t="str" cm="1">
        <f t="array" aca="1" ref="A230" ca="1">IFERROR(SMALL(IF(統合マスタ!$R$5:$R$1501=2,統合マスタ!$AC$5:$AC$1501),ROW(A226)),"")</f>
        <v/>
      </c>
      <c r="B230" s="27">
        <f t="shared" si="17"/>
        <v>226</v>
      </c>
      <c r="C230" s="27" t="str">
        <f ca="1">IF(A230="","",OFFSET(統合マスタ!$B$4,MATCH(A230,統合マスタ!$AC$5:$AC$1501,0),0))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5"/>
        <v/>
      </c>
      <c r="M230" s="54">
        <f t="shared" ca="1" si="16"/>
        <v>0</v>
      </c>
      <c r="N230" s="27" t="str">
        <f ca="1">IF($A230="","",OFFSET(統合マスタ!$K$4,MATCH($A230,統合マスタ!$AC$5:$AC$1501,0),0))</f>
        <v/>
      </c>
    </row>
    <row r="231" spans="1:14">
      <c r="A231" s="66" t="str" cm="1">
        <f t="array" aca="1" ref="A231" ca="1">IFERROR(SMALL(IF(統合マスタ!$R$5:$R$1501=2,統合マスタ!$AC$5:$AC$1501),ROW(A227)),"")</f>
        <v/>
      </c>
      <c r="B231" s="27">
        <f t="shared" si="17"/>
        <v>227</v>
      </c>
      <c r="C231" s="27" t="str">
        <f ca="1">IF(A231="","",OFFSET(統合マスタ!$B$4,MATCH(A231,統合マスタ!$AC$5:$AC$1501,0),0))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5"/>
        <v/>
      </c>
      <c r="M231" s="54">
        <f t="shared" ca="1" si="16"/>
        <v>0</v>
      </c>
      <c r="N231" s="27" t="str">
        <f ca="1">IF($A231="","",OFFSET(統合マスタ!$K$4,MATCH($A231,統合マスタ!$AC$5:$AC$1501,0),0))</f>
        <v/>
      </c>
    </row>
    <row r="232" spans="1:14">
      <c r="A232" s="66" t="str" cm="1">
        <f t="array" aca="1" ref="A232" ca="1">IFERROR(SMALL(IF(統合マスタ!$R$5:$R$1501=2,統合マスタ!$AC$5:$AC$1501),ROW(A228)),"")</f>
        <v/>
      </c>
      <c r="B232" s="27">
        <f t="shared" si="17"/>
        <v>228</v>
      </c>
      <c r="C232" s="27" t="str">
        <f ca="1">IF(A232="","",OFFSET(統合マスタ!$B$4,MATCH(A232,統合マスタ!$AC$5:$AC$1501,0),0))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5"/>
        <v/>
      </c>
      <c r="M232" s="54">
        <f t="shared" ca="1" si="16"/>
        <v>0</v>
      </c>
      <c r="N232" s="27" t="str">
        <f ca="1">IF($A232="","",OFFSET(統合マスタ!$K$4,MATCH($A232,統合マスタ!$AC$5:$AC$1501,0),0))</f>
        <v/>
      </c>
    </row>
    <row r="233" spans="1:14">
      <c r="A233" s="66" t="str" cm="1">
        <f t="array" aca="1" ref="A233" ca="1">IFERROR(SMALL(IF(統合マスタ!$R$5:$R$1501=2,統合マスタ!$AC$5:$AC$1501),ROW(A229)),"")</f>
        <v/>
      </c>
      <c r="B233" s="27">
        <f t="shared" si="17"/>
        <v>229</v>
      </c>
      <c r="C233" s="27" t="str">
        <f ca="1">IF(A233="","",OFFSET(統合マスタ!$B$4,MATCH(A233,統合マスタ!$AC$5:$AC$1501,0),0))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5"/>
        <v/>
      </c>
      <c r="M233" s="54">
        <f t="shared" ca="1" si="16"/>
        <v>0</v>
      </c>
      <c r="N233" s="27" t="str">
        <f ca="1">IF($A233="","",OFFSET(統合マスタ!$K$4,MATCH($A233,統合マスタ!$AC$5:$AC$1501,0),0))</f>
        <v/>
      </c>
    </row>
    <row r="234" spans="1:14">
      <c r="A234" s="66" t="str" cm="1">
        <f t="array" aca="1" ref="A234" ca="1">IFERROR(SMALL(IF(統合マスタ!$R$5:$R$1501=2,統合マスタ!$AC$5:$AC$1501),ROW(A230)),"")</f>
        <v/>
      </c>
      <c r="B234" s="27">
        <f t="shared" si="17"/>
        <v>230</v>
      </c>
      <c r="C234" s="27" t="str">
        <f ca="1">IF(A234="","",OFFSET(統合マスタ!$B$4,MATCH(A234,統合マスタ!$AC$5:$AC$1501,0),0))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5"/>
        <v/>
      </c>
      <c r="M234" s="54">
        <f t="shared" ca="1" si="16"/>
        <v>0</v>
      </c>
      <c r="N234" s="27" t="str">
        <f ca="1">IF($A234="","",OFFSET(統合マスタ!$K$4,MATCH($A234,統合マスタ!$AC$5:$AC$1501,0),0))</f>
        <v/>
      </c>
    </row>
    <row r="235" spans="1:14">
      <c r="A235" s="66" t="str" cm="1">
        <f t="array" aca="1" ref="A235" ca="1">IFERROR(SMALL(IF(統合マスタ!$R$5:$R$1501=2,統合マスタ!$AC$5:$AC$1501),ROW(A231)),"")</f>
        <v/>
      </c>
      <c r="B235" s="27">
        <f t="shared" si="17"/>
        <v>231</v>
      </c>
      <c r="C235" s="27" t="str">
        <f ca="1">IF(A235="","",OFFSET(統合マスタ!$B$4,MATCH(A235,統合マスタ!$AC$5:$AC$1501,0),0))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5"/>
        <v/>
      </c>
      <c r="M235" s="54">
        <f t="shared" ca="1" si="16"/>
        <v>0</v>
      </c>
      <c r="N235" s="27" t="str">
        <f ca="1">IF($A235="","",OFFSET(統合マスタ!$K$4,MATCH($A235,統合マスタ!$AC$5:$AC$1501,0),0))</f>
        <v/>
      </c>
    </row>
    <row r="236" spans="1:14">
      <c r="A236" s="66" t="str" cm="1">
        <f t="array" aca="1" ref="A236" ca="1">IFERROR(SMALL(IF(統合マスタ!$R$5:$R$1501=2,統合マスタ!$AC$5:$AC$1501),ROW(A232)),"")</f>
        <v/>
      </c>
      <c r="B236" s="27">
        <f t="shared" si="17"/>
        <v>232</v>
      </c>
      <c r="C236" s="27" t="str">
        <f ca="1">IF(A236="","",OFFSET(統合マスタ!$B$4,MATCH(A236,統合マスタ!$AC$5:$AC$1501,0),0))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5"/>
        <v/>
      </c>
      <c r="M236" s="54">
        <f t="shared" ca="1" si="16"/>
        <v>0</v>
      </c>
      <c r="N236" s="27" t="str">
        <f ca="1">IF($A236="","",OFFSET(統合マスタ!$K$4,MATCH($A236,統合マスタ!$AC$5:$AC$1501,0),0))</f>
        <v/>
      </c>
    </row>
    <row r="237" spans="1:14">
      <c r="A237" s="66" t="str" cm="1">
        <f t="array" aca="1" ref="A237" ca="1">IFERROR(SMALL(IF(統合マスタ!$R$5:$R$1501=2,統合マスタ!$AC$5:$AC$1501),ROW(A233)),"")</f>
        <v/>
      </c>
      <c r="B237" s="27">
        <f t="shared" si="17"/>
        <v>233</v>
      </c>
      <c r="C237" s="27" t="str">
        <f ca="1">IF(A237="","",OFFSET(統合マスタ!$B$4,MATCH(A237,統合マスタ!$AC$5:$AC$1501,0),0))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5"/>
        <v/>
      </c>
      <c r="M237" s="54">
        <f t="shared" ca="1" si="16"/>
        <v>0</v>
      </c>
      <c r="N237" s="27" t="str">
        <f ca="1">IF($A237="","",OFFSET(統合マスタ!$K$4,MATCH($A237,統合マスタ!$AC$5:$AC$1501,0),0))</f>
        <v/>
      </c>
    </row>
    <row r="238" spans="1:14">
      <c r="A238" s="66" t="str" cm="1">
        <f t="array" aca="1" ref="A238" ca="1">IFERROR(SMALL(IF(統合マスタ!$R$5:$R$1501=2,統合マスタ!$AC$5:$AC$1501),ROW(A234)),"")</f>
        <v/>
      </c>
      <c r="B238" s="27">
        <f t="shared" si="17"/>
        <v>234</v>
      </c>
      <c r="C238" s="27" t="str">
        <f ca="1">IF(A238="","",OFFSET(統合マスタ!$B$4,MATCH(A238,統合マスタ!$AC$5:$AC$1501,0),0))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5"/>
        <v/>
      </c>
      <c r="M238" s="54">
        <f t="shared" ca="1" si="16"/>
        <v>0</v>
      </c>
      <c r="N238" s="27" t="str">
        <f ca="1">IF($A238="","",OFFSET(統合マスタ!$K$4,MATCH($A238,統合マスタ!$AC$5:$AC$1501,0),0))</f>
        <v/>
      </c>
    </row>
    <row r="239" spans="1:14">
      <c r="A239" s="66" t="str" cm="1">
        <f t="array" aca="1" ref="A239" ca="1">IFERROR(SMALL(IF(統合マスタ!$R$5:$R$1501=2,統合マスタ!$AC$5:$AC$1501),ROW(A235)),"")</f>
        <v/>
      </c>
      <c r="B239" s="27">
        <f t="shared" si="17"/>
        <v>235</v>
      </c>
      <c r="C239" s="27" t="str">
        <f ca="1">IF(A239="","",OFFSET(統合マスタ!$B$4,MATCH(A239,統合マスタ!$AC$5:$AC$1501,0),0))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5"/>
        <v/>
      </c>
      <c r="M239" s="54">
        <f t="shared" ca="1" si="16"/>
        <v>0</v>
      </c>
      <c r="N239" s="27" t="str">
        <f ca="1">IF($A239="","",OFFSET(統合マスタ!$K$4,MATCH($A239,統合マスタ!$AC$5:$AC$1501,0),0))</f>
        <v/>
      </c>
    </row>
    <row r="240" spans="1:14">
      <c r="A240" s="66" t="str" cm="1">
        <f t="array" aca="1" ref="A240" ca="1">IFERROR(SMALL(IF(統合マスタ!$R$5:$R$1501=2,統合マスタ!$AC$5:$AC$1501),ROW(A236)),"")</f>
        <v/>
      </c>
      <c r="B240" s="27">
        <f t="shared" si="17"/>
        <v>236</v>
      </c>
      <c r="C240" s="27" t="str">
        <f ca="1">IF(A240="","",OFFSET(統合マスタ!$B$4,MATCH(A240,統合マスタ!$AC$5:$AC$1501,0),0))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5"/>
        <v/>
      </c>
      <c r="M240" s="54">
        <f t="shared" ca="1" si="16"/>
        <v>0</v>
      </c>
      <c r="N240" s="27" t="str">
        <f ca="1">IF($A240="","",OFFSET(統合マスタ!$K$4,MATCH($A240,統合マスタ!$AC$5:$AC$1501,0),0))</f>
        <v/>
      </c>
    </row>
    <row r="241" spans="1:14">
      <c r="A241" s="66" t="str" cm="1">
        <f t="array" aca="1" ref="A241" ca="1">IFERROR(SMALL(IF(統合マスタ!$R$5:$R$1501=2,統合マスタ!$AC$5:$AC$1501),ROW(A237)),"")</f>
        <v/>
      </c>
      <c r="B241" s="27">
        <f t="shared" si="17"/>
        <v>237</v>
      </c>
      <c r="C241" s="27" t="str">
        <f ca="1">IF(A241="","",OFFSET(統合マスタ!$B$4,MATCH(A241,統合マスタ!$AC$5:$AC$1501,0),0))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5"/>
        <v/>
      </c>
      <c r="M241" s="54">
        <f t="shared" ca="1" si="16"/>
        <v>0</v>
      </c>
      <c r="N241" s="27" t="str">
        <f ca="1">IF($A241="","",OFFSET(統合マスタ!$K$4,MATCH($A241,統合マスタ!$AC$5:$AC$1501,0),0))</f>
        <v/>
      </c>
    </row>
    <row r="242" spans="1:14">
      <c r="A242" s="66" t="str" cm="1">
        <f t="array" aca="1" ref="A242" ca="1">IFERROR(SMALL(IF(統合マスタ!$R$5:$R$1501=2,統合マスタ!$AC$5:$AC$1501),ROW(A238)),"")</f>
        <v/>
      </c>
      <c r="B242" s="27">
        <f t="shared" si="17"/>
        <v>238</v>
      </c>
      <c r="C242" s="27" t="str">
        <f ca="1">IF(A242="","",OFFSET(統合マスタ!$B$4,MATCH(A242,統合マスタ!$AC$5:$AC$1501,0),0))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5"/>
        <v/>
      </c>
      <c r="M242" s="54">
        <f t="shared" ca="1" si="16"/>
        <v>0</v>
      </c>
      <c r="N242" s="27" t="str">
        <f ca="1">IF($A242="","",OFFSET(統合マスタ!$K$4,MATCH($A242,統合マスタ!$AC$5:$AC$1501,0),0))</f>
        <v/>
      </c>
    </row>
    <row r="243" spans="1:14">
      <c r="A243" s="66" t="str" cm="1">
        <f t="array" aca="1" ref="A243" ca="1">IFERROR(SMALL(IF(統合マスタ!$R$5:$R$1501=2,統合マスタ!$AC$5:$AC$1501),ROW(A239)),"")</f>
        <v/>
      </c>
      <c r="B243" s="27">
        <f t="shared" si="17"/>
        <v>239</v>
      </c>
      <c r="C243" s="27" t="str">
        <f ca="1">IF(A243="","",OFFSET(統合マスタ!$B$4,MATCH(A243,統合マスタ!$AC$5:$AC$1501,0),0))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5"/>
        <v/>
      </c>
      <c r="M243" s="54">
        <f t="shared" ca="1" si="16"/>
        <v>0</v>
      </c>
      <c r="N243" s="27" t="str">
        <f ca="1">IF($A243="","",OFFSET(統合マスタ!$K$4,MATCH($A243,統合マスタ!$AC$5:$AC$1501,0),0))</f>
        <v/>
      </c>
    </row>
    <row r="244" spans="1:14">
      <c r="A244" s="66" t="str" cm="1">
        <f t="array" aca="1" ref="A244" ca="1">IFERROR(SMALL(IF(統合マスタ!$R$5:$R$1501=2,統合マスタ!$AC$5:$AC$1501),ROW(A240)),"")</f>
        <v/>
      </c>
      <c r="B244" s="27">
        <f t="shared" si="17"/>
        <v>240</v>
      </c>
      <c r="C244" s="27" t="str">
        <f ca="1">IF(A244="","",OFFSET(統合マスタ!$B$4,MATCH(A244,統合マスタ!$AC$5:$AC$1501,0),0))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5"/>
        <v/>
      </c>
      <c r="M244" s="54">
        <f t="shared" ca="1" si="16"/>
        <v>0</v>
      </c>
      <c r="N244" s="27" t="str">
        <f ca="1">IF($A244="","",OFFSET(統合マスタ!$K$4,MATCH($A244,統合マスタ!$AC$5:$AC$1501,0),0))</f>
        <v/>
      </c>
    </row>
    <row r="245" spans="1:14">
      <c r="A245" s="66" t="str" cm="1">
        <f t="array" aca="1" ref="A245" ca="1">IFERROR(SMALL(IF(統合マスタ!$R$5:$R$1501=2,統合マスタ!$AC$5:$AC$1501),ROW(A241)),"")</f>
        <v/>
      </c>
      <c r="B245" s="27">
        <f t="shared" si="17"/>
        <v>241</v>
      </c>
      <c r="C245" s="27" t="str">
        <f ca="1">IF(A245="","",OFFSET(統合マスタ!$B$4,MATCH(A245,統合マスタ!$AC$5:$AC$1501,0),0))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5"/>
        <v/>
      </c>
      <c r="M245" s="54">
        <f t="shared" ca="1" si="16"/>
        <v>0</v>
      </c>
      <c r="N245" s="27" t="str">
        <f ca="1">IF($A245="","",OFFSET(統合マスタ!$K$4,MATCH($A245,統合マスタ!$AC$5:$AC$1501,0),0))</f>
        <v/>
      </c>
    </row>
    <row r="246" spans="1:14">
      <c r="A246" s="66" t="str" cm="1">
        <f t="array" aca="1" ref="A246" ca="1">IFERROR(SMALL(IF(統合マスタ!$R$5:$R$1501=2,統合マスタ!$AC$5:$AC$1501),ROW(A242)),"")</f>
        <v/>
      </c>
      <c r="B246" s="27">
        <f t="shared" si="17"/>
        <v>242</v>
      </c>
      <c r="C246" s="27" t="str">
        <f ca="1">IF(A246="","",OFFSET(統合マスタ!$B$4,MATCH(A246,統合マスタ!$AC$5:$AC$1501,0),0))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5"/>
        <v/>
      </c>
      <c r="M246" s="54">
        <f t="shared" ca="1" si="16"/>
        <v>0</v>
      </c>
      <c r="N246" s="27" t="str">
        <f ca="1">IF($A246="","",OFFSET(統合マスタ!$K$4,MATCH($A246,統合マスタ!$AC$5:$AC$1501,0),0))</f>
        <v/>
      </c>
    </row>
    <row r="247" spans="1:14">
      <c r="A247" s="66" t="str" cm="1">
        <f t="array" aca="1" ref="A247" ca="1">IFERROR(SMALL(IF(統合マスタ!$R$5:$R$1501=2,統合マスタ!$AC$5:$AC$1501),ROW(A243)),"")</f>
        <v/>
      </c>
      <c r="B247" s="27">
        <f t="shared" si="17"/>
        <v>243</v>
      </c>
      <c r="C247" s="27" t="str">
        <f ca="1">IF(A247="","",OFFSET(統合マスタ!$B$4,MATCH(A247,統合マスタ!$AC$5:$AC$1501,0),0))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5"/>
        <v/>
      </c>
      <c r="M247" s="54">
        <f t="shared" ca="1" si="16"/>
        <v>0</v>
      </c>
      <c r="N247" s="27" t="str">
        <f ca="1">IF($A247="","",OFFSET(統合マスタ!$K$4,MATCH($A247,統合マスタ!$AC$5:$AC$1501,0),0))</f>
        <v/>
      </c>
    </row>
    <row r="248" spans="1:14">
      <c r="A248" s="66" t="str" cm="1">
        <f t="array" aca="1" ref="A248" ca="1">IFERROR(SMALL(IF(統合マスタ!$R$5:$R$1501=2,統合マスタ!$AC$5:$AC$1501),ROW(A244)),"")</f>
        <v/>
      </c>
      <c r="B248" s="27">
        <f t="shared" si="17"/>
        <v>244</v>
      </c>
      <c r="C248" s="27" t="str">
        <f ca="1">IF(A248="","",OFFSET(統合マスタ!$B$4,MATCH(A248,統合マスタ!$AC$5:$AC$1501,0),0))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5"/>
        <v/>
      </c>
      <c r="M248" s="54">
        <f t="shared" ca="1" si="16"/>
        <v>0</v>
      </c>
      <c r="N248" s="27" t="str">
        <f ca="1">IF($A248="","",OFFSET(統合マスタ!$K$4,MATCH($A248,統合マスタ!$AC$5:$AC$1501,0),0))</f>
        <v/>
      </c>
    </row>
    <row r="249" spans="1:14">
      <c r="A249" s="66" t="str" cm="1">
        <f t="array" aca="1" ref="A249" ca="1">IFERROR(SMALL(IF(統合マスタ!$R$5:$R$1501=2,統合マスタ!$AC$5:$AC$1501),ROW(A245)),"")</f>
        <v/>
      </c>
      <c r="B249" s="27">
        <f t="shared" si="17"/>
        <v>245</v>
      </c>
      <c r="C249" s="27" t="str">
        <f ca="1">IF(A249="","",OFFSET(統合マスタ!$B$4,MATCH(A249,統合マスタ!$AC$5:$AC$1501,0),0))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5"/>
        <v/>
      </c>
      <c r="M249" s="54">
        <f t="shared" ca="1" si="16"/>
        <v>0</v>
      </c>
      <c r="N249" s="27" t="str">
        <f ca="1">IF($A249="","",OFFSET(統合マスタ!$K$4,MATCH($A249,統合マスタ!$AC$5:$AC$1501,0),0))</f>
        <v/>
      </c>
    </row>
    <row r="250" spans="1:14">
      <c r="A250" s="66" t="str" cm="1">
        <f t="array" aca="1" ref="A250" ca="1">IFERROR(SMALL(IF(統合マスタ!$R$5:$R$1501=2,統合マスタ!$AC$5:$AC$1501),ROW(A246)),"")</f>
        <v/>
      </c>
      <c r="B250" s="27">
        <f t="shared" si="17"/>
        <v>246</v>
      </c>
      <c r="C250" s="27" t="str">
        <f ca="1">IF(A250="","",OFFSET(統合マスタ!$B$4,MATCH(A250,統合マスタ!$AC$5:$AC$1501,0),0))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5"/>
        <v/>
      </c>
      <c r="M250" s="54">
        <f t="shared" ca="1" si="16"/>
        <v>0</v>
      </c>
      <c r="N250" s="27" t="str">
        <f ca="1">IF($A250="","",OFFSET(統合マスタ!$K$4,MATCH($A250,統合マスタ!$AC$5:$AC$1501,0),0))</f>
        <v/>
      </c>
    </row>
    <row r="251" spans="1:14">
      <c r="A251" s="66" t="str" cm="1">
        <f t="array" aca="1" ref="A251" ca="1">IFERROR(SMALL(IF(統合マスタ!$R$5:$R$1501=2,統合マスタ!$AC$5:$AC$1501),ROW(A247)),"")</f>
        <v/>
      </c>
      <c r="B251" s="27">
        <f t="shared" si="17"/>
        <v>247</v>
      </c>
      <c r="C251" s="27" t="str">
        <f ca="1">IF(A251="","",OFFSET(統合マスタ!$B$4,MATCH(A251,統合マスタ!$AC$5:$AC$1501,0),0))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5"/>
        <v/>
      </c>
      <c r="M251" s="54">
        <f t="shared" ca="1" si="16"/>
        <v>0</v>
      </c>
      <c r="N251" s="27" t="str">
        <f ca="1">IF($A251="","",OFFSET(統合マスタ!$K$4,MATCH($A251,統合マスタ!$AC$5:$AC$1501,0),0))</f>
        <v/>
      </c>
    </row>
    <row r="252" spans="1:14">
      <c r="A252" s="66" t="str" cm="1">
        <f t="array" aca="1" ref="A252" ca="1">IFERROR(SMALL(IF(統合マスタ!$R$5:$R$1501=2,統合マスタ!$AC$5:$AC$1501),ROW(A248)),"")</f>
        <v/>
      </c>
      <c r="B252" s="27">
        <f t="shared" si="17"/>
        <v>248</v>
      </c>
      <c r="C252" s="27" t="str">
        <f ca="1">IF(A252="","",OFFSET(統合マスタ!$B$4,MATCH(A252,統合マスタ!$AC$5:$AC$1501,0),0))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5"/>
        <v/>
      </c>
      <c r="M252" s="54">
        <f t="shared" ca="1" si="16"/>
        <v>0</v>
      </c>
      <c r="N252" s="27" t="str">
        <f ca="1">IF($A252="","",OFFSET(統合マスタ!$K$4,MATCH($A252,統合マスタ!$AC$5:$AC$1501,0),0))</f>
        <v/>
      </c>
    </row>
    <row r="253" spans="1:14">
      <c r="A253" s="66" t="str" cm="1">
        <f t="array" aca="1" ref="A253" ca="1">IFERROR(SMALL(IF(統合マスタ!$R$5:$R$1501=2,統合マスタ!$AC$5:$AC$1501),ROW(A249)),"")</f>
        <v/>
      </c>
      <c r="B253" s="27">
        <f t="shared" si="17"/>
        <v>249</v>
      </c>
      <c r="C253" s="27" t="str">
        <f ca="1">IF(A253="","",OFFSET(統合マスタ!$B$4,MATCH(A253,統合マスタ!$AC$5:$AC$1501,0),0))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5"/>
        <v/>
      </c>
      <c r="M253" s="54">
        <f t="shared" ca="1" si="16"/>
        <v>0</v>
      </c>
      <c r="N253" s="27" t="str">
        <f ca="1">IF($A253="","",OFFSET(統合マスタ!$K$4,MATCH($A253,統合マスタ!$AC$5:$AC$1501,0),0))</f>
        <v/>
      </c>
    </row>
    <row r="254" spans="1:14">
      <c r="A254" s="66" t="str" cm="1">
        <f t="array" aca="1" ref="A254" ca="1">IFERROR(SMALL(IF(統合マスタ!$R$5:$R$1501=2,統合マスタ!$AC$5:$AC$1501),ROW(A250)),"")</f>
        <v/>
      </c>
      <c r="B254" s="27">
        <f t="shared" si="17"/>
        <v>250</v>
      </c>
      <c r="C254" s="27" t="str">
        <f ca="1">IF(A254="","",OFFSET(統合マスタ!$B$4,MATCH(A254,統合マスタ!$AC$5:$AC$1501,0),0))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5"/>
        <v/>
      </c>
      <c r="M254" s="54">
        <f t="shared" ca="1" si="16"/>
        <v>0</v>
      </c>
      <c r="N254" s="27" t="str">
        <f ca="1">IF($A254="","",OFFSET(統合マスタ!$K$4,MATCH($A254,統合マスタ!$AC$5:$AC$1501,0),0))</f>
        <v/>
      </c>
    </row>
    <row r="255" spans="1:14">
      <c r="A255" s="66" t="str" cm="1">
        <f t="array" aca="1" ref="A255" ca="1">IFERROR(SMALL(IF(統合マスタ!$R$5:$R$1501=2,統合マスタ!$AC$5:$AC$1501),ROW(A251)),"")</f>
        <v/>
      </c>
      <c r="B255" s="27">
        <f t="shared" si="17"/>
        <v>251</v>
      </c>
      <c r="C255" s="27" t="str">
        <f ca="1">IF(A255="","",OFFSET(統合マスタ!$B$4,MATCH(A255,統合マスタ!$AC$5:$AC$1501,0),0))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5"/>
        <v/>
      </c>
      <c r="M255" s="54">
        <f t="shared" ca="1" si="16"/>
        <v>0</v>
      </c>
      <c r="N255" s="27" t="str">
        <f ca="1">IF($A255="","",OFFSET(統合マスタ!$K$4,MATCH($A255,統合マスタ!$AC$5:$AC$1501,0),0))</f>
        <v/>
      </c>
    </row>
    <row r="256" spans="1:14">
      <c r="A256" s="66" t="str" cm="1">
        <f t="array" aca="1" ref="A256" ca="1">IFERROR(SMALL(IF(統合マスタ!$R$5:$R$1501=2,統合マスタ!$AC$5:$AC$1501),ROW(A252)),"")</f>
        <v/>
      </c>
      <c r="B256" s="27">
        <f t="shared" si="17"/>
        <v>252</v>
      </c>
      <c r="C256" s="27" t="str">
        <f ca="1">IF(A256="","",OFFSET(統合マスタ!$B$4,MATCH(A256,統合マスタ!$AC$5:$AC$1501,0),0))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5"/>
        <v/>
      </c>
      <c r="M256" s="54">
        <f t="shared" ca="1" si="16"/>
        <v>0</v>
      </c>
      <c r="N256" s="27" t="str">
        <f ca="1">IF($A256="","",OFFSET(統合マスタ!$K$4,MATCH($A256,統合マスタ!$AC$5:$AC$1501,0),0))</f>
        <v/>
      </c>
    </row>
    <row r="257" spans="1:14">
      <c r="A257" s="66" t="str" cm="1">
        <f t="array" aca="1" ref="A257" ca="1">IFERROR(SMALL(IF(統合マスタ!$R$5:$R$1501=2,統合マスタ!$AC$5:$AC$1501),ROW(A253)),"")</f>
        <v/>
      </c>
      <c r="B257" s="27">
        <f t="shared" si="17"/>
        <v>253</v>
      </c>
      <c r="C257" s="27" t="str">
        <f ca="1">IF(A257="","",OFFSET(統合マスタ!$B$4,MATCH(A257,統合マスタ!$AC$5:$AC$1501,0),0))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5"/>
        <v/>
      </c>
      <c r="M257" s="54">
        <f t="shared" ca="1" si="16"/>
        <v>0</v>
      </c>
      <c r="N257" s="27" t="str">
        <f ca="1">IF($A257="","",OFFSET(統合マスタ!$K$4,MATCH($A257,統合マスタ!$AC$5:$AC$1501,0),0))</f>
        <v/>
      </c>
    </row>
    <row r="258" spans="1:14">
      <c r="A258" s="66" t="str" cm="1">
        <f t="array" aca="1" ref="A258" ca="1">IFERROR(SMALL(IF(統合マスタ!$R$5:$R$1501=2,統合マスタ!$AC$5:$AC$1501),ROW(A254)),"")</f>
        <v/>
      </c>
      <c r="B258" s="27">
        <f t="shared" si="17"/>
        <v>254</v>
      </c>
      <c r="C258" s="27" t="str">
        <f ca="1">IF(A258="","",OFFSET(統合マスタ!$B$4,MATCH(A258,統合マスタ!$AC$5:$AC$1501,0),0))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5"/>
        <v/>
      </c>
      <c r="M258" s="54">
        <f t="shared" ca="1" si="16"/>
        <v>0</v>
      </c>
      <c r="N258" s="27" t="str">
        <f ca="1">IF($A258="","",OFFSET(統合マスタ!$K$4,MATCH($A258,統合マスタ!$AC$5:$AC$1501,0),0))</f>
        <v/>
      </c>
    </row>
    <row r="259" spans="1:14">
      <c r="A259" s="66" t="str" cm="1">
        <f t="array" aca="1" ref="A259" ca="1">IFERROR(SMALL(IF(統合マスタ!$R$5:$R$1501=2,統合マスタ!$AC$5:$AC$1501),ROW(A255)),"")</f>
        <v/>
      </c>
      <c r="B259" s="27">
        <f t="shared" si="17"/>
        <v>255</v>
      </c>
      <c r="C259" s="27" t="str">
        <f ca="1">IF(A259="","",OFFSET(統合マスタ!$B$4,MATCH(A259,統合マスタ!$AC$5:$AC$1501,0),0))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5"/>
        <v/>
      </c>
      <c r="M259" s="54">
        <f t="shared" ca="1" si="16"/>
        <v>0</v>
      </c>
      <c r="N259" s="27" t="str">
        <f ca="1">IF($A259="","",OFFSET(統合マスタ!$K$4,MATCH($A259,統合マスタ!$AC$5:$AC$1501,0),0))</f>
        <v/>
      </c>
    </row>
    <row r="260" spans="1:14">
      <c r="A260" s="66" t="str" cm="1">
        <f t="array" aca="1" ref="A260" ca="1">IFERROR(SMALL(IF(統合マスタ!$R$5:$R$1501=2,統合マスタ!$AC$5:$AC$1501),ROW(A256)),"")</f>
        <v/>
      </c>
      <c r="B260" s="27">
        <f t="shared" si="17"/>
        <v>256</v>
      </c>
      <c r="C260" s="27" t="str">
        <f ca="1">IF(A260="","",OFFSET(統合マスタ!$B$4,MATCH(A260,統合マスタ!$AC$5:$AC$1501,0),0))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5"/>
        <v/>
      </c>
      <c r="M260" s="54">
        <f t="shared" ca="1" si="16"/>
        <v>0</v>
      </c>
      <c r="N260" s="27" t="str">
        <f ca="1">IF($A260="","",OFFSET(統合マスタ!$K$4,MATCH($A260,統合マスタ!$AC$5:$AC$1501,0),0))</f>
        <v/>
      </c>
    </row>
    <row r="261" spans="1:14">
      <c r="A261" s="66" t="str" cm="1">
        <f t="array" aca="1" ref="A261" ca="1">IFERROR(SMALL(IF(統合マスタ!$R$5:$R$1501=2,統合マスタ!$AC$5:$AC$1501),ROW(A257)),"")</f>
        <v/>
      </c>
      <c r="B261" s="27">
        <f t="shared" si="17"/>
        <v>257</v>
      </c>
      <c r="C261" s="27" t="str">
        <f ca="1">IF(A261="","",OFFSET(統合マスタ!$B$4,MATCH(A261,統合マスタ!$AC$5:$AC$1501,0),0))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5"/>
        <v/>
      </c>
      <c r="M261" s="54">
        <f t="shared" ca="1" si="16"/>
        <v>0</v>
      </c>
      <c r="N261" s="27" t="str">
        <f ca="1">IF($A261="","",OFFSET(統合マスタ!$K$4,MATCH($A261,統合マスタ!$AC$5:$AC$1501,0),0))</f>
        <v/>
      </c>
    </row>
    <row r="262" spans="1:14">
      <c r="A262" s="66" t="str" cm="1">
        <f t="array" aca="1" ref="A262" ca="1">IFERROR(SMALL(IF(統合マスタ!$R$5:$R$1501=2,統合マスタ!$AC$5:$AC$1501),ROW(A258)),"")</f>
        <v/>
      </c>
      <c r="B262" s="27">
        <f t="shared" si="17"/>
        <v>258</v>
      </c>
      <c r="C262" s="27" t="str">
        <f ca="1">IF(A262="","",OFFSET(統合マスタ!$B$4,MATCH(A262,統合マスタ!$AC$5:$AC$1501,0),0))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8">IF(G262="粉",VALUE(SUBSTITUTE(SUBSTITUTE(LEFT(H262, FIND("ｇ", H262) - 1), "．", "."), "　", "")),"")</f>
        <v/>
      </c>
      <c r="M262" s="54">
        <f t="shared" ref="M262:M304" ca="1" si="19">IF(L262="",J262,J262*L262)</f>
        <v>0</v>
      </c>
      <c r="N262" s="27" t="str">
        <f ca="1">IF($A262="","",OFFSET(統合マスタ!$K$4,MATCH($A262,統合マスタ!$AC$5:$AC$1501,0),0))</f>
        <v/>
      </c>
    </row>
    <row r="263" spans="1:14">
      <c r="A263" s="66" t="str" cm="1">
        <f t="array" aca="1" ref="A263" ca="1">IFERROR(SMALL(IF(統合マスタ!$R$5:$R$1501=2,統合マスタ!$AC$5:$AC$1501),ROW(A259)),"")</f>
        <v/>
      </c>
      <c r="B263" s="27">
        <f t="shared" ref="B263:B304" si="20">B262+1</f>
        <v>259</v>
      </c>
      <c r="C263" s="27" t="str">
        <f ca="1">IF(A263="","",OFFSET(統合マスタ!$B$4,MATCH(A263,統合マスタ!$AC$5:$AC$1501,0),0))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8"/>
        <v/>
      </c>
      <c r="M263" s="54">
        <f t="shared" ca="1" si="19"/>
        <v>0</v>
      </c>
      <c r="N263" s="27" t="str">
        <f ca="1">IF($A263="","",OFFSET(統合マスタ!$K$4,MATCH($A263,統合マスタ!$AC$5:$AC$1501,0),0))</f>
        <v/>
      </c>
    </row>
    <row r="264" spans="1:14">
      <c r="A264" s="66" t="str" cm="1">
        <f t="array" aca="1" ref="A264" ca="1">IFERROR(SMALL(IF(統合マスタ!$R$5:$R$1501=2,統合マスタ!$AC$5:$AC$1501),ROW(A260)),"")</f>
        <v/>
      </c>
      <c r="B264" s="27">
        <f t="shared" si="20"/>
        <v>260</v>
      </c>
      <c r="C264" s="27" t="str">
        <f ca="1">IF(A264="","",OFFSET(統合マスタ!$B$4,MATCH(A264,統合マスタ!$AC$5:$AC$1501,0),0))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8"/>
        <v/>
      </c>
      <c r="M264" s="54">
        <f t="shared" ca="1" si="19"/>
        <v>0</v>
      </c>
      <c r="N264" s="27" t="str">
        <f ca="1">IF($A264="","",OFFSET(統合マスタ!$K$4,MATCH($A264,統合マスタ!$AC$5:$AC$1501,0),0))</f>
        <v/>
      </c>
    </row>
    <row r="265" spans="1:14">
      <c r="A265" s="66" t="str" cm="1">
        <f t="array" aca="1" ref="A265" ca="1">IFERROR(SMALL(IF(統合マスタ!$R$5:$R$1501=2,統合マスタ!$AC$5:$AC$1501),ROW(A261)),"")</f>
        <v/>
      </c>
      <c r="B265" s="27">
        <f t="shared" si="20"/>
        <v>261</v>
      </c>
      <c r="C265" s="27" t="str">
        <f ca="1">IF(A265="","",OFFSET(統合マスタ!$B$4,MATCH(A265,統合マスタ!$AC$5:$AC$1501,0),0))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8"/>
        <v/>
      </c>
      <c r="M265" s="54">
        <f t="shared" ca="1" si="19"/>
        <v>0</v>
      </c>
      <c r="N265" s="27" t="str">
        <f ca="1">IF($A265="","",OFFSET(統合マスタ!$K$4,MATCH($A265,統合マスタ!$AC$5:$AC$1501,0),0))</f>
        <v/>
      </c>
    </row>
    <row r="266" spans="1:14">
      <c r="A266" s="66" t="str" cm="1">
        <f t="array" aca="1" ref="A266" ca="1">IFERROR(SMALL(IF(統合マスタ!$R$5:$R$1501=2,統合マスタ!$AC$5:$AC$1501),ROW(A262)),"")</f>
        <v/>
      </c>
      <c r="B266" s="27">
        <f t="shared" si="20"/>
        <v>262</v>
      </c>
      <c r="C266" s="27" t="str">
        <f ca="1">IF(A266="","",OFFSET(統合マスタ!$B$4,MATCH(A266,統合マスタ!$AC$5:$AC$1501,0),0))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8"/>
        <v/>
      </c>
      <c r="M266" s="54">
        <f t="shared" ca="1" si="19"/>
        <v>0</v>
      </c>
      <c r="N266" s="27" t="str">
        <f ca="1">IF($A266="","",OFFSET(統合マスタ!$K$4,MATCH($A266,統合マスタ!$AC$5:$AC$1501,0),0))</f>
        <v/>
      </c>
    </row>
    <row r="267" spans="1:14">
      <c r="A267" s="66" t="str" cm="1">
        <f t="array" aca="1" ref="A267" ca="1">IFERROR(SMALL(IF(統合マスタ!$R$5:$R$1501=2,統合マスタ!$AC$5:$AC$1501),ROW(A263)),"")</f>
        <v/>
      </c>
      <c r="B267" s="27">
        <f t="shared" si="20"/>
        <v>263</v>
      </c>
      <c r="C267" s="27" t="str">
        <f ca="1">IF(A267="","",OFFSET(統合マスタ!$B$4,MATCH(A267,統合マスタ!$AC$5:$AC$1501,0),0))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8"/>
        <v/>
      </c>
      <c r="M267" s="54">
        <f t="shared" ca="1" si="19"/>
        <v>0</v>
      </c>
      <c r="N267" s="27" t="str">
        <f ca="1">IF($A267="","",OFFSET(統合マスタ!$K$4,MATCH($A267,統合マスタ!$AC$5:$AC$1501,0),0))</f>
        <v/>
      </c>
    </row>
    <row r="268" spans="1:14">
      <c r="A268" s="66" t="str" cm="1">
        <f t="array" aca="1" ref="A268" ca="1">IFERROR(SMALL(IF(統合マスタ!$R$5:$R$1501=2,統合マスタ!$AC$5:$AC$1501),ROW(A264)),"")</f>
        <v/>
      </c>
      <c r="B268" s="27">
        <f t="shared" si="20"/>
        <v>264</v>
      </c>
      <c r="C268" s="27" t="str">
        <f ca="1">IF(A268="","",OFFSET(統合マスタ!$B$4,MATCH(A268,統合マスタ!$AC$5:$AC$1501,0),0))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8"/>
        <v/>
      </c>
      <c r="M268" s="54">
        <f t="shared" ca="1" si="19"/>
        <v>0</v>
      </c>
      <c r="N268" s="27" t="str">
        <f ca="1">IF($A268="","",OFFSET(統合マスタ!$K$4,MATCH($A268,統合マスタ!$AC$5:$AC$1501,0),0))</f>
        <v/>
      </c>
    </row>
    <row r="269" spans="1:14">
      <c r="A269" s="66" t="str" cm="1">
        <f t="array" aca="1" ref="A269" ca="1">IFERROR(SMALL(IF(統合マスタ!$R$5:$R$1501=2,統合マスタ!$AC$5:$AC$1501),ROW(A265)),"")</f>
        <v/>
      </c>
      <c r="B269" s="27">
        <f t="shared" si="20"/>
        <v>265</v>
      </c>
      <c r="C269" s="27" t="str">
        <f ca="1">IF(A269="","",OFFSET(統合マスタ!$B$4,MATCH(A269,統合マスタ!$AC$5:$AC$1501,0),0))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8"/>
        <v/>
      </c>
      <c r="M269" s="54">
        <f t="shared" ca="1" si="19"/>
        <v>0</v>
      </c>
      <c r="N269" s="27" t="str">
        <f ca="1">IF($A269="","",OFFSET(統合マスタ!$K$4,MATCH($A269,統合マスタ!$AC$5:$AC$1501,0),0))</f>
        <v/>
      </c>
    </row>
    <row r="270" spans="1:14">
      <c r="A270" s="66" t="str" cm="1">
        <f t="array" aca="1" ref="A270" ca="1">IFERROR(SMALL(IF(統合マスタ!$R$5:$R$1501=2,統合マスタ!$AC$5:$AC$1501),ROW(A266)),"")</f>
        <v/>
      </c>
      <c r="B270" s="27">
        <f t="shared" si="20"/>
        <v>266</v>
      </c>
      <c r="C270" s="27" t="str">
        <f ca="1">IF(A270="","",OFFSET(統合マスタ!$B$4,MATCH(A270,統合マスタ!$AC$5:$AC$1501,0),0))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8"/>
        <v/>
      </c>
      <c r="M270" s="54">
        <f t="shared" ca="1" si="19"/>
        <v>0</v>
      </c>
      <c r="N270" s="27" t="str">
        <f ca="1">IF($A270="","",OFFSET(統合マスタ!$K$4,MATCH($A270,統合マスタ!$AC$5:$AC$1501,0),0))</f>
        <v/>
      </c>
    </row>
    <row r="271" spans="1:14">
      <c r="A271" s="66" t="str" cm="1">
        <f t="array" aca="1" ref="A271" ca="1">IFERROR(SMALL(IF(統合マスタ!$R$5:$R$1501=2,統合マスタ!$AC$5:$AC$1501),ROW(A267)),"")</f>
        <v/>
      </c>
      <c r="B271" s="27">
        <f t="shared" si="20"/>
        <v>267</v>
      </c>
      <c r="C271" s="27" t="str">
        <f ca="1">IF(A271="","",OFFSET(統合マスタ!$B$4,MATCH(A271,統合マスタ!$AC$5:$AC$1501,0),0))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8"/>
        <v/>
      </c>
      <c r="M271" s="54">
        <f t="shared" ca="1" si="19"/>
        <v>0</v>
      </c>
      <c r="N271" s="27" t="str">
        <f ca="1">IF($A271="","",OFFSET(統合マスタ!$K$4,MATCH($A271,統合マスタ!$AC$5:$AC$1501,0),0))</f>
        <v/>
      </c>
    </row>
    <row r="272" spans="1:14">
      <c r="A272" s="66" t="str" cm="1">
        <f t="array" aca="1" ref="A272" ca="1">IFERROR(SMALL(IF(統合マスタ!$R$5:$R$1501=2,統合マスタ!$AC$5:$AC$1501),ROW(A268)),"")</f>
        <v/>
      </c>
      <c r="B272" s="27">
        <f t="shared" si="20"/>
        <v>268</v>
      </c>
      <c r="C272" s="27" t="str">
        <f ca="1">IF(A272="","",OFFSET(統合マスタ!$B$4,MATCH(A272,統合マスタ!$AC$5:$AC$1501,0),0))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8"/>
        <v/>
      </c>
      <c r="M272" s="54">
        <f t="shared" ca="1" si="19"/>
        <v>0</v>
      </c>
      <c r="N272" s="27" t="str">
        <f ca="1">IF($A272="","",OFFSET(統合マスタ!$K$4,MATCH($A272,統合マスタ!$AC$5:$AC$1501,0),0))</f>
        <v/>
      </c>
    </row>
    <row r="273" spans="1:14">
      <c r="A273" s="66" t="str" cm="1">
        <f t="array" aca="1" ref="A273" ca="1">IFERROR(SMALL(IF(統合マスタ!$R$5:$R$1501=2,統合マスタ!$AC$5:$AC$1501),ROW(A269)),"")</f>
        <v/>
      </c>
      <c r="B273" s="27">
        <f t="shared" si="20"/>
        <v>269</v>
      </c>
      <c r="C273" s="27" t="str">
        <f ca="1">IF(A273="","",OFFSET(統合マスタ!$B$4,MATCH(A273,統合マスタ!$AC$5:$AC$1501,0),0))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8"/>
        <v/>
      </c>
      <c r="M273" s="54">
        <f t="shared" ca="1" si="19"/>
        <v>0</v>
      </c>
      <c r="N273" s="27" t="str">
        <f ca="1">IF($A273="","",OFFSET(統合マスタ!$K$4,MATCH($A273,統合マスタ!$AC$5:$AC$1501,0),0))</f>
        <v/>
      </c>
    </row>
    <row r="274" spans="1:14">
      <c r="A274" s="66" t="str" cm="1">
        <f t="array" aca="1" ref="A274" ca="1">IFERROR(SMALL(IF(統合マスタ!$R$5:$R$1501=2,統合マスタ!$AC$5:$AC$1501),ROW(A270)),"")</f>
        <v/>
      </c>
      <c r="B274" s="27">
        <f t="shared" si="20"/>
        <v>270</v>
      </c>
      <c r="C274" s="27" t="str">
        <f ca="1">IF(A274="","",OFFSET(統合マスタ!$B$4,MATCH(A274,統合マスタ!$AC$5:$AC$1501,0),0))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8"/>
        <v/>
      </c>
      <c r="M274" s="54">
        <f t="shared" ca="1" si="19"/>
        <v>0</v>
      </c>
      <c r="N274" s="27" t="str">
        <f ca="1">IF($A274="","",OFFSET(統合マスタ!$K$4,MATCH($A274,統合マスタ!$AC$5:$AC$1501,0),0))</f>
        <v/>
      </c>
    </row>
    <row r="275" spans="1:14">
      <c r="A275" s="66" t="str" cm="1">
        <f t="array" aca="1" ref="A275" ca="1">IFERROR(SMALL(IF(統合マスタ!$R$5:$R$1501=2,統合マスタ!$AC$5:$AC$1501),ROW(A271)),"")</f>
        <v/>
      </c>
      <c r="B275" s="27">
        <f t="shared" si="20"/>
        <v>271</v>
      </c>
      <c r="C275" s="27" t="str">
        <f ca="1">IF(A275="","",OFFSET(統合マスタ!$B$4,MATCH(A275,統合マスタ!$AC$5:$AC$1501,0),0))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8"/>
        <v/>
      </c>
      <c r="M275" s="54">
        <f t="shared" ca="1" si="19"/>
        <v>0</v>
      </c>
      <c r="N275" s="27" t="str">
        <f ca="1">IF($A275="","",OFFSET(統合マスタ!$K$4,MATCH($A275,統合マスタ!$AC$5:$AC$1501,0),0))</f>
        <v/>
      </c>
    </row>
    <row r="276" spans="1:14">
      <c r="A276" s="66" t="str" cm="1">
        <f t="array" aca="1" ref="A276" ca="1">IFERROR(SMALL(IF(統合マスタ!$R$5:$R$1501=2,統合マスタ!$AC$5:$AC$1501),ROW(A272)),"")</f>
        <v/>
      </c>
      <c r="B276" s="27">
        <f t="shared" si="20"/>
        <v>272</v>
      </c>
      <c r="C276" s="27" t="str">
        <f ca="1">IF(A276="","",OFFSET(統合マスタ!$B$4,MATCH(A276,統合マスタ!$AC$5:$AC$1501,0),0))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8"/>
        <v/>
      </c>
      <c r="M276" s="54">
        <f t="shared" ca="1" si="19"/>
        <v>0</v>
      </c>
      <c r="N276" s="27" t="str">
        <f ca="1">IF($A276="","",OFFSET(統合マスタ!$K$4,MATCH($A276,統合マスタ!$AC$5:$AC$1501,0),0))</f>
        <v/>
      </c>
    </row>
    <row r="277" spans="1:14">
      <c r="A277" s="66" t="str" cm="1">
        <f t="array" aca="1" ref="A277" ca="1">IFERROR(SMALL(IF(統合マスタ!$R$5:$R$1501=2,統合マスタ!$AC$5:$AC$1501),ROW(A273)),"")</f>
        <v/>
      </c>
      <c r="B277" s="27">
        <f t="shared" si="20"/>
        <v>273</v>
      </c>
      <c r="C277" s="27" t="str">
        <f ca="1">IF(A277="","",OFFSET(統合マスタ!$B$4,MATCH(A277,統合マスタ!$AC$5:$AC$1501,0),0))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8"/>
        <v/>
      </c>
      <c r="M277" s="54">
        <f t="shared" ca="1" si="19"/>
        <v>0</v>
      </c>
      <c r="N277" s="27" t="str">
        <f ca="1">IF($A277="","",OFFSET(統合マスタ!$K$4,MATCH($A277,統合マスタ!$AC$5:$AC$1501,0),0))</f>
        <v/>
      </c>
    </row>
    <row r="278" spans="1:14">
      <c r="A278" s="66" t="str" cm="1">
        <f t="array" aca="1" ref="A278" ca="1">IFERROR(SMALL(IF(統合マスタ!$R$5:$R$1501=2,統合マスタ!$AC$5:$AC$1501),ROW(A274)),"")</f>
        <v/>
      </c>
      <c r="B278" s="27">
        <f t="shared" si="20"/>
        <v>274</v>
      </c>
      <c r="C278" s="27" t="str">
        <f ca="1">IF(A278="","",OFFSET(統合マスタ!$B$4,MATCH(A278,統合マスタ!$AC$5:$AC$1501,0),0))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8"/>
        <v/>
      </c>
      <c r="M278" s="54">
        <f t="shared" ca="1" si="19"/>
        <v>0</v>
      </c>
      <c r="N278" s="27" t="str">
        <f ca="1">IF($A278="","",OFFSET(統合マスタ!$K$4,MATCH($A278,統合マスタ!$AC$5:$AC$1501,0),0))</f>
        <v/>
      </c>
    </row>
    <row r="279" spans="1:14">
      <c r="A279" s="66" t="str" cm="1">
        <f t="array" aca="1" ref="A279" ca="1">IFERROR(SMALL(IF(統合マスタ!$R$5:$R$1501=2,統合マスタ!$AC$5:$AC$1501),ROW(A275)),"")</f>
        <v/>
      </c>
      <c r="B279" s="27">
        <f t="shared" si="20"/>
        <v>275</v>
      </c>
      <c r="C279" s="27" t="str">
        <f ca="1">IF(A279="","",OFFSET(統合マスタ!$B$4,MATCH(A279,統合マスタ!$AC$5:$AC$1501,0),0))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8"/>
        <v/>
      </c>
      <c r="M279" s="54">
        <f t="shared" ca="1" si="19"/>
        <v>0</v>
      </c>
      <c r="N279" s="27" t="str">
        <f ca="1">IF($A279="","",OFFSET(統合マスタ!$K$4,MATCH($A279,統合マスタ!$AC$5:$AC$1501,0),0))</f>
        <v/>
      </c>
    </row>
    <row r="280" spans="1:14">
      <c r="A280" s="66" t="str" cm="1">
        <f t="array" aca="1" ref="A280" ca="1">IFERROR(SMALL(IF(統合マスタ!$R$5:$R$1501=2,統合マスタ!$AC$5:$AC$1501),ROW(A276)),"")</f>
        <v/>
      </c>
      <c r="B280" s="27">
        <f t="shared" si="20"/>
        <v>276</v>
      </c>
      <c r="C280" s="27" t="str">
        <f ca="1">IF(A280="","",OFFSET(統合マスタ!$B$4,MATCH(A280,統合マスタ!$AC$5:$AC$1501,0),0))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8"/>
        <v/>
      </c>
      <c r="M280" s="54">
        <f t="shared" ca="1" si="19"/>
        <v>0</v>
      </c>
      <c r="N280" s="27" t="str">
        <f ca="1">IF($A280="","",OFFSET(統合マスタ!$K$4,MATCH($A280,統合マスタ!$AC$5:$AC$1501,0),0))</f>
        <v/>
      </c>
    </row>
    <row r="281" spans="1:14">
      <c r="A281" s="66" t="str" cm="1">
        <f t="array" aca="1" ref="A281" ca="1">IFERROR(SMALL(IF(統合マスタ!$R$5:$R$1501=2,統合マスタ!$AC$5:$AC$1501),ROW(A277)),"")</f>
        <v/>
      </c>
      <c r="B281" s="27">
        <f t="shared" si="20"/>
        <v>277</v>
      </c>
      <c r="C281" s="27" t="str">
        <f ca="1">IF(A281="","",OFFSET(統合マスタ!$B$4,MATCH(A281,統合マスタ!$AC$5:$AC$1501,0),0))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8"/>
        <v/>
      </c>
      <c r="M281" s="54">
        <f t="shared" ca="1" si="19"/>
        <v>0</v>
      </c>
      <c r="N281" s="27" t="str">
        <f ca="1">IF($A281="","",OFFSET(統合マスタ!$K$4,MATCH($A281,統合マスタ!$AC$5:$AC$1501,0),0))</f>
        <v/>
      </c>
    </row>
    <row r="282" spans="1:14">
      <c r="A282" s="66" t="str" cm="1">
        <f t="array" aca="1" ref="A282" ca="1">IFERROR(SMALL(IF(統合マスタ!$R$5:$R$1501=2,統合マスタ!$AC$5:$AC$1501),ROW(A278)),"")</f>
        <v/>
      </c>
      <c r="B282" s="27">
        <f t="shared" si="20"/>
        <v>278</v>
      </c>
      <c r="C282" s="27" t="str">
        <f ca="1">IF(A282="","",OFFSET(統合マスタ!$B$4,MATCH(A282,統合マスタ!$AC$5:$AC$1501,0),0))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8"/>
        <v/>
      </c>
      <c r="M282" s="54">
        <f t="shared" ca="1" si="19"/>
        <v>0</v>
      </c>
      <c r="N282" s="27" t="str">
        <f ca="1">IF($A282="","",OFFSET(統合マスタ!$K$4,MATCH($A282,統合マスタ!$AC$5:$AC$1501,0),0))</f>
        <v/>
      </c>
    </row>
    <row r="283" spans="1:14">
      <c r="A283" s="66" t="str" cm="1">
        <f t="array" aca="1" ref="A283" ca="1">IFERROR(SMALL(IF(統合マスタ!$R$5:$R$1501=2,統合マスタ!$AC$5:$AC$1501),ROW(A279)),"")</f>
        <v/>
      </c>
      <c r="B283" s="27">
        <f t="shared" si="20"/>
        <v>279</v>
      </c>
      <c r="C283" s="27" t="str">
        <f ca="1">IF(A283="","",OFFSET(統合マスタ!$B$4,MATCH(A283,統合マスタ!$AC$5:$AC$1501,0),0))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8"/>
        <v/>
      </c>
      <c r="M283" s="54">
        <f t="shared" ca="1" si="19"/>
        <v>0</v>
      </c>
      <c r="N283" s="27" t="str">
        <f ca="1">IF($A283="","",OFFSET(統合マスタ!$K$4,MATCH($A283,統合マスタ!$AC$5:$AC$1501,0),0))</f>
        <v/>
      </c>
    </row>
    <row r="284" spans="1:14">
      <c r="A284" s="66" t="str" cm="1">
        <f t="array" aca="1" ref="A284" ca="1">IFERROR(SMALL(IF(統合マスタ!$R$5:$R$1501=2,統合マスタ!$AC$5:$AC$1501),ROW(A280)),"")</f>
        <v/>
      </c>
      <c r="B284" s="27">
        <f t="shared" si="20"/>
        <v>280</v>
      </c>
      <c r="C284" s="27" t="str">
        <f ca="1">IF(A284="","",OFFSET(統合マスタ!$B$4,MATCH(A284,統合マスタ!$AC$5:$AC$1501,0),0))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8"/>
        <v/>
      </c>
      <c r="M284" s="54">
        <f t="shared" ca="1" si="19"/>
        <v>0</v>
      </c>
      <c r="N284" s="27" t="str">
        <f ca="1">IF($A284="","",OFFSET(統合マスタ!$K$4,MATCH($A284,統合マスタ!$AC$5:$AC$1501,0),0))</f>
        <v/>
      </c>
    </row>
    <row r="285" spans="1:14">
      <c r="A285" s="66" t="str" cm="1">
        <f t="array" aca="1" ref="A285" ca="1">IFERROR(SMALL(IF(統合マスタ!$R$5:$R$1501=2,統合マスタ!$AC$5:$AC$1501),ROW(A281)),"")</f>
        <v/>
      </c>
      <c r="B285" s="27">
        <f t="shared" si="20"/>
        <v>281</v>
      </c>
      <c r="C285" s="27" t="str">
        <f ca="1">IF(A285="","",OFFSET(統合マスタ!$B$4,MATCH(A285,統合マスタ!$AC$5:$AC$1501,0),0))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8"/>
        <v/>
      </c>
      <c r="M285" s="54">
        <f t="shared" ca="1" si="19"/>
        <v>0</v>
      </c>
      <c r="N285" s="27" t="str">
        <f ca="1">IF($A285="","",OFFSET(統合マスタ!$K$4,MATCH($A285,統合マスタ!$AC$5:$AC$1501,0),0))</f>
        <v/>
      </c>
    </row>
    <row r="286" spans="1:14">
      <c r="A286" s="66" t="str" cm="1">
        <f t="array" aca="1" ref="A286" ca="1">IFERROR(SMALL(IF(統合マスタ!$R$5:$R$1501=2,統合マスタ!$AC$5:$AC$1501),ROW(A282)),"")</f>
        <v/>
      </c>
      <c r="B286" s="27">
        <f t="shared" si="20"/>
        <v>282</v>
      </c>
      <c r="C286" s="27" t="str">
        <f ca="1">IF(A286="","",OFFSET(統合マスタ!$B$4,MATCH(A286,統合マスタ!$AC$5:$AC$1501,0),0))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8"/>
        <v/>
      </c>
      <c r="M286" s="54">
        <f t="shared" ca="1" si="19"/>
        <v>0</v>
      </c>
      <c r="N286" s="27" t="str">
        <f ca="1">IF($A286="","",OFFSET(統合マスタ!$K$4,MATCH($A286,統合マスタ!$AC$5:$AC$1501,0),0))</f>
        <v/>
      </c>
    </row>
    <row r="287" spans="1:14">
      <c r="A287" s="66" t="str" cm="1">
        <f t="array" aca="1" ref="A287" ca="1">IFERROR(SMALL(IF(統合マスタ!$R$5:$R$1501=2,統合マスタ!$AC$5:$AC$1501),ROW(A283)),"")</f>
        <v/>
      </c>
      <c r="B287" s="27">
        <f t="shared" si="20"/>
        <v>283</v>
      </c>
      <c r="C287" s="27" t="str">
        <f ca="1">IF(A287="","",OFFSET(統合マスタ!$B$4,MATCH(A287,統合マスタ!$AC$5:$AC$1501,0),0))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8"/>
        <v/>
      </c>
      <c r="M287" s="54">
        <f t="shared" ca="1" si="19"/>
        <v>0</v>
      </c>
      <c r="N287" s="27" t="str">
        <f ca="1">IF($A287="","",OFFSET(統合マスタ!$K$4,MATCH($A287,統合マスタ!$AC$5:$AC$1501,0),0))</f>
        <v/>
      </c>
    </row>
    <row r="288" spans="1:14">
      <c r="A288" s="66" t="str" cm="1">
        <f t="array" aca="1" ref="A288" ca="1">IFERROR(SMALL(IF(統合マスタ!$R$5:$R$1501=2,統合マスタ!$AC$5:$AC$1501),ROW(A284)),"")</f>
        <v/>
      </c>
      <c r="B288" s="27">
        <f t="shared" si="20"/>
        <v>284</v>
      </c>
      <c r="C288" s="27" t="str">
        <f ca="1">IF(A288="","",OFFSET(統合マスタ!$B$4,MATCH(A288,統合マスタ!$AC$5:$AC$1501,0),0))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8"/>
        <v/>
      </c>
      <c r="M288" s="54">
        <f t="shared" ca="1" si="19"/>
        <v>0</v>
      </c>
      <c r="N288" s="27" t="str">
        <f ca="1">IF($A288="","",OFFSET(統合マスタ!$K$4,MATCH($A288,統合マスタ!$AC$5:$AC$1501,0),0))</f>
        <v/>
      </c>
    </row>
    <row r="289" spans="1:14">
      <c r="A289" s="66" t="str" cm="1">
        <f t="array" aca="1" ref="A289" ca="1">IFERROR(SMALL(IF(統合マスタ!$R$5:$R$1501=2,統合マスタ!$AC$5:$AC$1501),ROW(A285)),"")</f>
        <v/>
      </c>
      <c r="B289" s="27">
        <f t="shared" si="20"/>
        <v>285</v>
      </c>
      <c r="C289" s="27" t="str">
        <f ca="1">IF(A289="","",OFFSET(統合マスタ!$B$4,MATCH(A289,統合マスタ!$AC$5:$AC$1501,0),0))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8"/>
        <v/>
      </c>
      <c r="M289" s="54">
        <f t="shared" ca="1" si="19"/>
        <v>0</v>
      </c>
      <c r="N289" s="27" t="str">
        <f ca="1">IF($A289="","",OFFSET(統合マスタ!$K$4,MATCH($A289,統合マスタ!$AC$5:$AC$1501,0),0))</f>
        <v/>
      </c>
    </row>
    <row r="290" spans="1:14">
      <c r="A290" s="66" t="str" cm="1">
        <f t="array" aca="1" ref="A290" ca="1">IFERROR(SMALL(IF(統合マスタ!$R$5:$R$1501=2,統合マスタ!$AC$5:$AC$1501),ROW(A286)),"")</f>
        <v/>
      </c>
      <c r="B290" s="27">
        <f t="shared" si="20"/>
        <v>286</v>
      </c>
      <c r="C290" s="27" t="str">
        <f ca="1">IF(A290="","",OFFSET(統合マスタ!$B$4,MATCH(A290,統合マスタ!$AC$5:$AC$1501,0),0))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8"/>
        <v/>
      </c>
      <c r="M290" s="54">
        <f t="shared" ca="1" si="19"/>
        <v>0</v>
      </c>
      <c r="N290" s="27" t="str">
        <f ca="1">IF($A290="","",OFFSET(統合マスタ!$K$4,MATCH($A290,統合マスタ!$AC$5:$AC$1501,0),0))</f>
        <v/>
      </c>
    </row>
    <row r="291" spans="1:14">
      <c r="A291" s="66" t="str" cm="1">
        <f t="array" aca="1" ref="A291" ca="1">IFERROR(SMALL(IF(統合マスタ!$R$5:$R$1501=2,統合マスタ!$AC$5:$AC$1501),ROW(A287)),"")</f>
        <v/>
      </c>
      <c r="B291" s="27">
        <f t="shared" si="20"/>
        <v>287</v>
      </c>
      <c r="C291" s="27" t="str">
        <f ca="1">IF(A291="","",OFFSET(統合マスタ!$B$4,MATCH(A291,統合マスタ!$AC$5:$AC$1501,0),0))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8"/>
        <v/>
      </c>
      <c r="M291" s="54">
        <f t="shared" ca="1" si="19"/>
        <v>0</v>
      </c>
      <c r="N291" s="27" t="str">
        <f ca="1">IF($A291="","",OFFSET(統合マスタ!$K$4,MATCH($A291,統合マスタ!$AC$5:$AC$1501,0),0))</f>
        <v/>
      </c>
    </row>
    <row r="292" spans="1:14">
      <c r="A292" s="66" t="str" cm="1">
        <f t="array" aca="1" ref="A292" ca="1">IFERROR(SMALL(IF(統合マスタ!$R$5:$R$1501=2,統合マスタ!$AC$5:$AC$1501),ROW(A288)),"")</f>
        <v/>
      </c>
      <c r="B292" s="27">
        <f t="shared" si="20"/>
        <v>288</v>
      </c>
      <c r="C292" s="27" t="str">
        <f ca="1">IF(A292="","",OFFSET(統合マスタ!$B$4,MATCH(A292,統合マスタ!$AC$5:$AC$1501,0),0))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8"/>
        <v/>
      </c>
      <c r="M292" s="54">
        <f t="shared" ca="1" si="19"/>
        <v>0</v>
      </c>
      <c r="N292" s="27" t="str">
        <f ca="1">IF($A292="","",OFFSET(統合マスタ!$K$4,MATCH($A292,統合マスタ!$AC$5:$AC$1501,0),0))</f>
        <v/>
      </c>
    </row>
    <row r="293" spans="1:14">
      <c r="A293" s="66" t="str" cm="1">
        <f t="array" aca="1" ref="A293" ca="1">IFERROR(SMALL(IF(統合マスタ!$R$5:$R$1501=2,統合マスタ!$AC$5:$AC$1501),ROW(A289)),"")</f>
        <v/>
      </c>
      <c r="B293" s="27">
        <f t="shared" si="20"/>
        <v>289</v>
      </c>
      <c r="C293" s="27" t="str">
        <f ca="1">IF(A293="","",OFFSET(統合マスタ!$B$4,MATCH(A293,統合マスタ!$AC$5:$AC$1501,0),0))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8"/>
        <v/>
      </c>
      <c r="M293" s="54">
        <f t="shared" ca="1" si="19"/>
        <v>0</v>
      </c>
      <c r="N293" s="27" t="str">
        <f ca="1">IF($A293="","",OFFSET(統合マスタ!$K$4,MATCH($A293,統合マスタ!$AC$5:$AC$1501,0),0))</f>
        <v/>
      </c>
    </row>
    <row r="294" spans="1:14">
      <c r="A294" s="66" t="str" cm="1">
        <f t="array" aca="1" ref="A294" ca="1">IFERROR(SMALL(IF(統合マスタ!$R$5:$R$1501=2,統合マスタ!$AC$5:$AC$1501),ROW(A290)),"")</f>
        <v/>
      </c>
      <c r="B294" s="27">
        <f t="shared" si="20"/>
        <v>290</v>
      </c>
      <c r="C294" s="27" t="str">
        <f ca="1">IF(A294="","",OFFSET(統合マスタ!$B$4,MATCH(A294,統合マスタ!$AC$5:$AC$1501,0),0))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8"/>
        <v/>
      </c>
      <c r="M294" s="54">
        <f t="shared" ca="1" si="19"/>
        <v>0</v>
      </c>
      <c r="N294" s="27" t="str">
        <f ca="1">IF($A294="","",OFFSET(統合マスタ!$K$4,MATCH($A294,統合マスタ!$AC$5:$AC$1501,0),0))</f>
        <v/>
      </c>
    </row>
    <row r="295" spans="1:14">
      <c r="A295" s="66" t="str" cm="1">
        <f t="array" aca="1" ref="A295" ca="1">IFERROR(SMALL(IF(統合マスタ!$R$5:$R$1501=2,統合マスタ!$AC$5:$AC$1501),ROW(A291)),"")</f>
        <v/>
      </c>
      <c r="B295" s="27">
        <f t="shared" si="20"/>
        <v>291</v>
      </c>
      <c r="C295" s="27" t="str">
        <f ca="1">IF(A295="","",OFFSET(統合マスタ!$B$4,MATCH(A295,統合マスタ!$AC$5:$AC$1501,0),0))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8"/>
        <v/>
      </c>
      <c r="M295" s="54">
        <f t="shared" ca="1" si="19"/>
        <v>0</v>
      </c>
      <c r="N295" s="27" t="str">
        <f ca="1">IF($A295="","",OFFSET(統合マスタ!$K$4,MATCH($A295,統合マスタ!$AC$5:$AC$1501,0),0))</f>
        <v/>
      </c>
    </row>
    <row r="296" spans="1:14">
      <c r="A296" s="66" t="str" cm="1">
        <f t="array" aca="1" ref="A296" ca="1">IFERROR(SMALL(IF(統合マスタ!$R$5:$R$1501=2,統合マスタ!$AC$5:$AC$1501),ROW(A292)),"")</f>
        <v/>
      </c>
      <c r="B296" s="27">
        <f t="shared" si="20"/>
        <v>292</v>
      </c>
      <c r="C296" s="27" t="str">
        <f ca="1">IF(A296="","",OFFSET(統合マスタ!$B$4,MATCH(A296,統合マスタ!$AC$5:$AC$1501,0),0))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8"/>
        <v/>
      </c>
      <c r="M296" s="54">
        <f t="shared" ca="1" si="19"/>
        <v>0</v>
      </c>
      <c r="N296" s="27" t="str">
        <f ca="1">IF($A296="","",OFFSET(統合マスタ!$K$4,MATCH($A296,統合マスタ!$AC$5:$AC$1501,0),0))</f>
        <v/>
      </c>
    </row>
    <row r="297" spans="1:14">
      <c r="A297" s="66" t="str" cm="1">
        <f t="array" aca="1" ref="A297" ca="1">IFERROR(SMALL(IF(統合マスタ!$R$5:$R$1501=2,統合マスタ!$AC$5:$AC$1501),ROW(A293)),"")</f>
        <v/>
      </c>
      <c r="B297" s="27">
        <f t="shared" si="20"/>
        <v>293</v>
      </c>
      <c r="C297" s="27" t="str">
        <f ca="1">IF(A297="","",OFFSET(統合マスタ!$B$4,MATCH(A297,統合マスタ!$AC$5:$AC$1501,0),0))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8"/>
        <v/>
      </c>
      <c r="M297" s="54">
        <f t="shared" ca="1" si="19"/>
        <v>0</v>
      </c>
      <c r="N297" s="27" t="str">
        <f ca="1">IF($A297="","",OFFSET(統合マスタ!$K$4,MATCH($A297,統合マスタ!$AC$5:$AC$1501,0),0))</f>
        <v/>
      </c>
    </row>
    <row r="298" spans="1:14">
      <c r="A298" s="66" t="str" cm="1">
        <f t="array" aca="1" ref="A298" ca="1">IFERROR(SMALL(IF(統合マスタ!$R$5:$R$1501=2,統合マスタ!$AC$5:$AC$1501),ROW(A294)),"")</f>
        <v/>
      </c>
      <c r="B298" s="27">
        <f t="shared" si="20"/>
        <v>294</v>
      </c>
      <c r="C298" s="27" t="str">
        <f ca="1">IF(A298="","",OFFSET(統合マスタ!$B$4,MATCH(A298,統合マスタ!$AC$5:$AC$1501,0),0))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8"/>
        <v/>
      </c>
      <c r="M298" s="54">
        <f t="shared" ca="1" si="19"/>
        <v>0</v>
      </c>
      <c r="N298" s="27" t="str">
        <f ca="1">IF($A298="","",OFFSET(統合マスタ!$K$4,MATCH($A298,統合マスタ!$AC$5:$AC$1501,0),0))</f>
        <v/>
      </c>
    </row>
    <row r="299" spans="1:14">
      <c r="A299" s="66" t="str" cm="1">
        <f t="array" aca="1" ref="A299" ca="1">IFERROR(SMALL(IF(統合マスタ!$R$5:$R$1501=2,統合マスタ!$AC$5:$AC$1501),ROW(A295)),"")</f>
        <v/>
      </c>
      <c r="B299" s="27">
        <f t="shared" si="20"/>
        <v>295</v>
      </c>
      <c r="C299" s="27" t="str">
        <f ca="1">IF(A299="","",OFFSET(統合マスタ!$B$4,MATCH(A299,統合マスタ!$AC$5:$AC$1501,0),0))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8"/>
        <v/>
      </c>
      <c r="M299" s="54">
        <f t="shared" ca="1" si="19"/>
        <v>0</v>
      </c>
      <c r="N299" s="27" t="str">
        <f ca="1">IF($A299="","",OFFSET(統合マスタ!$K$4,MATCH($A299,統合マスタ!$AC$5:$AC$1501,0),0))</f>
        <v/>
      </c>
    </row>
    <row r="300" spans="1:14">
      <c r="A300" s="66" t="str" cm="1">
        <f t="array" aca="1" ref="A300" ca="1">IFERROR(SMALL(IF(統合マスタ!$R$5:$R$1501=2,統合マスタ!$AC$5:$AC$1501),ROW(A296)),"")</f>
        <v/>
      </c>
      <c r="B300" s="27">
        <f t="shared" si="20"/>
        <v>296</v>
      </c>
      <c r="C300" s="27" t="str">
        <f ca="1">IF(A300="","",OFFSET(統合マスタ!$B$4,MATCH(A300,統合マスタ!$AC$5:$AC$1501,0),0))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8"/>
        <v/>
      </c>
      <c r="M300" s="54">
        <f t="shared" ca="1" si="19"/>
        <v>0</v>
      </c>
      <c r="N300" s="27" t="str">
        <f ca="1">IF($A300="","",OFFSET(統合マスタ!$K$4,MATCH($A300,統合マスタ!$AC$5:$AC$1501,0),0))</f>
        <v/>
      </c>
    </row>
    <row r="301" spans="1:14">
      <c r="A301" s="66" t="str" cm="1">
        <f t="array" aca="1" ref="A301" ca="1">IFERROR(SMALL(IF(統合マスタ!$R$5:$R$1501=2,統合マスタ!$AC$5:$AC$1501),ROW(A297)),"")</f>
        <v/>
      </c>
      <c r="B301" s="27">
        <f t="shared" si="20"/>
        <v>297</v>
      </c>
      <c r="C301" s="27" t="str">
        <f ca="1">IF(A301="","",OFFSET(統合マスタ!$B$4,MATCH(A301,統合マスタ!$AC$5:$AC$1501,0),0))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8"/>
        <v/>
      </c>
      <c r="M301" s="54">
        <f t="shared" ca="1" si="19"/>
        <v>0</v>
      </c>
      <c r="N301" s="27" t="str">
        <f ca="1">IF($A301="","",OFFSET(統合マスタ!$K$4,MATCH($A301,統合マスタ!$AC$5:$AC$1501,0),0))</f>
        <v/>
      </c>
    </row>
    <row r="302" spans="1:14">
      <c r="A302" s="66" t="str" cm="1">
        <f t="array" aca="1" ref="A302" ca="1">IFERROR(SMALL(IF(統合マスタ!$R$5:$R$1501=2,統合マスタ!$AC$5:$AC$1501),ROW(A298)),"")</f>
        <v/>
      </c>
      <c r="B302" s="27">
        <f t="shared" si="20"/>
        <v>298</v>
      </c>
      <c r="C302" s="27" t="str">
        <f ca="1">IF(A302="","",OFFSET(統合マスタ!$B$4,MATCH(A302,統合マスタ!$AC$5:$AC$1501,0),0))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8"/>
        <v/>
      </c>
      <c r="M302" s="54">
        <f t="shared" ca="1" si="19"/>
        <v>0</v>
      </c>
      <c r="N302" s="27" t="str">
        <f ca="1">IF($A302="","",OFFSET(統合マスタ!$K$4,MATCH($A302,統合マスタ!$AC$5:$AC$1501,0),0))</f>
        <v/>
      </c>
    </row>
    <row r="303" spans="1:14">
      <c r="A303" s="66" t="str" cm="1">
        <f t="array" aca="1" ref="A303" ca="1">IFERROR(SMALL(IF(統合マスタ!$R$5:$R$1501=2,統合マスタ!$AC$5:$AC$1501),ROW(A299)),"")</f>
        <v/>
      </c>
      <c r="B303" s="27">
        <f t="shared" si="20"/>
        <v>299</v>
      </c>
      <c r="C303" s="27" t="str">
        <f ca="1">IF(A303="","",OFFSET(統合マスタ!$B$4,MATCH(A303,統合マスタ!$AC$5:$AC$1501,0),0))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8"/>
        <v/>
      </c>
      <c r="M303" s="54">
        <f t="shared" ca="1" si="19"/>
        <v>0</v>
      </c>
      <c r="N303" s="27" t="str">
        <f ca="1">IF($A303="","",OFFSET(統合マスタ!$K$4,MATCH($A303,統合マスタ!$AC$5:$AC$1501,0),0))</f>
        <v/>
      </c>
    </row>
    <row r="304" spans="1:14">
      <c r="A304" s="66" t="str" cm="1">
        <f t="array" aca="1" ref="A304" ca="1">IFERROR(SMALL(IF(統合マスタ!$R$5:$R$1501=2,統合マスタ!$AC$5:$AC$1501),ROW(A300)),"")</f>
        <v/>
      </c>
      <c r="B304" s="27">
        <f t="shared" si="20"/>
        <v>300</v>
      </c>
      <c r="C304" s="27" t="str">
        <f ca="1">IF(A304="","",OFFSET(統合マスタ!$B$4,MATCH(A304,統合マスタ!$AC$5:$AC$1501,0),0))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8"/>
        <v/>
      </c>
      <c r="M304" s="54">
        <f t="shared" ca="1" si="19"/>
        <v>0</v>
      </c>
      <c r="N304" s="27" t="str">
        <f ca="1">IF($A304="","",OFFSET(統合マスタ!$K$4,MATCH($A304,統合マスタ!$AC$5:$AC$1501,0),0))</f>
        <v/>
      </c>
    </row>
  </sheetData>
  <sheetProtection formatCells="0" formatColumns="0" formatRows="0"/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O304"/>
  <sheetViews>
    <sheetView zoomScale="120" zoomScaleNormal="120" workbookViewId="0">
      <pane xSplit="1" ySplit="4" topLeftCell="C38" activePane="bottomRight" state="frozen"/>
      <selection pane="topRight" activeCell="B1" sqref="B1"/>
      <selection pane="bottomLeft" activeCell="A5" sqref="A5"/>
      <selection pane="bottomRight" activeCell="K59" sqref="K59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8.44140625" style="29" bestFit="1" customWidth="1"/>
    <col min="9" max="9" width="5.77734375" style="29" customWidth="1"/>
    <col min="10" max="10" width="20.109375" style="29" bestFit="1" customWidth="1"/>
    <col min="11" max="11" width="7.77734375" style="29" customWidth="1"/>
    <col min="12" max="12" width="5.77734375" style="29" bestFit="1" customWidth="1"/>
    <col min="13" max="13" width="10.77734375" style="29" customWidth="1"/>
    <col min="14" max="14" width="8.88671875" style="29"/>
    <col min="15" max="15" width="5.77734375" style="29" customWidth="1"/>
    <col min="16" max="16384" width="8.88671875" style="29"/>
  </cols>
  <sheetData>
    <row r="2" spans="1:15" ht="16.2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2.8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4200</v>
      </c>
      <c r="J4" s="61" t="s">
        <v>4202</v>
      </c>
      <c r="K4" s="61" t="s">
        <v>4210</v>
      </c>
      <c r="L4" s="61" t="s">
        <v>5423</v>
      </c>
      <c r="M4" s="61" t="s">
        <v>5422</v>
      </c>
      <c r="N4" s="61" t="s">
        <v>4206</v>
      </c>
      <c r="O4" s="61" t="s">
        <v>4200</v>
      </c>
    </row>
    <row r="5" spans="1:15">
      <c r="A5" s="66" cm="1">
        <f t="array" aca="1" ref="A5" ca="1">IFERROR(
    SMALL(
        IF((統合マスタ!$R$5:$R$1501=1)*
           (ISNUMBER(MATCH(統合マスタ!$V$5:$V$1501, 分類!$H$8:$H$25, 0))),
           統合マスタ!$AC$5:$AC$1501),
        ROW(A1)
    ),
"")</f>
        <v>25</v>
      </c>
      <c r="B5" s="27">
        <v>1</v>
      </c>
      <c r="C5" s="27">
        <f ca="1">IF($A5="","",OFFSET(統合マスタ!$B$4,MATCH($A5,統合マスタ!$AC$5:$AC$1501,0),0))</f>
        <v>25</v>
      </c>
      <c r="D5" s="27" t="str">
        <f ca="1">IF($A5="","",OFFSET(統合マスタ!$C$4,MATCH($A5,統合マスタ!$AC$5:$AC$1501,0),0))</f>
        <v>ＳＰトローチ０．２５ｍｇ「明治」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3</v>
      </c>
      <c r="G5" s="27" t="str">
        <f ca="1">IF($A5="","",OFFSET(統合マスタ!$E$4,MATCH($A5,統合マスタ!$AC$5:$AC$1501,0),0))</f>
        <v>ＰＴＰ</v>
      </c>
      <c r="H5" s="27" t="str">
        <f ca="1">IF($A5="","",OFFSET(統合マスタ!$F$4,MATCH($A5,統合マスタ!$AC$5:$AC$1501,0),0))</f>
        <v>１２００Ｔ</v>
      </c>
      <c r="I5" s="27" t="str">
        <f ca="1">IF($A5="","",OFFSET(統合マスタ!$K$4,MATCH($A5,統合マスタ!$AC$5:$AC$1501,0),0))</f>
        <v>錠</v>
      </c>
      <c r="J5" s="54" t="str">
        <f ca="1">IF(F5="","",OFFSET(分類!$B$29,MATCH(F5,分類!$A$30:$A$46,0),0))</f>
        <v>外用.臨時.散薬ヒート</v>
      </c>
      <c r="K5" s="65">
        <v>721</v>
      </c>
      <c r="L5" s="54" t="s">
        <v>5417</v>
      </c>
      <c r="M5" s="82"/>
      <c r="N5" s="54">
        <f>IF(M5="",K5,K5*M5)</f>
        <v>721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IF((統合マスタ!$R$5:$R$1501=1)*
           (ISNUMBER(MATCH(統合マスタ!$V$5:$V$1501, 分類!$H$8:$H$25, 0))),
           統合マスタ!$AC$5:$AC$1501),
        ROW(A2)
    ),
"")</f>
        <v>32</v>
      </c>
      <c r="B6" s="27">
        <f>B5+1</f>
        <v>2</v>
      </c>
      <c r="C6" s="27">
        <f ca="1">IF($A6="","",OFFSET(統合マスタ!$B$4,MATCH($A6,統合マスタ!$AC$5:$AC$1501,0),0))</f>
        <v>32</v>
      </c>
      <c r="D6" s="27" t="str">
        <f ca="1">IF($A6="","",OFFSET(統合マスタ!$C$4,MATCH($A6,統合マスタ!$AC$5:$AC$1501,0),0))</f>
        <v>アクアチムクリーム１％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3</v>
      </c>
      <c r="G6" s="27" t="str">
        <f ca="1">IF($A6="","",OFFSET(統合マスタ!$E$4,MATCH($A6,統合マスタ!$AC$5:$AC$1501,0),0))</f>
        <v/>
      </c>
      <c r="H6" s="27" t="str">
        <f ca="1">IF($A6="","",OFFSET(統合マスタ!$F$4,MATCH($A6,統合マスタ!$AC$5:$AC$1501,0),0))</f>
        <v>１０ｇＸ１０</v>
      </c>
      <c r="I6" s="27" t="str">
        <f ca="1">IF($A6="","",OFFSET(統合マスタ!$K$4,MATCH($A6,統合マスタ!$AC$5:$AC$1501,0),0))</f>
        <v>ｇ</v>
      </c>
      <c r="J6" s="54" t="str">
        <f ca="1">IF(F6="","",OFFSET(分類!$B$29,MATCH(F6,分類!$A$30:$A$46,0),0))</f>
        <v>外用.臨時.散薬ヒート</v>
      </c>
      <c r="K6" s="65">
        <v>7</v>
      </c>
      <c r="L6" s="54" t="s">
        <v>5418</v>
      </c>
      <c r="M6" s="82">
        <v>10</v>
      </c>
      <c r="N6" s="54">
        <f t="shared" ref="N6:N69" si="1">IF(M6="",K6,K6*M6)</f>
        <v>70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IF((統合マスタ!$R$5:$R$1501=1)*
           (ISNUMBER(MATCH(統合マスタ!$V$5:$V$1501, 分類!$H$8:$H$25, 0))),
           統合マスタ!$AC$5:$AC$1501),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IF($A7="","",OFFSET(統合マスタ!$B$4,MATCH($A7,統合マスタ!$AC$5:$AC$1501,0),0))</f>
        <v>34</v>
      </c>
      <c r="D7" s="27" t="str">
        <f ca="1">IF($A7="","",OFFSET(統合マスタ!$C$4,MATCH($A7,統合マスタ!$AC$5:$AC$1501,0),0))</f>
        <v>アクトシン軟膏３％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15</v>
      </c>
      <c r="G7" s="27" t="str">
        <f ca="1">IF($A7="","",OFFSET(統合マスタ!$E$4,MATCH($A7,統合マスタ!$AC$5:$AC$1501,0),0))</f>
        <v/>
      </c>
      <c r="H7" s="27" t="str">
        <f ca="1">IF($A7="","",OFFSET(統合マスタ!$F$4,MATCH($A7,統合マスタ!$AC$5:$AC$1501,0),0))</f>
        <v>３０ｇ</v>
      </c>
      <c r="I7" s="27" t="str">
        <f ca="1">IF($A7="","",OFFSET(統合マスタ!$K$4,MATCH($A7,統合マスタ!$AC$5:$AC$1501,0),0))</f>
        <v>g</v>
      </c>
      <c r="J7" s="54" t="str">
        <f ca="1">IF(F7="","",OFFSET(分類!$B$29,MATCH(F7,分類!$A$30:$A$46,0),0))</f>
        <v>不良在庫</v>
      </c>
      <c r="K7" s="65">
        <v>0</v>
      </c>
      <c r="L7" s="54" t="s">
        <v>5418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IF((統合マスタ!$R$5:$R$1501=1)*
           (ISNUMBER(MATCH(統合マスタ!$V$5:$V$1501, 分類!$H$8:$H$25, 0))),
           統合マスタ!$AC$5:$AC$1501),
        ROW(A4)
    ),
"")</f>
        <v>49</v>
      </c>
      <c r="B8" s="27">
        <f t="shared" si="2"/>
        <v>4</v>
      </c>
      <c r="C8" s="27">
        <f ca="1">IF($A8="","",OFFSET(統合マスタ!$B$4,MATCH($A8,統合マスタ!$AC$5:$AC$1501,0),0))</f>
        <v>49</v>
      </c>
      <c r="D8" s="27" t="str">
        <f ca="1">IF($A8="","",OFFSET(統合マスタ!$C$4,MATCH($A8,統合マスタ!$AC$5:$AC$1501,0),0))</f>
        <v>アズレン点眼液０．０２％「ニットー」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3</v>
      </c>
      <c r="G8" s="27" t="str">
        <f ca="1">IF($A8="","",OFFSET(統合マスタ!$E$4,MATCH($A8,統合マスタ!$AC$5:$AC$1501,0),0))</f>
        <v/>
      </c>
      <c r="H8" s="27" t="str">
        <f ca="1">IF($A8="","",OFFSET(統合マスタ!$F$4,MATCH($A8,統合マスタ!$AC$5:$AC$1501,0),0))</f>
        <v>５ｍｌｘ１０</v>
      </c>
      <c r="I8" s="27" t="str">
        <f ca="1">IF($A8="","",OFFSET(統合マスタ!$K$4,MATCH($A8,統合マスタ!$AC$5:$AC$1501,0),0))</f>
        <v>瓶</v>
      </c>
      <c r="J8" s="54" t="str">
        <f ca="1">IF(F8="","",OFFSET(分類!$B$29,MATCH(F8,分類!$A$30:$A$46,0),0))</f>
        <v>外用.臨時.散薬ヒート</v>
      </c>
      <c r="K8" s="65">
        <v>10</v>
      </c>
      <c r="L8" s="54" t="s">
        <v>5419</v>
      </c>
      <c r="M8" s="82"/>
      <c r="N8" s="54">
        <f t="shared" si="1"/>
        <v>10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IF((統合マスタ!$R$5:$R$1501=1)*
           (ISNUMBER(MATCH(統合マスタ!$V$5:$V$1501, 分類!$H$8:$H$25, 0))),
           統合マスタ!$AC$5:$AC$1501),
        ROW(A5)
    ),
"")</f>
        <v>62</v>
      </c>
      <c r="B9" s="27">
        <f t="shared" si="2"/>
        <v>5</v>
      </c>
      <c r="C9" s="27">
        <f ca="1">IF($A9="","",OFFSET(統合マスタ!$B$4,MATCH($A9,統合マスタ!$AC$5:$AC$1501,0),0))</f>
        <v>62</v>
      </c>
      <c r="D9" s="27" t="str">
        <f ca="1">IF($A9="","",OFFSET(統合マスタ!$C$4,MATCH($A9,統合マスタ!$AC$5:$AC$1501,0),0))</f>
        <v>アドフィードパップ４０ｍｇ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12</v>
      </c>
      <c r="G9" s="27" t="str">
        <f ca="1">IF($A9="","",OFFSET(統合マスタ!$E$4,MATCH($A9,統合マスタ!$AC$5:$AC$1501,0),0))</f>
        <v/>
      </c>
      <c r="H9" s="27" t="str">
        <f ca="1">IF($A9="","",OFFSET(統合マスタ!$F$4,MATCH($A9,統合マスタ!$AC$5:$AC$1501,0),0))</f>
        <v>７枚ｘ５０</v>
      </c>
      <c r="I9" s="27" t="str">
        <f ca="1">IF($A9="","",OFFSET(統合マスタ!$K$4,MATCH($A9,統合マスタ!$AC$5:$AC$1501,0),0))</f>
        <v>枚</v>
      </c>
      <c r="J9" s="54" t="str">
        <f ca="1">IF(F9="","",OFFSET(分類!$B$29,MATCH(F9,分類!$A$30:$A$46,0),0))</f>
        <v>湿布</v>
      </c>
      <c r="K9" s="65">
        <v>47</v>
      </c>
      <c r="L9" s="54" t="s">
        <v>5420</v>
      </c>
      <c r="M9" s="82">
        <v>7</v>
      </c>
      <c r="N9" s="54">
        <f t="shared" si="1"/>
        <v>329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IF((統合マスタ!$R$5:$R$1501=1)*
           (ISNUMBER(MATCH(統合マスタ!$V$5:$V$1501, 分類!$H$8:$H$25, 0))),
           統合マスタ!$AC$5:$AC$1501),
        ROW(A6)
    ),
"")</f>
        <v>116</v>
      </c>
      <c r="B10" s="27">
        <f t="shared" si="2"/>
        <v>6</v>
      </c>
      <c r="C10" s="27">
        <f ca="1">IF($A10="","",OFFSET(統合マスタ!$B$4,MATCH($A10,統合マスタ!$AC$5:$AC$1501,0),0))</f>
        <v>116</v>
      </c>
      <c r="D10" s="27" t="str">
        <f ca="1">IF($A10="","",OFFSET(統合マスタ!$C$4,MATCH($A10,統合マスタ!$AC$5:$AC$1501,0),0))</f>
        <v>インテバンクリーム１％　　　　　　　　　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1</v>
      </c>
      <c r="G10" s="27" t="str">
        <f ca="1">IF($A10="","",OFFSET(統合マスタ!$E$4,MATCH($A10,統合マスタ!$AC$5:$AC$1501,0),0))</f>
        <v/>
      </c>
      <c r="H10" s="27" t="str">
        <f ca="1">IF($A10="","",OFFSET(統合マスタ!$F$4,MATCH($A10,統合マスタ!$AC$5:$AC$1501,0),0))</f>
        <v>２５ｇｌｘ１０</v>
      </c>
      <c r="I10" s="27" t="str">
        <f ca="1">IF($A10="","",OFFSET(統合マスタ!$K$4,MATCH($A10,統合マスタ!$AC$5:$AC$1501,0),0))</f>
        <v>ｇ</v>
      </c>
      <c r="J10" s="54" t="str">
        <f ca="1">IF(F10="","",OFFSET(分類!$B$29,MATCH(F10,分類!$A$30:$A$46,0),0))</f>
        <v>調剤棚</v>
      </c>
      <c r="K10" s="65">
        <v>7</v>
      </c>
      <c r="L10" s="54" t="s">
        <v>5418</v>
      </c>
      <c r="M10" s="82">
        <v>25</v>
      </c>
      <c r="N10" s="54">
        <f t="shared" si="1"/>
        <v>175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IF((統合マスタ!$R$5:$R$1501=1)*
           (ISNUMBER(MATCH(統合マスタ!$V$5:$V$1501, 分類!$H$8:$H$25, 0))),
           統合マスタ!$AC$5:$AC$1501),
        ROW(A7)
    ),
"")</f>
        <v>117</v>
      </c>
      <c r="B11" s="27">
        <f t="shared" si="2"/>
        <v>7</v>
      </c>
      <c r="C11" s="27">
        <f ca="1">IF($A11="","",OFFSET(統合マスタ!$B$4,MATCH($A11,統合マスタ!$AC$5:$AC$1501,0),0))</f>
        <v>117</v>
      </c>
      <c r="D11" s="27" t="str">
        <f ca="1">IF($A11="","",OFFSET(統合マスタ!$C$4,MATCH($A11,統合マスタ!$AC$5:$AC$1501,0),0))</f>
        <v>インテバン外用液１％　　　　　　　　　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3</v>
      </c>
      <c r="G11" s="27" t="str">
        <f ca="1">IF($A11="","",OFFSET(統合マスタ!$E$4,MATCH($A11,統合マスタ!$AC$5:$AC$1501,0),0))</f>
        <v/>
      </c>
      <c r="H11" s="27" t="str">
        <f ca="1">IF($A11="","",OFFSET(統合マスタ!$F$4,MATCH($A11,統合マスタ!$AC$5:$AC$1501,0),0))</f>
        <v>５０ｍｌｘ１０</v>
      </c>
      <c r="I11" s="27" t="str">
        <f ca="1">IF($A11="","",OFFSET(統合マスタ!$K$4,MATCH($A11,統合マスタ!$AC$5:$AC$1501,0),0))</f>
        <v>ｍｌ</v>
      </c>
      <c r="J11" s="54" t="str">
        <f ca="1">IF(F11="","",OFFSET(分類!$B$29,MATCH(F11,分類!$A$30:$A$46,0),0))</f>
        <v>外用.臨時.散薬ヒート</v>
      </c>
      <c r="K11" s="65">
        <v>33</v>
      </c>
      <c r="L11" s="54" t="s">
        <v>5418</v>
      </c>
      <c r="M11" s="82">
        <v>50</v>
      </c>
      <c r="N11" s="54">
        <f t="shared" si="1"/>
        <v>1650</v>
      </c>
      <c r="O11" s="54" t="str">
        <f t="shared" ca="1" si="0"/>
        <v>ｍｌ</v>
      </c>
    </row>
    <row r="12" spans="1:15" s="83" customFormat="1">
      <c r="A12" s="83" cm="1">
        <f t="array" aca="1" ref="A12" ca="1">IFERROR(
    SMALL(
        IF((統合マスタ!$R$5:$R$1501=1)*
           (ISNUMBER(MATCH(統合マスタ!$V$5:$V$1501, 分類!$H$8:$H$25, 0))),
           統合マスタ!$AC$5:$AC$1501),
        ROW(A8)
    ),
"")</f>
        <v>152</v>
      </c>
      <c r="B12" s="84">
        <f t="shared" si="2"/>
        <v>8</v>
      </c>
      <c r="C12" s="84">
        <f ca="1">IF($A12="","",OFFSET(統合マスタ!$B$4,MATCH($A12,統合マスタ!$AC$5:$AC$1501,0),0))</f>
        <v>152</v>
      </c>
      <c r="D12" s="84" t="str">
        <f ca="1">IF($A12="","",OFFSET(統合マスタ!$C$4,MATCH($A12,統合マスタ!$AC$5:$AC$1501,0),0))</f>
        <v>オイラックスクリーム１０％</v>
      </c>
      <c r="E12" s="84">
        <f ca="1">IF($A12="","",OFFSET(統合マスタ!$X$4,MATCH($A12,統合マスタ!$AC$5:$AC$1501,0),0))</f>
        <v>0</v>
      </c>
      <c r="F12" s="84">
        <f ca="1">IF($A12="","",OFFSET(統合マスタ!$Z$4,MATCH($A12,統合マスタ!$AC$5:$AC$1501,0),0))</f>
        <v>3</v>
      </c>
      <c r="G12" s="84" t="str">
        <f ca="1">IF($A12="","",OFFSET(統合マスタ!$E$4,MATCH($A12,統合マスタ!$AC$5:$AC$1501,0),0))</f>
        <v/>
      </c>
      <c r="H12" s="84" t="str">
        <f ca="1">IF($A12="","",OFFSET(統合マスタ!$F$4,MATCH($A12,統合マスタ!$AC$5:$AC$1501,0),0))</f>
        <v>１０ｇＸ１０</v>
      </c>
      <c r="I12" s="84" t="str">
        <f ca="1">IF($A12="","",OFFSET(統合マスタ!$K$4,MATCH($A12,統合マスタ!$AC$5:$AC$1501,0),0))</f>
        <v>10ｇ</v>
      </c>
      <c r="J12" s="85" t="str">
        <f ca="1">IF(F12="","",OFFSET(分類!$B$29,MATCH(F12,分類!$A$30:$A$46,0),0))</f>
        <v>外用.臨時.散薬ヒート</v>
      </c>
      <c r="K12" s="87">
        <v>8</v>
      </c>
      <c r="L12" s="85" t="s">
        <v>5418</v>
      </c>
      <c r="M12" s="86">
        <v>1</v>
      </c>
      <c r="N12" s="85">
        <f t="shared" si="1"/>
        <v>8</v>
      </c>
      <c r="O12" s="85" t="str">
        <f t="shared" ca="1" si="0"/>
        <v>10ｇ</v>
      </c>
    </row>
    <row r="13" spans="1:15">
      <c r="A13" s="66" cm="1">
        <f t="array" aca="1" ref="A13" ca="1">IFERROR(
    SMALL(
        IF((統合マスタ!$R$5:$R$1501=1)*
           (ISNUMBER(MATCH(統合マスタ!$V$5:$V$1501, 分類!$H$8:$H$25, 0))),
           統合マスタ!$AC$5:$AC$1501),
        ROW(A9)
    ),
"")</f>
        <v>156</v>
      </c>
      <c r="B13" s="27">
        <f t="shared" si="2"/>
        <v>9</v>
      </c>
      <c r="C13" s="27">
        <f ca="1">IF($A13="","",OFFSET(統合マスタ!$B$4,MATCH($A13,統合マスタ!$AC$5:$AC$1501,0),0))</f>
        <v>156</v>
      </c>
      <c r="D13" s="27" t="str">
        <f ca="1">IF($A13="","",OFFSET(統合マスタ!$C$4,MATCH($A13,統合マスタ!$AC$5:$AC$1501,0),0))</f>
        <v>オフロキサシン点眼液０．３％「ＪＧ」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3</v>
      </c>
      <c r="G13" s="27" t="str">
        <f ca="1">IF($A13="","",OFFSET(統合マスタ!$E$4,MATCH($A13,統合マスタ!$AC$5:$AC$1501,0),0))</f>
        <v/>
      </c>
      <c r="H13" s="27" t="str">
        <f ca="1">IF($A13="","",OFFSET(統合マスタ!$F$4,MATCH($A13,統合マスタ!$AC$5:$AC$1501,0),0))</f>
        <v>５ｍｌｘ１０</v>
      </c>
      <c r="I13" s="27" t="str">
        <f ca="1">IF($A13="","",OFFSET(統合マスタ!$K$4,MATCH($A13,統合マスタ!$AC$5:$AC$1501,0),0))</f>
        <v>ｍｌ</v>
      </c>
      <c r="J13" s="54" t="str">
        <f ca="1">IF(F13="","",OFFSET(分類!$B$29,MATCH(F13,分類!$A$30:$A$46,0),0))</f>
        <v>外用.臨時.散薬ヒート</v>
      </c>
      <c r="K13" s="65">
        <v>9</v>
      </c>
      <c r="L13" s="54" t="s">
        <v>5418</v>
      </c>
      <c r="M13" s="82">
        <v>5</v>
      </c>
      <c r="N13" s="54">
        <f t="shared" si="1"/>
        <v>45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IF((統合マスタ!$R$5:$R$1501=1)*
           (ISNUMBER(MATCH(統合マスタ!$V$5:$V$1501, 分類!$H$8:$H$25, 0))),
           統合マスタ!$AC$5:$AC$1501),
        ROW(A10)
    ),
"")</f>
        <v>183</v>
      </c>
      <c r="B14" s="27">
        <f t="shared" si="2"/>
        <v>10</v>
      </c>
      <c r="C14" s="27">
        <f ca="1">IF($A14="","",OFFSET(統合マスタ!$B$4,MATCH($A14,統合マスタ!$AC$5:$AC$1501,0),0))</f>
        <v>183</v>
      </c>
      <c r="D14" s="27" t="str">
        <f ca="1">IF($A14="","",OFFSET(統合マスタ!$C$4,MATCH($A14,統合マスタ!$AC$5:$AC$1501,0),0))</f>
        <v>キュバール１００エアゾール１５ｍｇ　　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3</v>
      </c>
      <c r="G14" s="27" t="str">
        <f ca="1">IF($A14="","",OFFSET(統合マスタ!$E$4,MATCH($A14,統合マスタ!$AC$5:$AC$1501,0),0))</f>
        <v/>
      </c>
      <c r="H14" s="27" t="str">
        <f ca="1">IF($A14="","",OFFSET(統合マスタ!$F$4,MATCH($A14,統合マスタ!$AC$5:$AC$1501,0),0))</f>
        <v>８．７ｇｘ１</v>
      </c>
      <c r="I14" s="27" t="str">
        <f ca="1">IF($A14="","",OFFSET(統合マスタ!$K$4,MATCH($A14,統合マスタ!$AC$5:$AC$1501,0),0))</f>
        <v>本</v>
      </c>
      <c r="J14" s="54" t="str">
        <f ca="1">IF(F14="","",OFFSET(分類!$B$29,MATCH(F14,分類!$A$30:$A$46,0),0))</f>
        <v>外用.臨時.散薬ヒート</v>
      </c>
      <c r="K14" s="65">
        <v>1</v>
      </c>
      <c r="L14" s="54" t="s">
        <v>5418</v>
      </c>
      <c r="M14" s="82"/>
      <c r="N14" s="54">
        <f t="shared" si="1"/>
        <v>1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IF((統合マスタ!$R$5:$R$1501=1)*
           (ISNUMBER(MATCH(統合マスタ!$V$5:$V$1501, 分類!$H$8:$H$25, 0))),
           統合マスタ!$AC$5:$AC$1501),
        ROW(A11)
    ),
"")</f>
        <v>208</v>
      </c>
      <c r="B15" s="27">
        <f t="shared" si="2"/>
        <v>11</v>
      </c>
      <c r="C15" s="27">
        <f ca="1">IF($A15="","",OFFSET(統合マスタ!$B$4,MATCH($A15,統合マスタ!$AC$5:$AC$1501,0),0))</f>
        <v>208</v>
      </c>
      <c r="D15" s="27" t="str">
        <f ca="1">IF($A15="","",OFFSET(統合マスタ!$C$4,MATCH($A15,統合マスタ!$AC$5:$AC$1501,0),0))</f>
        <v>グリセリン浣腸液５０％「ムネ」　６０ｍｌ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14</v>
      </c>
      <c r="G15" s="27" t="str">
        <f ca="1">IF($A15="","",OFFSET(統合マスタ!$E$4,MATCH($A15,統合マスタ!$AC$5:$AC$1501,0),0))</f>
        <v/>
      </c>
      <c r="H15" s="27" t="str">
        <f ca="1">IF($A15="","",OFFSET(統合マスタ!$F$4,MATCH($A15,統合マスタ!$AC$5:$AC$1501,0),0))</f>
        <v>６０ｍｌｘ１０</v>
      </c>
      <c r="I15" s="27" t="str">
        <f ca="1">IF($A15="","",OFFSET(統合マスタ!$K$4,MATCH($A15,統合マスタ!$AC$5:$AC$1501,0),0))</f>
        <v>本</v>
      </c>
      <c r="J15" s="54" t="str">
        <f ca="1">IF(F15="","",OFFSET(分類!$B$29,MATCH(F15,分類!$A$30:$A$46,0),0))</f>
        <v>グリセリン浣腸</v>
      </c>
      <c r="K15" s="65">
        <v>146</v>
      </c>
      <c r="L15" s="54" t="s">
        <v>5430</v>
      </c>
      <c r="M15" s="82"/>
      <c r="N15" s="54">
        <f t="shared" si="1"/>
        <v>146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IF((統合マスタ!$R$5:$R$1501=1)*
           (ISNUMBER(MATCH(統合マスタ!$V$5:$V$1501, 分類!$H$8:$H$25, 0))),
           統合マスタ!$AC$5:$AC$1501),
        ROW(A12)
    ),
"")</f>
        <v>218</v>
      </c>
      <c r="B16" s="27">
        <f t="shared" si="2"/>
        <v>12</v>
      </c>
      <c r="C16" s="27">
        <f ca="1">IF($A16="","",OFFSET(統合マスタ!$B$4,MATCH($A16,統合マスタ!$AC$5:$AC$1501,0),0))</f>
        <v>218</v>
      </c>
      <c r="D16" s="27" t="str">
        <f ca="1">IF($A16="","",OFFSET(統合マスタ!$C$4,MATCH($A16,統合マスタ!$AC$5:$AC$1501,0),0))</f>
        <v>クロマイ腟錠１００ｍｇ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3</v>
      </c>
      <c r="G16" s="27" t="str">
        <f ca="1">IF($A16="","",OFFSET(統合マスタ!$E$4,MATCH($A16,統合マスタ!$AC$5:$AC$1501,0),0))</f>
        <v>ＰＴＰ</v>
      </c>
      <c r="H16" s="27" t="str">
        <f ca="1">IF($A16="","",OFFSET(統合マスタ!$F$4,MATCH($A16,統合マスタ!$AC$5:$AC$1501,0),0))</f>
        <v>１００Ｔ</v>
      </c>
      <c r="I16" s="27" t="str">
        <f ca="1">IF($A16="","",OFFSET(統合マスタ!$K$4,MATCH($A16,統合マスタ!$AC$5:$AC$1501,0),0))</f>
        <v>錠</v>
      </c>
      <c r="J16" s="54" t="str">
        <f ca="1">IF(F16="","",OFFSET(分類!$B$29,MATCH(F16,分類!$A$30:$A$46,0),0))</f>
        <v>外用.臨時.散薬ヒート</v>
      </c>
      <c r="K16" s="65">
        <v>39</v>
      </c>
      <c r="L16" s="54" t="s">
        <v>38</v>
      </c>
      <c r="M16" s="82"/>
      <c r="N16" s="54">
        <f t="shared" si="1"/>
        <v>39</v>
      </c>
      <c r="O16" s="54" t="str">
        <f t="shared" ca="1" si="0"/>
        <v>錠</v>
      </c>
    </row>
    <row r="17" spans="1:15">
      <c r="A17" s="66" cm="1">
        <f t="array" aca="1" ref="A17" ca="1">IFERROR(
    SMALL(
        IF((統合マスタ!$R$5:$R$1501=1)*
           (ISNUMBER(MATCH(統合マスタ!$V$5:$V$1501, 分類!$H$8:$H$25, 0))),
           統合マスタ!$AC$5:$AC$1501),
        ROW(A13)
    ),
"")</f>
        <v>219</v>
      </c>
      <c r="B17" s="27">
        <f t="shared" si="2"/>
        <v>13</v>
      </c>
      <c r="C17" s="27">
        <f ca="1">IF($A17="","",OFFSET(統合マスタ!$B$4,MATCH($A17,統合マスタ!$AC$5:$AC$1501,0),0))</f>
        <v>219</v>
      </c>
      <c r="D17" s="27" t="str">
        <f ca="1">IF($A17="","",OFFSET(統合マスタ!$C$4,MATCH($A17,統合マスタ!$AC$5:$AC$1501,0),0))</f>
        <v>クロモグリク酸Ｎａ点眼液２％「ニットー」　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3</v>
      </c>
      <c r="G17" s="27" t="str">
        <f ca="1">IF($A17="","",OFFSET(統合マスタ!$E$4,MATCH($A17,統合マスタ!$AC$5:$AC$1501,0),0))</f>
        <v/>
      </c>
      <c r="H17" s="27" t="str">
        <f ca="1">IF($A17="","",OFFSET(統合マスタ!$F$4,MATCH($A17,統合マスタ!$AC$5:$AC$1501,0),0))</f>
        <v>５ＭＬＸ５Ｖ</v>
      </c>
      <c r="I17" s="27" t="str">
        <f ca="1">IF($A17="","",OFFSET(統合マスタ!$K$4,MATCH($A17,統合マスタ!$AC$5:$AC$1501,0),0))</f>
        <v>瓶</v>
      </c>
      <c r="J17" s="54" t="str">
        <f ca="1">IF(F17="","",OFFSET(分類!$B$29,MATCH(F17,分類!$A$30:$A$46,0),0))</f>
        <v>外用.臨時.散薬ヒート</v>
      </c>
      <c r="K17" s="65">
        <v>9</v>
      </c>
      <c r="L17" s="54" t="s">
        <v>5419</v>
      </c>
      <c r="M17" s="82"/>
      <c r="N17" s="54">
        <f t="shared" si="1"/>
        <v>9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IF((統合マスタ!$R$5:$R$1501=1)*
           (ISNUMBER(MATCH(統合マスタ!$V$5:$V$1501, 分類!$H$8:$H$25, 0))),
           統合マスタ!$AC$5:$AC$1501),
        ROW(A14)
    ),
"")</f>
        <v>220</v>
      </c>
      <c r="B18" s="27">
        <f t="shared" si="2"/>
        <v>14</v>
      </c>
      <c r="C18" s="27">
        <f ca="1">IF($A18="","",OFFSET(統合マスタ!$B$4,MATCH($A18,統合マスタ!$AC$5:$AC$1501,0),0))</f>
        <v>220</v>
      </c>
      <c r="D18" s="27" t="str">
        <f ca="1">IF($A18="","",OFFSET(統合マスタ!$C$4,MATCH($A18,統合マスタ!$AC$5:$AC$1501,0),0))</f>
        <v>クロモグリク酸Ｎａ点眼液２％「ニットー」　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3</v>
      </c>
      <c r="G18" s="27" t="str">
        <f ca="1">IF($A18="","",OFFSET(統合マスタ!$E$4,MATCH($A18,統合マスタ!$AC$5:$AC$1501,0),0))</f>
        <v/>
      </c>
      <c r="H18" s="27" t="str">
        <f ca="1">IF($A18="","",OFFSET(統合マスタ!$F$4,MATCH($A18,統合マスタ!$AC$5:$AC$1501,0),0))</f>
        <v>５ＭＬＸ１０Ｖ</v>
      </c>
      <c r="I18" s="27" t="str">
        <f ca="1">IF($A18="","",OFFSET(統合マスタ!$K$4,MATCH($A18,統合マスタ!$AC$5:$AC$1501,0),0))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5419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IF((統合マスタ!$R$5:$R$1501=1)*
           (ISNUMBER(MATCH(統合マスタ!$V$5:$V$1501, 分類!$H$8:$H$25, 0))),
           統合マスタ!$AC$5:$AC$1501),
        ROW(A15)
    ),
"")</f>
        <v>222</v>
      </c>
      <c r="B19" s="27">
        <f t="shared" si="2"/>
        <v>15</v>
      </c>
      <c r="C19" s="27">
        <f ca="1">IF($A19="","",OFFSET(統合マスタ!$B$4,MATCH($A19,統合マスタ!$AC$5:$AC$1501,0),0))</f>
        <v>222</v>
      </c>
      <c r="D19" s="27" t="str">
        <f ca="1">IF($A19="","",OFFSET(統合マスタ!$C$4,MATCH($A19,統合マスタ!$AC$5:$AC$1501,0),0))</f>
        <v>ゲーベンクリーム１％　　　　　　　　　　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7</v>
      </c>
      <c r="G19" s="27" t="str">
        <f ca="1">IF($A19="","",OFFSET(統合マスタ!$E$4,MATCH($A19,統合マスタ!$AC$5:$AC$1501,0),0))</f>
        <v/>
      </c>
      <c r="H19" s="27" t="str">
        <f ca="1">IF($A19="","",OFFSET(統合マスタ!$F$4,MATCH($A19,統合マスタ!$AC$5:$AC$1501,0),0))</f>
        <v>１００ｇ</v>
      </c>
      <c r="I19" s="27" t="str">
        <f ca="1">IF($A19="","",OFFSET(統合マスタ!$K$4,MATCH($A19,統合マスタ!$AC$5:$AC$1501,0),0))</f>
        <v>ｇ</v>
      </c>
      <c r="J19" s="54" t="str">
        <f ca="1">IF(F19="","",OFFSET(分類!$B$29,MATCH(F19,分類!$A$30:$A$46,0),0))</f>
        <v>軟膏</v>
      </c>
      <c r="K19" s="65">
        <v>250</v>
      </c>
      <c r="L19" s="54" t="s">
        <v>13</v>
      </c>
      <c r="M19" s="82"/>
      <c r="N19" s="54">
        <f t="shared" si="1"/>
        <v>250</v>
      </c>
      <c r="O19" s="54" t="str">
        <f t="shared" ca="1" si="0"/>
        <v>ｇ</v>
      </c>
    </row>
    <row r="20" spans="1:15">
      <c r="A20" s="66" cm="1">
        <f t="array" aca="1" ref="A20" ca="1">IFERROR(
    SMALL(
        IF((統合マスタ!$R$5:$R$1501=1)*
           (ISNUMBER(MATCH(統合マスタ!$V$5:$V$1501, 分類!$H$8:$H$25, 0))),
           統合マスタ!$AC$5:$AC$1501),
        ROW(A16)
    ),
"")</f>
        <v>223</v>
      </c>
      <c r="B20" s="27">
        <f t="shared" si="2"/>
        <v>16</v>
      </c>
      <c r="C20" s="27">
        <f ca="1">IF($A20="","",OFFSET(統合マスタ!$B$4,MATCH($A20,統合マスタ!$AC$5:$AC$1501,0),0))</f>
        <v>223</v>
      </c>
      <c r="D20" s="27" t="str">
        <f ca="1">IF($A20="","",OFFSET(統合マスタ!$C$4,MATCH($A20,統合マスタ!$AC$5:$AC$1501,0),0))</f>
        <v>ケトチフェン点鼻液０．０５％「サワイ」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3</v>
      </c>
      <c r="G20" s="27" t="str">
        <f ca="1">IF($A20="","",OFFSET(統合マスタ!$E$4,MATCH($A20,統合マスタ!$AC$5:$AC$1501,0),0))</f>
        <v/>
      </c>
      <c r="H20" s="27" t="str">
        <f ca="1">IF($A20="","",OFFSET(統合マスタ!$F$4,MATCH($A20,統合マスタ!$AC$5:$AC$1501,0),0))</f>
        <v>６．０４８／８ｍｌｘ１０</v>
      </c>
      <c r="I20" s="27" t="str">
        <f ca="1">IF($A20="","",OFFSET(統合マスタ!$K$4,MATCH($A20,統合マスタ!$AC$5:$AC$1501,0),0))</f>
        <v>瓶</v>
      </c>
      <c r="J20" s="54" t="str">
        <f ca="1">IF(F20="","",OFFSET(分類!$B$29,MATCH(F20,分類!$A$30:$A$46,0),0))</f>
        <v>外用.臨時.散薬ヒート</v>
      </c>
      <c r="K20" s="65">
        <v>5</v>
      </c>
      <c r="L20" s="54" t="s">
        <v>5419</v>
      </c>
      <c r="M20" s="82"/>
      <c r="N20" s="54">
        <f t="shared" si="1"/>
        <v>5</v>
      </c>
      <c r="O20" s="54" t="str">
        <f t="shared" ca="1" si="0"/>
        <v>瓶</v>
      </c>
    </row>
    <row r="21" spans="1:15">
      <c r="A21" s="66" cm="1">
        <f t="array" aca="1" ref="A21" ca="1">IFERROR(
    SMALL(
        IF((統合マスタ!$R$5:$R$1501=1)*
           (ISNUMBER(MATCH(統合マスタ!$V$5:$V$1501, 分類!$H$8:$H$25, 0))),
           統合マスタ!$AC$5:$AC$1501),
        ROW(A17)
    ),
"")</f>
        <v>224</v>
      </c>
      <c r="B21" s="27">
        <f t="shared" si="2"/>
        <v>17</v>
      </c>
      <c r="C21" s="27">
        <f ca="1">IF($A21="","",OFFSET(統合マスタ!$B$4,MATCH($A21,統合マスタ!$AC$5:$AC$1501,0),0))</f>
        <v>224</v>
      </c>
      <c r="D21" s="27" t="str">
        <f ca="1">IF($A21="","",OFFSET(統合マスタ!$C$4,MATCH($A21,統合マスタ!$AC$5:$AC$1501,0),0))</f>
        <v>ケトプロフェンパップ３０ｍｇ　「三和」　　１０ｘ１４ｃｍ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12</v>
      </c>
      <c r="G21" s="27" t="str">
        <f ca="1">IF($A21="","",OFFSET(統合マスタ!$E$4,MATCH($A21,統合マスタ!$AC$5:$AC$1501,0),0))</f>
        <v/>
      </c>
      <c r="H21" s="27" t="str">
        <f ca="1">IF($A21="","",OFFSET(統合マスタ!$F$4,MATCH($A21,統合マスタ!$AC$5:$AC$1501,0),0))</f>
        <v>７枚ｘ１００</v>
      </c>
      <c r="I21" s="27" t="str">
        <f ca="1">IF($A21="","",OFFSET(統合マスタ!$K$4,MATCH($A21,統合マスタ!$AC$5:$AC$1501,0),0))</f>
        <v>枚</v>
      </c>
      <c r="J21" s="54" t="str">
        <f ca="1">IF(F21="","",OFFSET(分類!$B$29,MATCH(F21,分類!$A$30:$A$46,0),0))</f>
        <v>湿布</v>
      </c>
      <c r="K21" s="65">
        <v>346</v>
      </c>
      <c r="L21" s="54" t="s">
        <v>5420</v>
      </c>
      <c r="M21" s="82">
        <v>7</v>
      </c>
      <c r="N21" s="54">
        <f t="shared" si="1"/>
        <v>2422</v>
      </c>
      <c r="O21" s="54" t="str">
        <f t="shared" ca="1" si="0"/>
        <v>枚</v>
      </c>
    </row>
    <row r="22" spans="1:15">
      <c r="A22" s="66" cm="1">
        <f t="array" aca="1" ref="A22" ca="1">IFERROR(
    SMALL(
        IF((統合マスタ!$R$5:$R$1501=1)*
           (ISNUMBER(MATCH(統合マスタ!$V$5:$V$1501, 分類!$H$8:$H$25, 0))),
           統合マスタ!$AC$5:$AC$1501),
        ROW(A18)
    ),
"")</f>
        <v>228</v>
      </c>
      <c r="B22" s="27">
        <f t="shared" si="2"/>
        <v>18</v>
      </c>
      <c r="C22" s="27">
        <f ca="1">IF($A22="","",OFFSET(統合マスタ!$B$4,MATCH($A22,統合マスタ!$AC$5:$AC$1501,0),0))</f>
        <v>228</v>
      </c>
      <c r="D22" s="27" t="str">
        <f ca="1">IF($A22="","",OFFSET(統合マスタ!$C$4,MATCH($A22,統合マスタ!$AC$5:$AC$1501,0),0))</f>
        <v>ゲンタマイシン硫酸塩軟膏０．１％「イワキ」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3</v>
      </c>
      <c r="G22" s="27" t="str">
        <f ca="1">IF($A22="","",OFFSET(統合マスタ!$E$4,MATCH($A22,統合マスタ!$AC$5:$AC$1501,0),0))</f>
        <v/>
      </c>
      <c r="H22" s="27" t="str">
        <f ca="1">IF($A22="","",OFFSET(統合マスタ!$F$4,MATCH($A22,統合マスタ!$AC$5:$AC$1501,0),0))</f>
        <v>１０ｇＸ１０</v>
      </c>
      <c r="I22" s="27" t="str">
        <f ca="1">IF($A22="","",OFFSET(統合マスタ!$K$4,MATCH($A22,統合マスタ!$AC$5:$AC$1501,0),0))</f>
        <v>ｇ</v>
      </c>
      <c r="J22" s="54" t="str">
        <f ca="1">IF(F22="","",OFFSET(分類!$B$29,MATCH(F22,分類!$A$30:$A$46,0),0))</f>
        <v>外用.臨時.散薬ヒート</v>
      </c>
      <c r="K22" s="65">
        <v>58</v>
      </c>
      <c r="L22" s="54" t="s">
        <v>5418</v>
      </c>
      <c r="M22" s="82">
        <v>10</v>
      </c>
      <c r="N22" s="54">
        <f t="shared" si="1"/>
        <v>580</v>
      </c>
      <c r="O22" s="54" t="str">
        <f t="shared" ca="1" si="0"/>
        <v>ｇ</v>
      </c>
    </row>
    <row r="23" spans="1:15">
      <c r="A23" s="66" cm="1">
        <f t="array" aca="1" ref="A23" ca="1">IFERROR(
    SMALL(
        IF((統合マスタ!$R$5:$R$1501=1)*
           (ISNUMBER(MATCH(統合マスタ!$V$5:$V$1501, 分類!$H$8:$H$25, 0))),
           統合マスタ!$AC$5:$AC$1501),
        ROW(A19)
    ),
"")</f>
        <v>230</v>
      </c>
      <c r="B23" s="27">
        <f t="shared" si="2"/>
        <v>19</v>
      </c>
      <c r="C23" s="27">
        <f ca="1">IF($A23="","",OFFSET(統合マスタ!$B$4,MATCH($A23,統合マスタ!$AC$5:$AC$1501,0),0))</f>
        <v>230</v>
      </c>
      <c r="D23" s="27" t="str">
        <f ca="1">IF($A23="","",OFFSET(統合マスタ!$C$4,MATCH($A23,統合マスタ!$AC$5:$AC$1501,0),0))</f>
        <v>コールタイジン点鼻液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3</v>
      </c>
      <c r="G23" s="27" t="str">
        <f ca="1">IF($A23="","",OFFSET(統合マスタ!$E$4,MATCH($A23,統合マスタ!$AC$5:$AC$1501,0),0))</f>
        <v/>
      </c>
      <c r="H23" s="27" t="str">
        <f ca="1">IF($A23="","",OFFSET(統合マスタ!$F$4,MATCH($A23,統合マスタ!$AC$5:$AC$1501,0),0))</f>
        <v>１５ｍＬＸ１０</v>
      </c>
      <c r="I23" s="27" t="str">
        <f ca="1">IF($A23="","",OFFSET(統合マスタ!$K$4,MATCH($A23,統合マスタ!$AC$5:$AC$1501,0),0))</f>
        <v>ｍｌ</v>
      </c>
      <c r="J23" s="54" t="str">
        <f ca="1">IF(F23="","",OFFSET(分類!$B$29,MATCH(F23,分類!$A$30:$A$46,0),0))</f>
        <v>外用.臨時.散薬ヒート</v>
      </c>
      <c r="K23" s="65">
        <v>3</v>
      </c>
      <c r="L23" s="54" t="s">
        <v>5418</v>
      </c>
      <c r="M23" s="82">
        <v>15</v>
      </c>
      <c r="N23" s="54">
        <f t="shared" si="1"/>
        <v>45</v>
      </c>
      <c r="O23" s="54" t="str">
        <f t="shared" ca="1" si="0"/>
        <v>ｍｌ</v>
      </c>
    </row>
    <row r="24" spans="1:15">
      <c r="A24" s="66" cm="1">
        <f t="array" aca="1" ref="A24" ca="1">IFERROR(
    SMALL(
        IF((統合マスタ!$R$5:$R$1501=1)*
           (ISNUMBER(MATCH(統合マスタ!$V$5:$V$1501, 分類!$H$8:$H$25, 0))),
           統合マスタ!$AC$5:$AC$1501),
        ROW(A20)
    ),
"")</f>
        <v>248</v>
      </c>
      <c r="B24" s="27">
        <f t="shared" si="2"/>
        <v>20</v>
      </c>
      <c r="C24" s="27">
        <f ca="1">IF($A24="","",OFFSET(統合マスタ!$B$4,MATCH($A24,統合マスタ!$AC$5:$AC$1501,0),0))</f>
        <v>248</v>
      </c>
      <c r="D24" s="27" t="str">
        <f ca="1">IF($A24="","",OFFSET(統合マスタ!$C$4,MATCH($A24,統合マスタ!$AC$5:$AC$1501,0),0))</f>
        <v>シアノコバラミン点眼液０．０２％「日点」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3</v>
      </c>
      <c r="G24" s="27" t="str">
        <f ca="1">IF($A24="","",OFFSET(統合マスタ!$E$4,MATCH($A24,統合マスタ!$AC$5:$AC$1501,0),0))</f>
        <v/>
      </c>
      <c r="H24" s="27" t="str">
        <f ca="1">IF($A24="","",OFFSET(統合マスタ!$F$4,MATCH($A24,統合マスタ!$AC$5:$AC$1501,0),0))</f>
        <v>５ｍＬＸ１０</v>
      </c>
      <c r="I24" s="27" t="str">
        <f ca="1">IF($A24="","",OFFSET(統合マスタ!$K$4,MATCH($A24,統合マスタ!$AC$5:$AC$1501,0),0))</f>
        <v>本</v>
      </c>
      <c r="J24" s="54" t="str">
        <f ca="1">IF(F24="","",OFFSET(分類!$B$29,MATCH(F24,分類!$A$30:$A$46,0),0))</f>
        <v>外用.臨時.散薬ヒート</v>
      </c>
      <c r="K24" s="65">
        <v>12</v>
      </c>
      <c r="L24" s="54" t="s">
        <v>5418</v>
      </c>
      <c r="M24" s="82"/>
      <c r="N24" s="54">
        <f t="shared" si="1"/>
        <v>12</v>
      </c>
      <c r="O24" s="54" t="str">
        <f t="shared" ca="1" si="0"/>
        <v>本</v>
      </c>
    </row>
    <row r="25" spans="1:15">
      <c r="A25" s="66" cm="1">
        <f t="array" aca="1" ref="A25" ca="1">IFERROR(
    SMALL(
        IF((統合マスタ!$R$5:$R$1501=1)*
           (ISNUMBER(MATCH(統合マスタ!$V$5:$V$1501, 分類!$H$8:$H$25, 0))),
           統合マスタ!$AC$5:$AC$1501),
        ROW(A21)
    ),
"")</f>
        <v>270</v>
      </c>
      <c r="B25" s="27">
        <f t="shared" si="2"/>
        <v>21</v>
      </c>
      <c r="C25" s="27">
        <f ca="1">IF($A25="","",OFFSET(統合マスタ!$B$4,MATCH($A25,統合マスタ!$AC$5:$AC$1501,0),0))</f>
        <v>270</v>
      </c>
      <c r="D25" s="27" t="str">
        <f ca="1">IF($A25="","",OFFSET(統合マスタ!$C$4,MATCH($A25,統合マスタ!$AC$5:$AC$1501,0),0))</f>
        <v>スクロードパスタ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7</v>
      </c>
      <c r="G25" s="27" t="str">
        <f ca="1">IF($A25="","",OFFSET(統合マスタ!$E$4,MATCH($A25,統合マスタ!$AC$5:$AC$1501,0),0))</f>
        <v/>
      </c>
      <c r="H25" s="27" t="str">
        <f ca="1">IF($A25="","",OFFSET(統合マスタ!$F$4,MATCH($A25,統合マスタ!$AC$5:$AC$1501,0),0))</f>
        <v>１００ｇ</v>
      </c>
      <c r="I25" s="27" t="str">
        <f ca="1">IF($A25="","",OFFSET(統合マスタ!$K$4,MATCH($A25,統合マスタ!$AC$5:$AC$1501,0),0))</f>
        <v>ｇ</v>
      </c>
      <c r="J25" s="54" t="str">
        <f ca="1">IF(F25="","",OFFSET(分類!$B$29,MATCH(F25,分類!$A$30:$A$46,0),0))</f>
        <v>軟膏</v>
      </c>
      <c r="K25" s="65">
        <v>600</v>
      </c>
      <c r="L25" s="54" t="s">
        <v>13</v>
      </c>
      <c r="M25" s="82"/>
      <c r="N25" s="54">
        <f t="shared" si="1"/>
        <v>600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IF((統合マスタ!$R$5:$R$1501=1)*
           (ISNUMBER(MATCH(統合マスタ!$V$5:$V$1501, 分類!$H$8:$H$25, 0))),
           統合マスタ!$AC$5:$AC$1501),
        ROW(A22)
    ),
"")</f>
        <v>271</v>
      </c>
      <c r="B26" s="27">
        <f t="shared" si="2"/>
        <v>22</v>
      </c>
      <c r="C26" s="27">
        <f ca="1">IF($A26="","",OFFSET(統合マスタ!$B$4,MATCH($A26,統合マスタ!$AC$5:$AC$1501,0),0))</f>
        <v>271</v>
      </c>
      <c r="D26" s="27" t="str">
        <f ca="1">IF($A26="","",OFFSET(統合マスタ!$C$4,MATCH($A26,統合マスタ!$AC$5:$AC$1501,0),0))</f>
        <v>スタデルムクリーム５％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15</v>
      </c>
      <c r="G26" s="27" t="str">
        <f ca="1">IF($A26="","",OFFSET(統合マスタ!$E$4,MATCH($A26,統合マスタ!$AC$5:$AC$1501,0),0))</f>
        <v/>
      </c>
      <c r="H26" s="27" t="str">
        <f ca="1">IF($A26="","",OFFSET(統合マスタ!$F$4,MATCH($A26,統合マスタ!$AC$5:$AC$1501,0),0))</f>
        <v>１０ｇｘ１０本</v>
      </c>
      <c r="I26" s="27" t="str">
        <f ca="1">IF($A26="","",OFFSET(統合マスタ!$K$4,MATCH($A26,統合マスタ!$AC$5:$AC$1501,0),0))</f>
        <v>ｇ</v>
      </c>
      <c r="J26" s="54" t="str">
        <f ca="1">IF(F26="","",OFFSET(分類!$B$29,MATCH(F26,分類!$A$30:$A$46,0),0))</f>
        <v>不良在庫</v>
      </c>
      <c r="K26" s="65">
        <v>9</v>
      </c>
      <c r="L26" s="54" t="s">
        <v>5418</v>
      </c>
      <c r="M26" s="82">
        <v>10</v>
      </c>
      <c r="N26" s="54">
        <f t="shared" si="1"/>
        <v>90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IF((統合マスタ!$R$5:$R$1501=1)*
           (ISNUMBER(MATCH(統合マスタ!$V$5:$V$1501, 分類!$H$8:$H$25, 0))),
           統合マスタ!$AC$5:$AC$1501),
        ROW(A23)
    ),
"")</f>
        <v>273</v>
      </c>
      <c r="B27" s="27">
        <f t="shared" si="2"/>
        <v>23</v>
      </c>
      <c r="C27" s="27">
        <f ca="1">IF($A27="","",OFFSET(統合マスタ!$B$4,MATCH($A27,統合マスタ!$AC$5:$AC$1501,0),0))</f>
        <v>273</v>
      </c>
      <c r="D27" s="27" t="str">
        <f ca="1">IF($A27="","",OFFSET(統合マスタ!$C$4,MATCH($A27,統合マスタ!$AC$5:$AC$1501,0),0))</f>
        <v>スピール膏Ｍ　ＳＰＭ１６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3</v>
      </c>
      <c r="G27" s="27" t="str">
        <f ca="1">IF($A27="","",OFFSET(統合マスタ!$E$4,MATCH($A27,統合マスタ!$AC$5:$AC$1501,0),0))</f>
        <v/>
      </c>
      <c r="H27" s="27" t="str">
        <f ca="1">IF($A27="","",OFFSET(統合マスタ!$F$4,MATCH($A27,統合マスタ!$AC$5:$AC$1501,0),0))</f>
        <v>６枚</v>
      </c>
      <c r="I27" s="27" t="str">
        <f ca="1">IF($A27="","",OFFSET(統合マスタ!$K$4,MATCH($A27,統合マスタ!$AC$5:$AC$1501,0),0))</f>
        <v>枚</v>
      </c>
      <c r="J27" s="54" t="str">
        <f ca="1">IF(F27="","",OFFSET(分類!$B$29,MATCH(F27,分類!$A$30:$A$46,0),0))</f>
        <v>外用.臨時.散薬ヒート</v>
      </c>
      <c r="K27" s="65">
        <v>7</v>
      </c>
      <c r="L27" s="54" t="s">
        <v>5421</v>
      </c>
      <c r="M27" s="82"/>
      <c r="N27" s="54">
        <f t="shared" si="1"/>
        <v>7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IF((統合マスタ!$R$5:$R$1501=1)*
           (ISNUMBER(MATCH(統合マスタ!$V$5:$V$1501, 分類!$H$8:$H$25, 0))),
           統合マスタ!$AC$5:$AC$1501),
        ROW(A24)
    ),
"")</f>
        <v>339</v>
      </c>
      <c r="B28" s="27">
        <f t="shared" si="2"/>
        <v>24</v>
      </c>
      <c r="C28" s="27">
        <f ca="1">IF($A28="","",OFFSET(統合マスタ!$B$4,MATCH($A28,統合マスタ!$AC$5:$AC$1501,0),0))</f>
        <v>339</v>
      </c>
      <c r="D28" s="27" t="str">
        <f ca="1">IF($A28="","",OFFSET(統合マスタ!$C$4,MATCH($A28,統合マスタ!$AC$5:$AC$1501,0),0))</f>
        <v>タリビッド眼軟膏０．３％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3</v>
      </c>
      <c r="G28" s="27" t="str">
        <f ca="1">IF($A28="","",OFFSET(統合マスタ!$E$4,MATCH($A28,統合マスタ!$AC$5:$AC$1501,0),0))</f>
        <v/>
      </c>
      <c r="H28" s="27" t="str">
        <f ca="1">IF($A28="","",OFFSET(統合マスタ!$F$4,MATCH($A28,統合マスタ!$AC$5:$AC$1501,0),0))</f>
        <v>３．５ｇｘ１０</v>
      </c>
      <c r="I28" s="27" t="str">
        <f ca="1">IF($A28="","",OFFSET(統合マスタ!$K$4,MATCH($A28,統合マスタ!$AC$5:$AC$1501,0),0))</f>
        <v>ｇ</v>
      </c>
      <c r="J28" s="54" t="str">
        <f ca="1">IF(F28="","",OFFSET(分類!$B$29,MATCH(F28,分類!$A$30:$A$46,0),0))</f>
        <v>外用.臨時.散薬ヒート</v>
      </c>
      <c r="K28" s="65">
        <v>17</v>
      </c>
      <c r="L28" s="54" t="s">
        <v>5418</v>
      </c>
      <c r="M28" s="82">
        <v>3.5</v>
      </c>
      <c r="N28" s="54">
        <f t="shared" si="1"/>
        <v>59.5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IF((統合マスタ!$R$5:$R$1501=1)*
           (ISNUMBER(MATCH(統合マスタ!$V$5:$V$1501, 分類!$H$8:$H$25, 0))),
           統合マスタ!$AC$5:$AC$1501),
        ROW(A25)
    ),
"")</f>
        <v>356</v>
      </c>
      <c r="B29" s="27">
        <f t="shared" si="2"/>
        <v>25</v>
      </c>
      <c r="C29" s="27">
        <f ca="1">IF($A29="","",OFFSET(統合マスタ!$B$4,MATCH($A29,統合マスタ!$AC$5:$AC$1501,0),0))</f>
        <v>356</v>
      </c>
      <c r="D29" s="27" t="str">
        <f ca="1">IF($A29="","",OFFSET(統合マスタ!$C$4,MATCH($A29,統合マスタ!$AC$5:$AC$1501,0),0))</f>
        <v>ツロブテロールテープ１ｍｇ「サワイ」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3</v>
      </c>
      <c r="G29" s="27" t="str">
        <f ca="1">IF($A29="","",OFFSET(統合マスタ!$E$4,MATCH($A29,統合マスタ!$AC$5:$AC$1501,0),0))</f>
        <v/>
      </c>
      <c r="H29" s="27" t="str">
        <f ca="1">IF($A29="","",OFFSET(統合マスタ!$F$4,MATCH($A29,統合マスタ!$AC$5:$AC$1501,0),0))</f>
        <v>７０枚</v>
      </c>
      <c r="I29" s="27" t="str">
        <f ca="1">IF($A29="","",OFFSET(統合マスタ!$K$4,MATCH($A29,統合マスタ!$AC$5:$AC$1501,0),0))</f>
        <v>枚</v>
      </c>
      <c r="J29" s="54" t="str">
        <f ca="1">IF(F29="","",OFFSET(分類!$B$29,MATCH(F29,分類!$A$30:$A$46,0),0))</f>
        <v>外用.臨時.散薬ヒート</v>
      </c>
      <c r="K29" s="65">
        <v>124</v>
      </c>
      <c r="L29" s="54" t="s">
        <v>5421</v>
      </c>
      <c r="M29" s="82"/>
      <c r="N29" s="54">
        <f t="shared" si="1"/>
        <v>124</v>
      </c>
      <c r="O29" s="54" t="str">
        <f t="shared" ca="1" si="0"/>
        <v>枚</v>
      </c>
    </row>
    <row r="30" spans="1:15">
      <c r="A30" s="66" cm="1">
        <f t="array" aca="1" ref="A30" ca="1">IFERROR(
    SMALL(
        IF((統合マスタ!$R$5:$R$1501=1)*
           (ISNUMBER(MATCH(統合マスタ!$V$5:$V$1501, 分類!$H$8:$H$25, 0))),
           統合マスタ!$AC$5:$AC$1501),
        ROW(A26)
    ),
"")</f>
        <v>365</v>
      </c>
      <c r="B30" s="27">
        <f t="shared" si="2"/>
        <v>26</v>
      </c>
      <c r="C30" s="27">
        <f ca="1">IF($A30="","",OFFSET(統合マスタ!$B$4,MATCH($A30,統合マスタ!$AC$5:$AC$1501,0),0))</f>
        <v>365</v>
      </c>
      <c r="D30" s="27" t="str">
        <f ca="1">IF($A30="","",OFFSET(統合マスタ!$C$4,MATCH($A30,統合マスタ!$AC$5:$AC$1501,0),0))</f>
        <v>デキサメタゾン口腔用軟膏０．１％「日医工」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3</v>
      </c>
      <c r="G30" s="27" t="str">
        <f ca="1">IF($A30="","",OFFSET(統合マスタ!$E$4,MATCH($A30,統合マスタ!$AC$5:$AC$1501,0),0))</f>
        <v/>
      </c>
      <c r="H30" s="27" t="str">
        <f ca="1">IF($A30="","",OFFSET(統合マスタ!$F$4,MATCH($A30,統合マスタ!$AC$5:$AC$1501,0),0))</f>
        <v>５ｇＸ１０</v>
      </c>
      <c r="I30" s="27" t="str">
        <f ca="1">IF($A30="","",OFFSET(統合マスタ!$K$4,MATCH($A30,統合マスタ!$AC$5:$AC$1501,0),0))</f>
        <v>ｇ</v>
      </c>
      <c r="J30" s="54" t="str">
        <f ca="1">IF(F30="","",OFFSET(分類!$B$29,MATCH(F30,分類!$A$30:$A$46,0),0))</f>
        <v>外用.臨時.散薬ヒート</v>
      </c>
      <c r="K30" s="65">
        <v>20</v>
      </c>
      <c r="L30" s="54" t="s">
        <v>5418</v>
      </c>
      <c r="M30" s="82">
        <v>5</v>
      </c>
      <c r="N30" s="54">
        <f t="shared" si="1"/>
        <v>100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IF((統合マスタ!$R$5:$R$1501=1)*
           (ISNUMBER(MATCH(統合マスタ!$V$5:$V$1501, 分類!$H$8:$H$25, 0))),
           統合マスタ!$AC$5:$AC$1501),
        ROW(A27)
    ),
"")</f>
        <v>382</v>
      </c>
      <c r="B31" s="27">
        <f t="shared" si="2"/>
        <v>27</v>
      </c>
      <c r="C31" s="27">
        <f ca="1">IF($A31="","",OFFSET(統合マスタ!$B$4,MATCH($A31,統合マスタ!$AC$5:$AC$1501,0),0))</f>
        <v>382</v>
      </c>
      <c r="D31" s="27" t="str">
        <f ca="1">IF($A31="","",OFFSET(統合マスタ!$C$4,MATCH($A31,統合マスタ!$AC$5:$AC$1501,0),0))</f>
        <v>テルビナフィン塩酸塩クリーム　１％「サワイ」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3</v>
      </c>
      <c r="G31" s="27" t="str">
        <f ca="1">IF($A31="","",OFFSET(統合マスタ!$E$4,MATCH($A31,統合マスタ!$AC$5:$AC$1501,0),0))</f>
        <v/>
      </c>
      <c r="H31" s="27" t="str">
        <f ca="1">IF($A31="","",OFFSET(統合マスタ!$F$4,MATCH($A31,統合マスタ!$AC$5:$AC$1501,0),0))</f>
        <v>１０ｇＸ１０</v>
      </c>
      <c r="I31" s="27" t="str">
        <f ca="1">IF($A31="","",OFFSET(統合マスタ!$K$4,MATCH($A31,統合マスタ!$AC$5:$AC$1501,0),0))</f>
        <v>ｇ</v>
      </c>
      <c r="J31" s="54" t="str">
        <f ca="1">IF(F31="","",OFFSET(分類!$B$29,MATCH(F31,分類!$A$30:$A$46,0),0))</f>
        <v>外用.臨時.散薬ヒート</v>
      </c>
      <c r="K31" s="65">
        <v>6</v>
      </c>
      <c r="L31" s="54" t="s">
        <v>5418</v>
      </c>
      <c r="M31" s="82">
        <v>10</v>
      </c>
      <c r="N31" s="54">
        <f t="shared" si="1"/>
        <v>60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IF((統合マスタ!$R$5:$R$1501=1)*
           (ISNUMBER(MATCH(統合マスタ!$V$5:$V$1501, 分類!$H$8:$H$25, 0))),
           統合マスタ!$AC$5:$AC$1501),
        ROW(A28)
    ),
"")</f>
        <v>383</v>
      </c>
      <c r="B32" s="27">
        <f t="shared" si="2"/>
        <v>28</v>
      </c>
      <c r="C32" s="27">
        <f ca="1">IF($A32="","",OFFSET(統合マスタ!$B$4,MATCH($A32,統合マスタ!$AC$5:$AC$1501,0),0))</f>
        <v>383</v>
      </c>
      <c r="D32" s="27" t="str">
        <f ca="1">IF($A32="","",OFFSET(統合マスタ!$C$4,MATCH($A32,統合マスタ!$AC$5:$AC$1501,0),0))</f>
        <v>テルビナフィン塩酸塩外用液１％「サワイ」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3</v>
      </c>
      <c r="G32" s="27" t="str">
        <f ca="1">IF($A32="","",OFFSET(統合マスタ!$E$4,MATCH($A32,統合マスタ!$AC$5:$AC$1501,0),0))</f>
        <v/>
      </c>
      <c r="H32" s="27" t="str">
        <f ca="1">IF($A32="","",OFFSET(統合マスタ!$F$4,MATCH($A32,統合マスタ!$AC$5:$AC$1501,0),0))</f>
        <v>１０ｇＸ１０</v>
      </c>
      <c r="I32" s="27" t="str">
        <f ca="1">IF($A32="","",OFFSET(統合マスタ!$K$4,MATCH($A32,統合マスタ!$AC$5:$AC$1501,0),0))</f>
        <v>ｇ</v>
      </c>
      <c r="J32" s="54" t="str">
        <f ca="1">IF(F32="","",OFFSET(分類!$B$29,MATCH(F32,分類!$A$30:$A$46,0),0))</f>
        <v>外用.臨時.散薬ヒート</v>
      </c>
      <c r="K32" s="65">
        <v>30</v>
      </c>
      <c r="L32" s="54" t="s">
        <v>5418</v>
      </c>
      <c r="M32" s="82">
        <v>10</v>
      </c>
      <c r="N32" s="54">
        <f t="shared" si="1"/>
        <v>300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IF((統合マスタ!$R$5:$R$1501=1)*
           (ISNUMBER(MATCH(統合マスタ!$V$5:$V$1501, 分類!$H$8:$H$25, 0))),
           統合マスタ!$AC$5:$AC$1501),
        ROW(A29)
    ),
"")</f>
        <v>386</v>
      </c>
      <c r="B33" s="27">
        <f t="shared" si="2"/>
        <v>29</v>
      </c>
      <c r="C33" s="27">
        <f ca="1">IF($A33="","",OFFSET(統合マスタ!$B$4,MATCH($A33,統合マスタ!$AC$5:$AC$1501,0),0))</f>
        <v>386</v>
      </c>
      <c r="D33" s="27" t="str">
        <f ca="1">IF($A33="","",OFFSET(統合マスタ!$C$4,MATCH($A33,統合マスタ!$AC$5:$AC$1501,0),0))</f>
        <v>デルモゾールＧ軟膏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3</v>
      </c>
      <c r="G33" s="27" t="str">
        <f ca="1">IF($A33="","",OFFSET(統合マスタ!$E$4,MATCH($A33,統合マスタ!$AC$5:$AC$1501,0),0))</f>
        <v/>
      </c>
      <c r="H33" s="27" t="str">
        <f ca="1">IF($A33="","",OFFSET(統合マスタ!$F$4,MATCH($A33,統合マスタ!$AC$5:$AC$1501,0),0))</f>
        <v>５ｇＸ５０</v>
      </c>
      <c r="I33" s="27" t="str">
        <f ca="1">IF($A33="","",OFFSET(統合マスタ!$K$4,MATCH($A33,統合マスタ!$AC$5:$AC$1501,0),0))</f>
        <v>ｇ</v>
      </c>
      <c r="J33" s="54" t="str">
        <f ca="1">IF(F33="","",OFFSET(分類!$B$29,MATCH(F33,分類!$A$30:$A$46,0),0))</f>
        <v>外用.臨時.散薬ヒート</v>
      </c>
      <c r="K33" s="65">
        <v>52</v>
      </c>
      <c r="L33" s="54" t="s">
        <v>5418</v>
      </c>
      <c r="M33" s="82">
        <v>5</v>
      </c>
      <c r="N33" s="54">
        <f t="shared" si="1"/>
        <v>260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IF((統合マスタ!$R$5:$R$1501=1)*
           (ISNUMBER(MATCH(統合マスタ!$V$5:$V$1501, 分類!$H$8:$H$25, 0))),
           統合マスタ!$AC$5:$AC$1501),
        ROW(A30)
    ),
"")</f>
        <v>387</v>
      </c>
      <c r="B34" s="27">
        <f t="shared" si="2"/>
        <v>30</v>
      </c>
      <c r="C34" s="27">
        <f ca="1">IF($A34="","",OFFSET(統合マスタ!$B$4,MATCH($A34,統合マスタ!$AC$5:$AC$1501,0),0))</f>
        <v>387</v>
      </c>
      <c r="D34" s="27" t="str">
        <f ca="1">IF($A34="","",OFFSET(統合マスタ!$C$4,MATCH($A34,統合マスタ!$AC$5:$AC$1501,0),0))</f>
        <v>デルモゾールＧ軟膏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3</v>
      </c>
      <c r="G34" s="27" t="str">
        <f ca="1">IF($A34="","",OFFSET(統合マスタ!$E$4,MATCH($A34,統合マスタ!$AC$5:$AC$1501,0),0))</f>
        <v/>
      </c>
      <c r="H34" s="27" t="str">
        <f ca="1">IF($A34="","",OFFSET(統合マスタ!$F$4,MATCH($A34,統合マスタ!$AC$5:$AC$1501,0),0))</f>
        <v>５００ｇ</v>
      </c>
      <c r="I34" s="27" t="str">
        <f ca="1">IF($A34="","",OFFSET(統合マスタ!$K$4,MATCH($A34,統合マスタ!$AC$5:$AC$1501,0),0))</f>
        <v>ｇ</v>
      </c>
      <c r="J34" s="54" t="str">
        <f ca="1">IF(F34="","",OFFSET(分類!$B$29,MATCH(F34,分類!$A$30:$A$46,0),0))</f>
        <v>外用.臨時.散薬ヒート</v>
      </c>
      <c r="K34" s="65">
        <v>1100</v>
      </c>
      <c r="L34" s="54" t="s">
        <v>13</v>
      </c>
      <c r="M34" s="82"/>
      <c r="N34" s="54">
        <f t="shared" si="1"/>
        <v>1100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IF((統合マスタ!$R$5:$R$1501=1)*
           (ISNUMBER(MATCH(統合マスタ!$V$5:$V$1501, 分類!$H$8:$H$25, 0))),
           統合マスタ!$AC$5:$AC$1501),
        ROW(A31)
    ),
"")</f>
        <v>430</v>
      </c>
      <c r="B35" s="27">
        <f t="shared" si="2"/>
        <v>31</v>
      </c>
      <c r="C35" s="27">
        <f ca="1">IF($A35="","",OFFSET(統合マスタ!$B$4,MATCH($A35,統合マスタ!$AC$5:$AC$1501,0),0))</f>
        <v>430</v>
      </c>
      <c r="D35" s="27" t="str">
        <f ca="1">IF($A35="","",OFFSET(統合マスタ!$C$4,MATCH($A35,統合マスタ!$AC$5:$AC$1501,0),0))</f>
        <v>ニゾラールクリーム２％　　　　　　　　　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3</v>
      </c>
      <c r="G35" s="27" t="str">
        <f ca="1">IF($A35="","",OFFSET(統合マスタ!$E$4,MATCH($A35,統合マスタ!$AC$5:$AC$1501,0),0))</f>
        <v/>
      </c>
      <c r="H35" s="27" t="str">
        <f ca="1">IF($A35="","",OFFSET(統合マスタ!$F$4,MATCH($A35,統合マスタ!$AC$5:$AC$1501,0),0))</f>
        <v>１０ｇｘ２０</v>
      </c>
      <c r="I35" s="27" t="str">
        <f ca="1">IF($A35="","",OFFSET(統合マスタ!$K$4,MATCH($A35,統合マスタ!$AC$5:$AC$1501,0),0))</f>
        <v>ｇ</v>
      </c>
      <c r="J35" s="54" t="str">
        <f ca="1">IF(F35="","",OFFSET(分類!$B$29,MATCH(F35,分類!$A$30:$A$46,0),0))</f>
        <v>外用.臨時.散薬ヒート</v>
      </c>
      <c r="K35" s="65">
        <v>16</v>
      </c>
      <c r="L35" s="54" t="s">
        <v>5418</v>
      </c>
      <c r="M35" s="82">
        <v>10</v>
      </c>
      <c r="N35" s="54">
        <f t="shared" si="1"/>
        <v>160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IF((統合マスタ!$R$5:$R$1501=1)*
           (ISNUMBER(MATCH(統合マスタ!$V$5:$V$1501, 分類!$H$8:$H$25, 0))),
           統合マスタ!$AC$5:$AC$1501),
        ROW(A32)
    ),
"")</f>
        <v>431</v>
      </c>
      <c r="B36" s="27">
        <f t="shared" si="2"/>
        <v>32</v>
      </c>
      <c r="C36" s="27">
        <f ca="1">IF($A36="","",OFFSET(統合マスタ!$B$4,MATCH($A36,統合マスタ!$AC$5:$AC$1501,0),0))</f>
        <v>431</v>
      </c>
      <c r="D36" s="27" t="str">
        <f ca="1">IF($A36="","",OFFSET(統合マスタ!$C$4,MATCH($A36,統合マスタ!$AC$5:$AC$1501,0),0))</f>
        <v>ニゾラールローション２％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15</v>
      </c>
      <c r="G36" s="27" t="str">
        <f ca="1">IF($A36="","",OFFSET(統合マスタ!$E$4,MATCH($A36,統合マスタ!$AC$5:$AC$1501,0),0))</f>
        <v/>
      </c>
      <c r="H36" s="27" t="str">
        <f ca="1">IF($A36="","",OFFSET(統合マスタ!$F$4,MATCH($A36,統合マスタ!$AC$5:$AC$1501,0),0))</f>
        <v>１０ｇ×１０本</v>
      </c>
      <c r="I36" s="27" t="str">
        <f ca="1">IF($A36="","",OFFSET(統合マスタ!$K$4,MATCH($A36,統合マスタ!$AC$5:$AC$1501,0),0))</f>
        <v>ｇ</v>
      </c>
      <c r="J36" s="54" t="str">
        <f ca="1">IF(F36="","",OFFSET(分類!$B$29,MATCH(F36,分類!$A$30:$A$46,0),0))</f>
        <v>不良在庫</v>
      </c>
      <c r="K36" s="65">
        <v>42</v>
      </c>
      <c r="L36" s="54" t="s">
        <v>5418</v>
      </c>
      <c r="M36" s="82">
        <v>10</v>
      </c>
      <c r="N36" s="54">
        <f t="shared" si="1"/>
        <v>420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IF((統合マスタ!$R$5:$R$1501=1)*
           (ISNUMBER(MATCH(統合マスタ!$V$5:$V$1501, 分類!$H$8:$H$25, 0))),
           統合マスタ!$AC$5:$AC$1501),
        ROW(A33)
    ),
"")</f>
        <v>444</v>
      </c>
      <c r="B37" s="27">
        <f t="shared" si="2"/>
        <v>33</v>
      </c>
      <c r="C37" s="27">
        <f ca="1">IF($A37="","",OFFSET(統合マスタ!$B$4,MATCH($A37,統合マスタ!$AC$5:$AC$1501,0),0))</f>
        <v>444</v>
      </c>
      <c r="D37" s="27" t="str">
        <f ca="1">IF($A37="","",OFFSET(統合マスタ!$C$4,MATCH($A37,統合マスタ!$AC$5:$AC$1501,0),0))</f>
        <v>ネオメドロールＥＥ軟膏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3</v>
      </c>
      <c r="G37" s="27" t="str">
        <f ca="1">IF($A37="","",OFFSET(統合マスタ!$E$4,MATCH($A37,統合マスタ!$AC$5:$AC$1501,0),0))</f>
        <v/>
      </c>
      <c r="H37" s="27" t="str">
        <f ca="1">IF($A37="","",OFFSET(統合マスタ!$F$4,MATCH($A37,統合マスタ!$AC$5:$AC$1501,0),0))</f>
        <v>３ｇｘ１０</v>
      </c>
      <c r="I37" s="27" t="str">
        <f ca="1">IF($A37="","",OFFSET(統合マスタ!$K$4,MATCH($A37,統合マスタ!$AC$5:$AC$1501,0),0))</f>
        <v>ｇ</v>
      </c>
      <c r="J37" s="54" t="str">
        <f ca="1">IF(F37="","",OFFSET(分類!$B$29,MATCH(F37,分類!$A$30:$A$46,0),0))</f>
        <v>外用.臨時.散薬ヒート</v>
      </c>
      <c r="K37" s="65">
        <v>12</v>
      </c>
      <c r="L37" s="54" t="s">
        <v>5418</v>
      </c>
      <c r="M37" s="82">
        <v>3</v>
      </c>
      <c r="N37" s="54">
        <f t="shared" si="1"/>
        <v>36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IF((統合マスタ!$R$5:$R$1501=1)*
           (ISNUMBER(MATCH(統合マスタ!$V$5:$V$1501, 分類!$H$8:$H$25, 0))),
           統合マスタ!$AC$5:$AC$1501),
        ROW(A34)
    ),
"")</f>
        <v>479</v>
      </c>
      <c r="B38" s="27">
        <f t="shared" si="2"/>
        <v>34</v>
      </c>
      <c r="C38" s="27">
        <f ca="1">IF($A38="","",OFFSET(統合マスタ!$B$4,MATCH($A38,統合マスタ!$AC$5:$AC$1501,0),0))</f>
        <v>479</v>
      </c>
      <c r="D38" s="27" t="str">
        <f ca="1">IF($A38="","",OFFSET(統合マスタ!$C$4,MATCH($A38,統合マスタ!$AC$5:$AC$1501,0),0))</f>
        <v>ヒアルロン酸Ｎａ点眼液０．１％「ニットー」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3</v>
      </c>
      <c r="G38" s="27" t="str">
        <f ca="1">IF($A38="","",OFFSET(統合マスタ!$E$4,MATCH($A38,統合マスタ!$AC$5:$AC$1501,0),0))</f>
        <v/>
      </c>
      <c r="H38" s="27" t="str">
        <f ca="1">IF($A38="","",OFFSET(統合マスタ!$F$4,MATCH($A38,統合マスタ!$AC$5:$AC$1501,0),0))</f>
        <v>５ｍｌｘ１０</v>
      </c>
      <c r="I38" s="27" t="str">
        <f ca="1">IF($A38="","",OFFSET(統合マスタ!$K$4,MATCH($A38,統合マスタ!$AC$5:$AC$1501,0),0))</f>
        <v>瓶</v>
      </c>
      <c r="J38" s="54" t="str">
        <f ca="1">IF(F38="","",OFFSET(分類!$B$29,MATCH(F38,分類!$A$30:$A$46,0),0))</f>
        <v>外用.臨時.散薬ヒート</v>
      </c>
      <c r="K38" s="65">
        <v>8</v>
      </c>
      <c r="L38" s="54" t="s">
        <v>5419</v>
      </c>
      <c r="M38" s="82"/>
      <c r="N38" s="54">
        <f t="shared" si="1"/>
        <v>8</v>
      </c>
      <c r="O38" s="54" t="str">
        <f t="shared" ca="1" si="0"/>
        <v>瓶</v>
      </c>
    </row>
    <row r="39" spans="1:15">
      <c r="A39" s="66" cm="1">
        <f t="array" aca="1" ref="A39" ca="1">IFERROR(
    SMALL(
        IF((統合マスタ!$R$5:$R$1501=1)*
           (ISNUMBER(MATCH(統合マスタ!$V$5:$V$1501, 分類!$H$8:$H$25, 0))),
           統合マスタ!$AC$5:$AC$1501),
        ROW(A35)
    ),
"")</f>
        <v>495</v>
      </c>
      <c r="B39" s="27">
        <f t="shared" si="2"/>
        <v>35</v>
      </c>
      <c r="C39" s="27">
        <f ca="1">IF($A39="","",OFFSET(統合マスタ!$B$4,MATCH($A39,統合マスタ!$AC$5:$AC$1501,0),0))</f>
        <v>495</v>
      </c>
      <c r="D39" s="27" t="str">
        <f ca="1">IF($A39="","",OFFSET(統合マスタ!$C$4,MATCH($A39,統合マスタ!$AC$5:$AC$1501,0),0))</f>
        <v>ビダラビン軟膏３％「ＳＷ」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3</v>
      </c>
      <c r="G39" s="27" t="str">
        <f ca="1">IF($A39="","",OFFSET(統合マスタ!$E$4,MATCH($A39,統合マスタ!$AC$5:$AC$1501,0),0))</f>
        <v/>
      </c>
      <c r="H39" s="27" t="str">
        <f ca="1">IF($A39="","",OFFSET(統合マスタ!$F$4,MATCH($A39,統合マスタ!$AC$5:$AC$1501,0),0))</f>
        <v>５ｇＸ５</v>
      </c>
      <c r="I39" s="27" t="str">
        <f ca="1">IF($A39="","",OFFSET(統合マスタ!$K$4,MATCH($A39,統合マスタ!$AC$5:$AC$1501,0),0))</f>
        <v>ｇ</v>
      </c>
      <c r="J39" s="54" t="str">
        <f ca="1">IF(F39="","",OFFSET(分類!$B$29,MATCH(F39,分類!$A$30:$A$46,0),0))</f>
        <v>外用.臨時.散薬ヒート</v>
      </c>
      <c r="K39" s="65">
        <v>5</v>
      </c>
      <c r="L39" s="54" t="s">
        <v>5418</v>
      </c>
      <c r="M39" s="82">
        <v>5</v>
      </c>
      <c r="N39" s="54">
        <f t="shared" si="1"/>
        <v>25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IF((統合マスタ!$R$5:$R$1501=1)*
           (ISNUMBER(MATCH(統合マスタ!$V$5:$V$1501, 分類!$H$8:$H$25, 0))),
           統合マスタ!$AC$5:$AC$1501),
        ROW(A36)
    ),
"")</f>
        <v>516</v>
      </c>
      <c r="B40" s="27">
        <f t="shared" si="2"/>
        <v>36</v>
      </c>
      <c r="C40" s="27">
        <f ca="1">IF($A40="","",OFFSET(統合マスタ!$B$4,MATCH($A40,統合マスタ!$AC$5:$AC$1501,0),0))</f>
        <v>516</v>
      </c>
      <c r="D40" s="27" t="str">
        <f ca="1">IF($A40="","",OFFSET(統合マスタ!$C$4,MATCH($A40,統合マスタ!$AC$5:$AC$1501,0),0))</f>
        <v>ヒルドイドソフト軟膏　０．３％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3</v>
      </c>
      <c r="G40" s="27" t="str">
        <f ca="1">IF($A40="","",OFFSET(統合マスタ!$E$4,MATCH($A40,統合マスタ!$AC$5:$AC$1501,0),0))</f>
        <v/>
      </c>
      <c r="H40" s="27" t="str">
        <f ca="1">IF($A40="","",OFFSET(統合マスタ!$F$4,MATCH($A40,統合マスタ!$AC$5:$AC$1501,0),0))</f>
        <v>２５ｇｘ１０本</v>
      </c>
      <c r="I40" s="27" t="str">
        <f ca="1">IF($A40="","",OFFSET(統合マスタ!$K$4,MATCH($A40,統合マスタ!$AC$5:$AC$1501,0),0))</f>
        <v>ｇ</v>
      </c>
      <c r="J40" s="54" t="str">
        <f ca="1">IF(F40="","",OFFSET(分類!$B$29,MATCH(F40,分類!$A$30:$A$46,0),0))</f>
        <v>外用.臨時.散薬ヒート</v>
      </c>
      <c r="K40" s="65">
        <v>5</v>
      </c>
      <c r="L40" s="54" t="s">
        <v>5418</v>
      </c>
      <c r="M40" s="82">
        <v>25</v>
      </c>
      <c r="N40" s="54">
        <f t="shared" si="1"/>
        <v>125</v>
      </c>
      <c r="O40" s="54" t="str">
        <f t="shared" ca="1" si="0"/>
        <v>ｇ</v>
      </c>
    </row>
    <row r="41" spans="1:15">
      <c r="A41" s="66" cm="1">
        <f t="array" aca="1" ref="A41" ca="1">IFERROR(
    SMALL(
        IF((統合マスタ!$R$5:$R$1501=1)*
           (ISNUMBER(MATCH(統合マスタ!$V$5:$V$1501, 分類!$H$8:$H$25, 0))),
           統合マスタ!$AC$5:$AC$1501),
        ROW(A37)
    ),
"")</f>
        <v>550</v>
      </c>
      <c r="B41" s="27">
        <f t="shared" si="2"/>
        <v>37</v>
      </c>
      <c r="C41" s="27">
        <f ca="1">IF($A41="","",OFFSET(統合マスタ!$B$4,MATCH($A41,統合マスタ!$AC$5:$AC$1501,0),0))</f>
        <v>550</v>
      </c>
      <c r="D41" s="27" t="str">
        <f ca="1">IF($A41="","",OFFSET(統合マスタ!$C$4,MATCH($A41,統合マスタ!$AC$5:$AC$1501,0),0))</f>
        <v>フランドルテープ４０ｍｇ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3</v>
      </c>
      <c r="G41" s="27" t="str">
        <f ca="1">IF($A41="","",OFFSET(統合マスタ!$E$4,MATCH($A41,統合マスタ!$AC$5:$AC$1501,0),0))</f>
        <v/>
      </c>
      <c r="H41" s="27" t="str">
        <f ca="1">IF($A41="","",OFFSET(統合マスタ!$F$4,MATCH($A41,統合マスタ!$AC$5:$AC$1501,0),0))</f>
        <v>７０マイ</v>
      </c>
      <c r="I41" s="27" t="str">
        <f ca="1">IF($A41="","",OFFSET(統合マスタ!$K$4,MATCH($A41,統合マスタ!$AC$5:$AC$1501,0),0))</f>
        <v>枚</v>
      </c>
      <c r="J41" s="54" t="str">
        <f ca="1">IF(F41="","",OFFSET(分類!$B$29,MATCH(F41,分類!$A$30:$A$46,0),0))</f>
        <v>外用.臨時.散薬ヒート</v>
      </c>
      <c r="K41" s="65">
        <v>53</v>
      </c>
      <c r="L41" s="54" t="s">
        <v>5421</v>
      </c>
      <c r="M41" s="82"/>
      <c r="N41" s="54">
        <f t="shared" si="1"/>
        <v>53</v>
      </c>
      <c r="O41" s="54" t="str">
        <f t="shared" ca="1" si="0"/>
        <v>枚</v>
      </c>
    </row>
    <row r="42" spans="1:15">
      <c r="A42" s="66" cm="1">
        <f t="array" aca="1" ref="A42" ca="1">IFERROR(
    SMALL(
        IF((統合マスタ!$R$5:$R$1501=1)*
           (ISNUMBER(MATCH(統合マスタ!$V$5:$V$1501, 分類!$H$8:$H$25, 0))),
           統合マスタ!$AC$5:$AC$1501),
        ROW(A38)
    ),
"")</f>
        <v>580</v>
      </c>
      <c r="B42" s="27">
        <f t="shared" si="2"/>
        <v>38</v>
      </c>
      <c r="C42" s="27">
        <f ca="1">IF($A42="","",OFFSET(統合マスタ!$B$4,MATCH($A42,統合マスタ!$AC$5:$AC$1501,0),0))</f>
        <v>580</v>
      </c>
      <c r="D42" s="27" t="str">
        <f ca="1">IF($A42="","",OFFSET(統合マスタ!$C$4,MATCH($A42,統合マスタ!$AC$5:$AC$1501,0),0))</f>
        <v>ブロムヘキシン塩酸塩吸入液０．２％「タイヨー」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3</v>
      </c>
      <c r="G42" s="27" t="str">
        <f ca="1">IF($A42="","",OFFSET(統合マスタ!$E$4,MATCH($A42,統合マスタ!$AC$5:$AC$1501,0),0))</f>
        <v/>
      </c>
      <c r="H42" s="27" t="str">
        <f ca="1">IF($A42="","",OFFSET(統合マスタ!$F$4,MATCH($A42,統合マスタ!$AC$5:$AC$1501,0),0))</f>
        <v>４５ｍｌ</v>
      </c>
      <c r="I42" s="27" t="str">
        <f ca="1">IF($A42="","",OFFSET(統合マスタ!$K$4,MATCH($A42,統合マスタ!$AC$5:$AC$1501,0),0))</f>
        <v>ｍｌ</v>
      </c>
      <c r="J42" s="54" t="str">
        <f ca="1">IF(F42="","",OFFSET(分類!$B$29,MATCH(F42,分類!$A$30:$A$46,0),0))</f>
        <v>外用.臨時.散薬ヒート</v>
      </c>
      <c r="K42" s="65">
        <v>2</v>
      </c>
      <c r="L42" s="54" t="s">
        <v>5418</v>
      </c>
      <c r="M42" s="82">
        <v>45</v>
      </c>
      <c r="N42" s="54">
        <f t="shared" si="1"/>
        <v>90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IF((統合マスタ!$R$5:$R$1501=1)*
           (ISNUMBER(MATCH(統合マスタ!$V$5:$V$1501, 分類!$H$8:$H$25, 0))),
           統合マスタ!$AC$5:$AC$1501),
        ROW(A39)
    ),
"")</f>
        <v>590</v>
      </c>
      <c r="B43" s="27">
        <f t="shared" si="2"/>
        <v>39</v>
      </c>
      <c r="C43" s="27">
        <f ca="1">IF($A43="","",OFFSET(統合マスタ!$B$4,MATCH($A43,統合マスタ!$AC$5:$AC$1501,0),0))</f>
        <v>590</v>
      </c>
      <c r="D43" s="27" t="str">
        <f ca="1">IF($A43="","",OFFSET(統合マスタ!$C$4,MATCH($A43,統合マスタ!$AC$5:$AC$1501,0),0))</f>
        <v>ベタメタゾン吉草酸エステルロ－ション０．１２％「イワキ」</v>
      </c>
      <c r="E43" s="27">
        <f ca="1">IF($A43="","",OFFSET(統合マスタ!$X$4,MATCH($A43,統合マスタ!$AC$5:$AC$1501,0),0))</f>
        <v>0</v>
      </c>
      <c r="F43" s="27">
        <f ca="1">IF($A43="","",OFFSET(統合マスタ!$Z$4,MATCH($A43,統合マスタ!$AC$5:$AC$1501,0),0))</f>
        <v>3</v>
      </c>
      <c r="G43" s="27" t="str">
        <f ca="1">IF($A43="","",OFFSET(統合マスタ!$E$4,MATCH($A43,統合マスタ!$AC$5:$AC$1501,0),0))</f>
        <v/>
      </c>
      <c r="H43" s="27" t="str">
        <f ca="1">IF($A43="","",OFFSET(統合マスタ!$F$4,MATCH($A43,統合マスタ!$AC$5:$AC$1501,0),0))</f>
        <v>１０ＭＬＸ１０</v>
      </c>
      <c r="I43" s="27" t="str">
        <f ca="1">IF($A43="","",OFFSET(統合マスタ!$K$4,MATCH($A43,統合マスタ!$AC$5:$AC$1501,0),0))</f>
        <v>ｍｌ</v>
      </c>
      <c r="J43" s="54" t="str">
        <f ca="1">IF(F43="","",OFFSET(分類!$B$29,MATCH(F43,分類!$A$30:$A$46,0),0))</f>
        <v>外用.臨時.散薬ヒート</v>
      </c>
      <c r="K43" s="65">
        <v>13</v>
      </c>
      <c r="L43" s="54" t="s">
        <v>5418</v>
      </c>
      <c r="M43" s="82">
        <v>10</v>
      </c>
      <c r="N43" s="54">
        <f t="shared" si="1"/>
        <v>130</v>
      </c>
      <c r="O43" s="54" t="str">
        <f t="shared" ca="1" si="0"/>
        <v>ｍｌ</v>
      </c>
    </row>
    <row r="44" spans="1:15">
      <c r="A44" s="66" cm="1">
        <f t="array" aca="1" ref="A44" ca="1">IFERROR(
    SMALL(
        IF((統合マスタ!$R$5:$R$1501=1)*
           (ISNUMBER(MATCH(統合マスタ!$V$5:$V$1501, 分類!$H$8:$H$25, 0))),
           統合マスタ!$AC$5:$AC$1501),
        ROW(A40)
    ),
"")</f>
        <v>593</v>
      </c>
      <c r="B44" s="27">
        <f t="shared" si="2"/>
        <v>40</v>
      </c>
      <c r="C44" s="27">
        <f ca="1">IF($A44="","",OFFSET(統合マスタ!$B$4,MATCH($A44,統合マスタ!$AC$5:$AC$1501,0),0))</f>
        <v>593</v>
      </c>
      <c r="D44" s="27" t="str">
        <f ca="1">IF($A44="","",OFFSET(統合マスタ!$C$4,MATCH($A44,統合マスタ!$AC$5:$AC$1501,0),0))</f>
        <v>ヘパリン類似物質外用スプレー０．３％「サトウ」</v>
      </c>
      <c r="E44" s="27">
        <f ca="1">IF($A44="","",OFFSET(統合マスタ!$X$4,MATCH($A44,統合マスタ!$AC$5:$AC$1501,0),0))</f>
        <v>0</v>
      </c>
      <c r="F44" s="27">
        <f ca="1">IF($A44="","",OFFSET(統合マスタ!$Z$4,MATCH($A44,統合マスタ!$AC$5:$AC$1501,0),0))</f>
        <v>5</v>
      </c>
      <c r="G44" s="27" t="str">
        <f ca="1">IF($A44="","",OFFSET(統合マスタ!$E$4,MATCH($A44,統合マスタ!$AC$5:$AC$1501,0),0))</f>
        <v/>
      </c>
      <c r="H44" s="27" t="str">
        <f ca="1">IF($A44="","",OFFSET(統合マスタ!$F$4,MATCH($A44,統合マスタ!$AC$5:$AC$1501,0),0))</f>
        <v>１００ｇｘ１０</v>
      </c>
      <c r="I44" s="27" t="str">
        <f ca="1">IF($A44="","",OFFSET(統合マスタ!$K$4,MATCH($A44,統合マスタ!$AC$5:$AC$1501,0),0))</f>
        <v>ｇ</v>
      </c>
      <c r="J44" s="54" t="str">
        <f ca="1">IF(F44="","",OFFSET(分類!$B$29,MATCH(F44,分類!$A$30:$A$46,0),0))</f>
        <v>普通薬バラ</v>
      </c>
      <c r="K44" s="65">
        <v>166</v>
      </c>
      <c r="L44" s="54" t="s">
        <v>5418</v>
      </c>
      <c r="M44" s="82">
        <v>100</v>
      </c>
      <c r="N44" s="54">
        <f t="shared" si="1"/>
        <v>16600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IF((統合マスタ!$R$5:$R$1501=1)*
           (ISNUMBER(MATCH(統合マスタ!$V$5:$V$1501, 分類!$H$8:$H$25, 0))),
           統合マスタ!$AC$5:$AC$1501),
        ROW(A41)
    ),
"")</f>
        <v>594</v>
      </c>
      <c r="B45" s="27">
        <f t="shared" si="2"/>
        <v>41</v>
      </c>
      <c r="C45" s="27">
        <f ca="1">IF($A45="","",OFFSET(統合マスタ!$B$4,MATCH($A45,統合マスタ!$AC$5:$AC$1501,0),0))</f>
        <v>594</v>
      </c>
      <c r="D45" s="27" t="str">
        <f ca="1">IF($A45="","",OFFSET(統合マスタ!$C$4,MATCH($A45,統合マスタ!$AC$5:$AC$1501,0),0))</f>
        <v>ヘパリン類似物質外用泡状スプレー０．３％「日本臓器」　販売中止</v>
      </c>
      <c r="E45" s="27">
        <f ca="1">IF($A45="","",OFFSET(統合マスタ!$X$4,MATCH($A45,統合マスタ!$AC$5:$AC$1501,0),0))</f>
        <v>0</v>
      </c>
      <c r="F45" s="27">
        <f ca="1">IF($A45="","",OFFSET(統合マスタ!$Z$4,MATCH($A45,統合マスタ!$AC$5:$AC$1501,0),0))</f>
        <v>5</v>
      </c>
      <c r="G45" s="27" t="str">
        <f ca="1">IF($A45="","",OFFSET(統合マスタ!$E$4,MATCH($A45,統合マスタ!$AC$5:$AC$1501,0),0))</f>
        <v/>
      </c>
      <c r="H45" s="27" t="str">
        <f ca="1">IF($A45="","",OFFSET(統合マスタ!$F$4,MATCH($A45,統合マスタ!$AC$5:$AC$1501,0),0))</f>
        <v>１００ｇｘ１０</v>
      </c>
      <c r="I45" s="27" t="str">
        <f ca="1">IF($A45="","",OFFSET(統合マスタ!$K$4,MATCH($A45,統合マスタ!$AC$5:$AC$1501,0),0))</f>
        <v>ｇ</v>
      </c>
      <c r="J45" s="54" t="str">
        <f ca="1">IF(F45="","",OFFSET(分類!$B$29,MATCH(F45,分類!$A$30:$A$46,0),0))</f>
        <v>普通薬バラ</v>
      </c>
      <c r="K45" s="65">
        <v>24</v>
      </c>
      <c r="L45" s="54" t="s">
        <v>5418</v>
      </c>
      <c r="M45" s="82">
        <v>100</v>
      </c>
      <c r="N45" s="54">
        <f t="shared" si="1"/>
        <v>2400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IF((統合マスタ!$R$5:$R$1501=1)*
           (ISNUMBER(MATCH(統合マスタ!$V$5:$V$1501, 分類!$H$8:$H$25, 0))),
           統合マスタ!$AC$5:$AC$1501),
        ROW(A42)
    ),
"")</f>
        <v>595</v>
      </c>
      <c r="B46" s="27">
        <f t="shared" si="2"/>
        <v>42</v>
      </c>
      <c r="C46" s="27">
        <f ca="1">IF($A46="","",OFFSET(統合マスタ!$B$4,MATCH($A46,統合マスタ!$AC$5:$AC$1501,0),0))</f>
        <v>595</v>
      </c>
      <c r="D46" s="27" t="str">
        <f ca="1">IF($A46="","",OFFSET(統合マスタ!$C$4,MATCH($A46,統合マスタ!$AC$5:$AC$1501,0),0))</f>
        <v>ヘパリン類似物質油性クリーム０．３％「ニチイコウ」</v>
      </c>
      <c r="E46" s="27">
        <f ca="1">IF($A46="","",OFFSET(統合マスタ!$X$4,MATCH($A46,統合マスタ!$AC$5:$AC$1501,0),0))</f>
        <v>0</v>
      </c>
      <c r="F46" s="27">
        <f ca="1">IF($A46="","",OFFSET(統合マスタ!$Z$4,MATCH($A46,統合マスタ!$AC$5:$AC$1501,0),0))</f>
        <v>5</v>
      </c>
      <c r="G46" s="27" t="str">
        <f ca="1">IF($A46="","",OFFSET(統合マスタ!$E$4,MATCH($A46,統合マスタ!$AC$5:$AC$1501,0),0))</f>
        <v/>
      </c>
      <c r="H46" s="27" t="str">
        <f ca="1">IF($A46="","",OFFSET(統合マスタ!$F$4,MATCH($A46,統合マスタ!$AC$5:$AC$1501,0),0))</f>
        <v>１００ｇ</v>
      </c>
      <c r="I46" s="27" t="str">
        <f ca="1">IF($A46="","",OFFSET(統合マスタ!$K$4,MATCH($A46,統合マスタ!$AC$5:$AC$1501,0),0))</f>
        <v>ｇ</v>
      </c>
      <c r="J46" s="54" t="str">
        <f ca="1">IF(F46="","",OFFSET(分類!$B$29,MATCH(F46,分類!$A$30:$A$46,0),0))</f>
        <v>普通薬バラ</v>
      </c>
      <c r="K46" s="65">
        <v>4</v>
      </c>
      <c r="L46" s="54" t="s">
        <v>5418</v>
      </c>
      <c r="M46" s="82">
        <v>100</v>
      </c>
      <c r="N46" s="54">
        <f t="shared" si="1"/>
        <v>400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IF((統合マスタ!$R$5:$R$1501=1)*
           (ISNUMBER(MATCH(統合マスタ!$V$5:$V$1501, 分類!$H$8:$H$25, 0))),
           統合マスタ!$AC$5:$AC$1501),
        ROW(A43)
    ),
"")</f>
        <v>598</v>
      </c>
      <c r="B47" s="27">
        <f t="shared" si="2"/>
        <v>43</v>
      </c>
      <c r="C47" s="27">
        <f ca="1">IF($A47="","",OFFSET(統合マスタ!$B$4,MATCH($A47,統合マスタ!$AC$5:$AC$1501,0),0))</f>
        <v>598</v>
      </c>
      <c r="D47" s="27" t="str">
        <f ca="1">IF($A47="","",OFFSET(統合マスタ!$C$4,MATCH($A47,統合マスタ!$AC$5:$AC$1501,0),0))</f>
        <v>ペミロラストＫ点眼液０．１％「ＴＳ」</v>
      </c>
      <c r="E47" s="27">
        <f ca="1">IF($A47="","",OFFSET(統合マスタ!$X$4,MATCH($A47,統合マスタ!$AC$5:$AC$1501,0),0))</f>
        <v>0</v>
      </c>
      <c r="F47" s="27">
        <f ca="1">IF($A47="","",OFFSET(統合マスタ!$Z$4,MATCH($A47,統合マスタ!$AC$5:$AC$1501,0),0))</f>
        <v>3</v>
      </c>
      <c r="G47" s="27" t="str">
        <f ca="1">IF($A47="","",OFFSET(統合マスタ!$E$4,MATCH($A47,統合マスタ!$AC$5:$AC$1501,0),0))</f>
        <v/>
      </c>
      <c r="H47" s="27" t="str">
        <f ca="1">IF($A47="","",OFFSET(統合マスタ!$F$4,MATCH($A47,統合マスタ!$AC$5:$AC$1501,0),0))</f>
        <v>５ｍｌｘ１０</v>
      </c>
      <c r="I47" s="27" t="str">
        <f ca="1">IF($A47="","",OFFSET(統合マスタ!$K$4,MATCH($A47,統合マスタ!$AC$5:$AC$1501,0),0))</f>
        <v>瓶</v>
      </c>
      <c r="J47" s="54" t="str">
        <f ca="1">IF(F47="","",OFFSET(分類!$B$29,MATCH(F47,分類!$A$30:$A$46,0),0))</f>
        <v>外用.臨時.散薬ヒート</v>
      </c>
      <c r="K47" s="65">
        <v>7</v>
      </c>
      <c r="L47" s="54" t="s">
        <v>5419</v>
      </c>
      <c r="M47" s="82"/>
      <c r="N47" s="54">
        <f t="shared" si="1"/>
        <v>7</v>
      </c>
      <c r="O47" s="54" t="str">
        <f t="shared" ca="1" si="0"/>
        <v>瓶</v>
      </c>
    </row>
    <row r="48" spans="1:15">
      <c r="A48" s="66" cm="1">
        <f t="array" aca="1" ref="A48" ca="1">IFERROR(
    SMALL(
        IF((統合マスタ!$R$5:$R$1501=1)*
           (ISNUMBER(MATCH(統合マスタ!$V$5:$V$1501, 分類!$H$8:$H$25, 0))),
           統合マスタ!$AC$5:$AC$1501),
        ROW(A44)
    ),
"")</f>
        <v>599</v>
      </c>
      <c r="B48" s="27">
        <f t="shared" si="2"/>
        <v>44</v>
      </c>
      <c r="C48" s="27">
        <f ca="1">IF($A48="","",OFFSET(統合マスタ!$B$4,MATCH($A48,統合マスタ!$AC$5:$AC$1501,0),0))</f>
        <v>599</v>
      </c>
      <c r="D48" s="27" t="str">
        <f ca="1">IF($A48="","",OFFSET(統合マスタ!$C$4,MATCH($A48,統合マスタ!$AC$5:$AC$1501,0),0))</f>
        <v>ヘモレックス軟膏</v>
      </c>
      <c r="E48" s="27">
        <f ca="1">IF($A48="","",OFFSET(統合マスタ!$X$4,MATCH($A48,統合マスタ!$AC$5:$AC$1501,0),0))</f>
        <v>0</v>
      </c>
      <c r="F48" s="27">
        <f ca="1">IF($A48="","",OFFSET(統合マスタ!$Z$4,MATCH($A48,統合マスタ!$AC$5:$AC$1501,0),0))</f>
        <v>3</v>
      </c>
      <c r="G48" s="27" t="str">
        <f ca="1">IF($A48="","",OFFSET(統合マスタ!$E$4,MATCH($A48,統合マスタ!$AC$5:$AC$1501,0),0))</f>
        <v/>
      </c>
      <c r="H48" s="27" t="str">
        <f ca="1">IF($A48="","",OFFSET(統合マスタ!$F$4,MATCH($A48,統合マスタ!$AC$5:$AC$1501,0),0))</f>
        <v>２ｇｘ７０</v>
      </c>
      <c r="I48" s="27" t="str">
        <f ca="1">IF($A48="","",OFFSET(統合マスタ!$K$4,MATCH($A48,統合マスタ!$AC$5:$AC$1501,0),0))</f>
        <v>ｇ</v>
      </c>
      <c r="J48" s="54" t="str">
        <f ca="1">IF(F48="","",OFFSET(分類!$B$29,MATCH(F48,分類!$A$30:$A$46,0),0))</f>
        <v>外用.臨時.散薬ヒート</v>
      </c>
      <c r="K48" s="65">
        <v>95</v>
      </c>
      <c r="L48" s="54" t="s">
        <v>5418</v>
      </c>
      <c r="M48" s="82">
        <v>2</v>
      </c>
      <c r="N48" s="54">
        <f t="shared" si="1"/>
        <v>190</v>
      </c>
      <c r="O48" s="54" t="str">
        <f t="shared" ca="1" si="0"/>
        <v>ｇ</v>
      </c>
    </row>
    <row r="49" spans="1:15">
      <c r="A49" s="66" cm="1">
        <f t="array" aca="1" ref="A49" ca="1">IFERROR(
    SMALL(
        IF((統合マスタ!$R$5:$R$1501=1)*
           (ISNUMBER(MATCH(統合マスタ!$V$5:$V$1501, 分類!$H$8:$H$25, 0))),
           統合マスタ!$AC$5:$AC$1501),
        ROW(A45)
    ),
"")</f>
        <v>609</v>
      </c>
      <c r="B49" s="27">
        <f t="shared" si="2"/>
        <v>45</v>
      </c>
      <c r="C49" s="27">
        <f ca="1">IF($A49="","",OFFSET(統合マスタ!$B$4,MATCH($A49,統合マスタ!$AC$5:$AC$1501,0),0))</f>
        <v>609</v>
      </c>
      <c r="D49" s="27" t="str">
        <f ca="1">IF($A49="","",OFFSET(統合マスタ!$C$4,MATCH($A49,統合マスタ!$AC$5:$AC$1501,0),0))</f>
        <v>ボアラ軟膏０．１２％</v>
      </c>
      <c r="E49" s="27">
        <f ca="1">IF($A49="","",OFFSET(統合マスタ!$X$4,MATCH($A49,統合マスタ!$AC$5:$AC$1501,0),0))</f>
        <v>0</v>
      </c>
      <c r="F49" s="27">
        <f ca="1">IF($A49="","",OFFSET(統合マスタ!$Z$4,MATCH($A49,統合マスタ!$AC$5:$AC$1501,0),0))</f>
        <v>3</v>
      </c>
      <c r="G49" s="27" t="str">
        <f ca="1">IF($A49="","",OFFSET(統合マスタ!$E$4,MATCH($A49,統合マスタ!$AC$5:$AC$1501,0),0))</f>
        <v/>
      </c>
      <c r="H49" s="27" t="str">
        <f ca="1">IF($A49="","",OFFSET(統合マスタ!$F$4,MATCH($A49,統合マスタ!$AC$5:$AC$1501,0),0))</f>
        <v>１００ｇ</v>
      </c>
      <c r="I49" s="27" t="str">
        <f ca="1">IF($A49="","",OFFSET(統合マスタ!$K$4,MATCH($A49,統合マスタ!$AC$5:$AC$1501,0),0))</f>
        <v>ｇ</v>
      </c>
      <c r="J49" s="54" t="str">
        <f ca="1">IF(F49="","",OFFSET(分類!$B$29,MATCH(F49,分類!$A$30:$A$46,0),0))</f>
        <v>外用.臨時.散薬ヒート</v>
      </c>
      <c r="K49" s="65">
        <v>200</v>
      </c>
      <c r="L49" s="54" t="s">
        <v>13</v>
      </c>
      <c r="M49" s="82"/>
      <c r="N49" s="54">
        <f t="shared" si="1"/>
        <v>200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IF((統合マスタ!$R$5:$R$1501=1)*
           (ISNUMBER(MATCH(統合マスタ!$V$5:$V$1501, 分類!$H$8:$H$25, 0))),
           統合マスタ!$AC$5:$AC$1501),
        ROW(A46)
    ),
"")</f>
        <v>618</v>
      </c>
      <c r="B50" s="27">
        <f t="shared" si="2"/>
        <v>46</v>
      </c>
      <c r="C50" s="27">
        <f ca="1">IF($A50="","",OFFSET(統合マスタ!$B$4,MATCH($A50,統合マスタ!$AC$5:$AC$1501,0),0))</f>
        <v>618</v>
      </c>
      <c r="D50" s="27" t="str">
        <f ca="1">IF($A50="","",OFFSET(統合マスタ!$C$4,MATCH($A50,統合マスタ!$AC$5:$AC$1501,0),0))</f>
        <v>ポビドンヨードガーグル７％「ケンエー」</v>
      </c>
      <c r="E50" s="27">
        <f ca="1">IF($A50="","",OFFSET(統合マスタ!$X$4,MATCH($A50,統合マスタ!$AC$5:$AC$1501,0),0))</f>
        <v>0</v>
      </c>
      <c r="F50" s="27">
        <f ca="1">IF($A50="","",OFFSET(統合マスタ!$Z$4,MATCH($A50,統合マスタ!$AC$5:$AC$1501,0),0))</f>
        <v>3</v>
      </c>
      <c r="G50" s="27" t="str">
        <f ca="1">IF($A50="","",OFFSET(統合マスタ!$E$4,MATCH($A50,統合マスタ!$AC$5:$AC$1501,0),0))</f>
        <v/>
      </c>
      <c r="H50" s="27" t="str">
        <f ca="1">IF($A50="","",OFFSET(統合マスタ!$F$4,MATCH($A50,統合マスタ!$AC$5:$AC$1501,0),0))</f>
        <v>３０ｍｌｘ５０</v>
      </c>
      <c r="I50" s="27" t="str">
        <f ca="1">IF($A50="","",OFFSET(統合マスタ!$K$4,MATCH($A50,統合マスタ!$AC$5:$AC$1501,0),0))</f>
        <v>ｍｌ</v>
      </c>
      <c r="J50" s="54" t="str">
        <f ca="1">IF(F50="","",OFFSET(分類!$B$29,MATCH(F50,分類!$A$30:$A$46,0),0))</f>
        <v>外用.臨時.散薬ヒート</v>
      </c>
      <c r="K50" s="65">
        <v>55</v>
      </c>
      <c r="L50" s="54" t="s">
        <v>5418</v>
      </c>
      <c r="M50" s="82">
        <v>30</v>
      </c>
      <c r="N50" s="54">
        <f t="shared" si="1"/>
        <v>1650</v>
      </c>
      <c r="O50" s="54" t="str">
        <f t="shared" ca="1" si="0"/>
        <v>ｍｌ</v>
      </c>
    </row>
    <row r="51" spans="1:15">
      <c r="A51" s="66" cm="1">
        <f t="array" aca="1" ref="A51" ca="1">IFERROR(
    SMALL(
        IF((統合マスタ!$R$5:$R$1501=1)*
           (ISNUMBER(MATCH(統合マスタ!$V$5:$V$1501, 分類!$H$8:$H$25, 0))),
           統合マスタ!$AC$5:$AC$1501),
        ROW(A47)
    ),
"")</f>
        <v>621</v>
      </c>
      <c r="B51" s="27">
        <f t="shared" si="2"/>
        <v>47</v>
      </c>
      <c r="C51" s="27">
        <f ca="1">IF($A51="","",OFFSET(統合マスタ!$B$4,MATCH($A51,統合マスタ!$AC$5:$AC$1501,0),0))</f>
        <v>621</v>
      </c>
      <c r="D51" s="27" t="str">
        <f ca="1">IF($A51="","",OFFSET(統合マスタ!$C$4,MATCH($A51,統合マスタ!$AC$5:$AC$1501,0),0))</f>
        <v>ポリスチレンスルホン酸Ｃａ経口ゼリー２０％分包２５ｇ「三和」</v>
      </c>
      <c r="E51" s="27">
        <f ca="1">IF($A51="","",OFFSET(統合マスタ!$X$4,MATCH($A51,統合マスタ!$AC$5:$AC$1501,0),0))</f>
        <v>0</v>
      </c>
      <c r="F51" s="27">
        <f ca="1">IF($A51="","",OFFSET(統合マスタ!$Z$4,MATCH($A51,統合マスタ!$AC$5:$AC$1501,0),0))</f>
        <v>5</v>
      </c>
      <c r="G51" s="27" t="str">
        <f ca="1">IF($A51="","",OFFSET(統合マスタ!$E$4,MATCH($A51,統合マスタ!$AC$5:$AC$1501,0),0))</f>
        <v/>
      </c>
      <c r="H51" s="27" t="str">
        <f ca="1">IF($A51="","",OFFSET(統合マスタ!$F$4,MATCH($A51,統合マスタ!$AC$5:$AC$1501,0),0))</f>
        <v>１０５個</v>
      </c>
      <c r="I51" s="27" t="str">
        <f ca="1">IF($A51="","",OFFSET(統合マスタ!$K$4,MATCH($A51,統合マスタ!$AC$5:$AC$1501,0),0))</f>
        <v>個</v>
      </c>
      <c r="J51" s="54" t="str">
        <f ca="1">IF(F51="","",OFFSET(分類!$B$29,MATCH(F51,分類!$A$30:$A$46,0),0))</f>
        <v>普通薬バラ</v>
      </c>
      <c r="K51" s="65">
        <v>42</v>
      </c>
      <c r="L51" s="54" t="s">
        <v>169</v>
      </c>
      <c r="M51" s="82"/>
      <c r="N51" s="54">
        <f t="shared" si="1"/>
        <v>42</v>
      </c>
      <c r="O51" s="54" t="str">
        <f t="shared" ca="1" si="0"/>
        <v>個</v>
      </c>
    </row>
    <row r="52" spans="1:15">
      <c r="A52" s="66" cm="1">
        <f t="array" aca="1" ref="A52" ca="1">IFERROR(
    SMALL(
        IF((統合マスタ!$R$5:$R$1501=1)*
           (ISNUMBER(MATCH(統合マスタ!$V$5:$V$1501, 分類!$H$8:$H$25, 0))),
           統合マスタ!$AC$5:$AC$1501),
        ROW(A48)
    ),
"")</f>
        <v>626</v>
      </c>
      <c r="B52" s="27">
        <f t="shared" si="2"/>
        <v>48</v>
      </c>
      <c r="C52" s="27">
        <f ca="1">IF($A52="","",OFFSET(統合マスタ!$B$4,MATCH($A52,統合マスタ!$AC$5:$AC$1501,0),0))</f>
        <v>626</v>
      </c>
      <c r="D52" s="27" t="str">
        <f ca="1">IF($A52="","",OFFSET(統合マスタ!$C$4,MATCH($A52,統合マスタ!$AC$5:$AC$1501,0),0))</f>
        <v>マイザー軟膏０．０５％</v>
      </c>
      <c r="E52" s="27">
        <f ca="1">IF($A52="","",OFFSET(統合マスタ!$X$4,MATCH($A52,統合マスタ!$AC$5:$AC$1501,0),0))</f>
        <v>0</v>
      </c>
      <c r="F52" s="27">
        <f ca="1">IF($A52="","",OFFSET(統合マスタ!$Z$4,MATCH($A52,統合マスタ!$AC$5:$AC$1501,0),0))</f>
        <v>3</v>
      </c>
      <c r="G52" s="27" t="str">
        <f ca="1">IF($A52="","",OFFSET(統合マスタ!$E$4,MATCH($A52,統合マスタ!$AC$5:$AC$1501,0),0))</f>
        <v/>
      </c>
      <c r="H52" s="27" t="str">
        <f ca="1">IF($A52="","",OFFSET(統合マスタ!$F$4,MATCH($A52,統合マスタ!$AC$5:$AC$1501,0),0))</f>
        <v>５ｇｘ１０</v>
      </c>
      <c r="I52" s="27" t="str">
        <f ca="1">IF($A52="","",OFFSET(統合マスタ!$K$4,MATCH($A52,統合マスタ!$AC$5:$AC$1501,0),0))</f>
        <v>ｇ</v>
      </c>
      <c r="J52" s="54" t="str">
        <f ca="1">IF(F52="","",OFFSET(分類!$B$29,MATCH(F52,分類!$A$30:$A$46,0),0))</f>
        <v>外用.臨時.散薬ヒート</v>
      </c>
      <c r="K52" s="65">
        <v>11</v>
      </c>
      <c r="L52" s="54" t="s">
        <v>5418</v>
      </c>
      <c r="M52" s="82">
        <v>5</v>
      </c>
      <c r="N52" s="54">
        <f t="shared" si="1"/>
        <v>55</v>
      </c>
      <c r="O52" s="54" t="str">
        <f t="shared" ca="1" si="0"/>
        <v>ｇ</v>
      </c>
    </row>
    <row r="53" spans="1:15">
      <c r="A53" s="66" cm="1">
        <f t="array" aca="1" ref="A53" ca="1">IFERROR(
    SMALL(
        IF((統合マスタ!$R$5:$R$1501=1)*
           (ISNUMBER(MATCH(統合マスタ!$V$5:$V$1501, 分類!$H$8:$H$25, 0))),
           統合マスタ!$AC$5:$AC$1501),
        ROW(A49)
    ),
"")</f>
        <v>652</v>
      </c>
      <c r="B53" s="27">
        <f t="shared" si="2"/>
        <v>49</v>
      </c>
      <c r="C53" s="27">
        <f ca="1">IF($A53="","",OFFSET(統合マスタ!$B$4,MATCH($A53,統合マスタ!$AC$5:$AC$1501,0),0))</f>
        <v>652</v>
      </c>
      <c r="D53" s="27" t="str">
        <f ca="1">IF($A53="","",OFFSET(統合マスタ!$C$4,MATCH($A53,統合マスタ!$AC$5:$AC$1501,0),0))</f>
        <v>メプチンエア－１０μｇ吸入１００回　　０．０１４３％</v>
      </c>
      <c r="E53" s="27">
        <f ca="1">IF($A53="","",OFFSET(統合マスタ!$X$4,MATCH($A53,統合マスタ!$AC$5:$AC$1501,0),0))</f>
        <v>0</v>
      </c>
      <c r="F53" s="27">
        <f ca="1">IF($A53="","",OFFSET(統合マスタ!$Z$4,MATCH($A53,統合マスタ!$AC$5:$AC$1501,0),0))</f>
        <v>3</v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>５ｍｌｘ１０</v>
      </c>
      <c r="I53" s="27" t="str">
        <f ca="1">IF($A53="","",OFFSET(統合マスタ!$K$4,MATCH($A53,統合マスタ!$AC$5:$AC$1501,0),0))</f>
        <v>本</v>
      </c>
      <c r="J53" s="54" t="str">
        <f ca="1">IF(F53="","",OFFSET(分類!$B$29,MATCH(F53,分類!$A$30:$A$46,0),0))</f>
        <v>外用.臨時.散薬ヒート</v>
      </c>
      <c r="K53" s="65">
        <v>9</v>
      </c>
      <c r="L53" s="54" t="s">
        <v>5418</v>
      </c>
      <c r="M53" s="82"/>
      <c r="N53" s="54">
        <f t="shared" si="1"/>
        <v>9</v>
      </c>
      <c r="O53" s="54" t="str">
        <f t="shared" ca="1" si="0"/>
        <v>本</v>
      </c>
    </row>
    <row r="54" spans="1:15">
      <c r="A54" s="66" cm="1">
        <f t="array" aca="1" ref="A54" ca="1">IFERROR(
    SMALL(
        IF((統合マスタ!$R$5:$R$1501=1)*
           (ISNUMBER(MATCH(統合マスタ!$V$5:$V$1501, 分類!$H$8:$H$25, 0))),
           統合マスタ!$AC$5:$AC$1501),
        ROW(A50)
    ),
"")</f>
        <v>678</v>
      </c>
      <c r="B54" s="27">
        <f t="shared" si="2"/>
        <v>50</v>
      </c>
      <c r="C54" s="27">
        <f ca="1">IF($A54="","",OFFSET(統合マスタ!$B$4,MATCH($A54,統合マスタ!$AC$5:$AC$1501,0),0))</f>
        <v>678</v>
      </c>
      <c r="D54" s="27" t="str">
        <f ca="1">IF($A54="","",OFFSET(統合マスタ!$C$4,MATCH($A54,統合マスタ!$AC$5:$AC$1501,0),0))</f>
        <v>ラタノプロスト点眼液０．００５％「センジュ」</v>
      </c>
      <c r="E54" s="27">
        <f ca="1">IF($A54="","",OFFSET(統合マスタ!$X$4,MATCH($A54,統合マスタ!$AC$5:$AC$1501,0),0))</f>
        <v>0</v>
      </c>
      <c r="F54" s="27">
        <f ca="1">IF($A54="","",OFFSET(統合マスタ!$Z$4,MATCH($A54,統合マスタ!$AC$5:$AC$1501,0),0))</f>
        <v>11</v>
      </c>
      <c r="G54" s="27" t="str">
        <f ca="1">IF($A54="","",OFFSET(統合マスタ!$E$4,MATCH($A54,統合マスタ!$AC$5:$AC$1501,0),0))</f>
        <v/>
      </c>
      <c r="H54" s="27" t="str">
        <f ca="1">IF($A54="","",OFFSET(統合マスタ!$F$4,MATCH($A54,統合マスタ!$AC$5:$AC$1501,0),0))</f>
        <v>２．５ｍｌｘ１０</v>
      </c>
      <c r="I54" s="27" t="str">
        <f ca="1">IF($A54="","",OFFSET(統合マスタ!$K$4,MATCH($A54,統合マスタ!$AC$5:$AC$1501,0),0))</f>
        <v>ｍｌ</v>
      </c>
      <c r="J54" s="54" t="str">
        <f ca="1">IF(F54="","",OFFSET(分類!$B$29,MATCH(F54,分類!$A$30:$A$46,0),0))</f>
        <v>冷蔵庫</v>
      </c>
      <c r="K54" s="65">
        <v>0</v>
      </c>
      <c r="L54" s="54" t="s">
        <v>5418</v>
      </c>
      <c r="M54" s="82">
        <v>2.5</v>
      </c>
      <c r="N54" s="54">
        <f t="shared" si="1"/>
        <v>0</v>
      </c>
      <c r="O54" s="54" t="str">
        <f t="shared" ca="1" si="0"/>
        <v>ｍｌ</v>
      </c>
    </row>
    <row r="55" spans="1:15">
      <c r="A55" s="66" cm="1">
        <f t="array" aca="1" ref="A55" ca="1">IFERROR(
    SMALL(
        IF((統合マスタ!$R$5:$R$1501=1)*
           (ISNUMBER(MATCH(統合マスタ!$V$5:$V$1501, 分類!$H$8:$H$25, 0))),
           統合マスタ!$AC$5:$AC$1501),
        ROW(A51)
    ),
"")</f>
        <v>740</v>
      </c>
      <c r="B55" s="27">
        <f t="shared" si="2"/>
        <v>51</v>
      </c>
      <c r="C55" s="27">
        <f ca="1">IF($A55="","",OFFSET(統合マスタ!$B$4,MATCH($A55,統合マスタ!$AC$5:$AC$1501,0),0))</f>
        <v>740</v>
      </c>
      <c r="D55" s="27" t="str">
        <f ca="1">IF($A55="","",OFFSET(統合マスタ!$C$4,MATCH($A55,統合マスタ!$AC$5:$AC$1501,0),0))</f>
        <v>リンデロン－Ｖ　クリーム０．１２％</v>
      </c>
      <c r="E55" s="27">
        <f ca="1">IF($A55="","",OFFSET(統合マスタ!$X$4,MATCH($A55,統合マスタ!$AC$5:$AC$1501,0),0))</f>
        <v>0</v>
      </c>
      <c r="F55" s="27">
        <f ca="1">IF($A55="","",OFFSET(統合マスタ!$Z$4,MATCH($A55,統合マスタ!$AC$5:$AC$1501,0),0))</f>
        <v>3</v>
      </c>
      <c r="G55" s="27" t="str">
        <f ca="1">IF($A55="","",OFFSET(統合マスタ!$E$4,MATCH($A55,統合マスタ!$AC$5:$AC$1501,0),0))</f>
        <v/>
      </c>
      <c r="H55" s="27" t="str">
        <f ca="1">IF($A55="","",OFFSET(統合マスタ!$F$4,MATCH($A55,統合マスタ!$AC$5:$AC$1501,0),0))</f>
        <v>５ｇＸ１０入</v>
      </c>
      <c r="I55" s="27" t="str">
        <f ca="1">IF($A55="","",OFFSET(統合マスタ!$K$4,MATCH($A55,統合マスタ!$AC$5:$AC$1501,0),0))</f>
        <v>ｇ</v>
      </c>
      <c r="J55" s="54" t="str">
        <f ca="1">IF(F55="","",OFFSET(分類!$B$29,MATCH(F55,分類!$A$30:$A$46,0),0))</f>
        <v>外用.臨時.散薬ヒート</v>
      </c>
      <c r="K55" s="65">
        <v>48</v>
      </c>
      <c r="L55" s="54" t="s">
        <v>5418</v>
      </c>
      <c r="M55" s="82">
        <v>5</v>
      </c>
      <c r="N55" s="54">
        <f t="shared" si="1"/>
        <v>240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IF((統合マスタ!$R$5:$R$1501=1)*
           (ISNUMBER(MATCH(統合マスタ!$V$5:$V$1501, 分類!$H$8:$H$25, 0))),
           統合マスタ!$AC$5:$AC$1501),
        ROW(A52)
    ),
"")</f>
        <v>742</v>
      </c>
      <c r="B56" s="27">
        <f t="shared" si="2"/>
        <v>52</v>
      </c>
      <c r="C56" s="27">
        <f ca="1">IF($A56="","",OFFSET(統合マスタ!$B$4,MATCH($A56,統合マスタ!$AC$5:$AC$1501,0),0))</f>
        <v>742</v>
      </c>
      <c r="D56" s="27" t="str">
        <f ca="1">IF($A56="","",OFFSET(統合マスタ!$C$4,MATCH($A56,統合マスタ!$AC$5:$AC$1501,0),0))</f>
        <v>リンデロン点眼点耳点鼻液０．１％</v>
      </c>
      <c r="E56" s="27">
        <f ca="1">IF($A56="","",OFFSET(統合マスタ!$X$4,MATCH($A56,統合マスタ!$AC$5:$AC$1501,0),0))</f>
        <v>0</v>
      </c>
      <c r="F56" s="27">
        <f ca="1">IF($A56="","",OFFSET(統合マスタ!$Z$4,MATCH($A56,統合マスタ!$AC$5:$AC$1501,0),0))</f>
        <v>3</v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>５ｍｌｘ１０</v>
      </c>
      <c r="I56" s="27" t="str">
        <f ca="1">IF($A56="","",OFFSET(統合マスタ!$K$4,MATCH($A56,統合マスタ!$AC$5:$AC$1501,0),0))</f>
        <v>本</v>
      </c>
      <c r="J56" s="54" t="str">
        <f ca="1">IF(F56="","",OFFSET(分類!$B$29,MATCH(F56,分類!$A$30:$A$46,0),0))</f>
        <v>外用.臨時.散薬ヒート</v>
      </c>
      <c r="K56" s="65">
        <v>10</v>
      </c>
      <c r="L56" s="54" t="s">
        <v>5418</v>
      </c>
      <c r="M56" s="82"/>
      <c r="N56" s="54">
        <f t="shared" si="1"/>
        <v>10</v>
      </c>
      <c r="O56" s="54" t="str">
        <f t="shared" ca="1" si="0"/>
        <v>本</v>
      </c>
    </row>
    <row r="57" spans="1:15">
      <c r="A57" s="66" cm="1">
        <f t="array" aca="1" ref="A57" ca="1">IFERROR(
    SMALL(
        IF((統合マスタ!$R$5:$R$1501=1)*
           (ISNUMBER(MATCH(統合マスタ!$V$5:$V$1501, 分類!$H$8:$H$25, 0))),
           統合マスタ!$AC$5:$AC$1501),
        ROW(A53)
    ),
"")</f>
        <v>759</v>
      </c>
      <c r="B57" s="27">
        <f t="shared" si="2"/>
        <v>53</v>
      </c>
      <c r="C57" s="27">
        <f ca="1">IF($A57="","",OFFSET(統合マスタ!$B$4,MATCH($A57,統合マスタ!$AC$5:$AC$1501,0),0))</f>
        <v>759</v>
      </c>
      <c r="D57" s="27" t="str">
        <f ca="1">IF($A57="","",OFFSET(統合マスタ!$C$4,MATCH($A57,統合マスタ!$AC$5:$AC$1501,0),0))</f>
        <v>レスタミンコーワクリーム１％</v>
      </c>
      <c r="E57" s="27">
        <f ca="1">IF($A57="","",OFFSET(統合マスタ!$X$4,MATCH($A57,統合マスタ!$AC$5:$AC$1501,0),0))</f>
        <v>0</v>
      </c>
      <c r="F57" s="27">
        <f ca="1">IF($A57="","",OFFSET(統合マスタ!$Z$4,MATCH($A57,統合マスタ!$AC$5:$AC$1501,0),0))</f>
        <v>7</v>
      </c>
      <c r="G57" s="27" t="str">
        <f ca="1">IF($A57="","",OFFSET(統合マスタ!$E$4,MATCH($A57,統合マスタ!$AC$5:$AC$1501,0),0))</f>
        <v/>
      </c>
      <c r="H57" s="27" t="str">
        <f ca="1">IF($A57="","",OFFSET(統合マスタ!$F$4,MATCH($A57,統合マスタ!$AC$5:$AC$1501,0),0))</f>
        <v>５００ｇ</v>
      </c>
      <c r="I57" s="27" t="str">
        <f ca="1">IF($A57="","",OFFSET(統合マスタ!$K$4,MATCH($A57,統合マスタ!$AC$5:$AC$1501,0),0))</f>
        <v>10ｇ</v>
      </c>
      <c r="J57" s="54" t="str">
        <f ca="1">IF(F57="","",OFFSET(分類!$B$29,MATCH(F57,分類!$A$30:$A$46,0),0))</f>
        <v>軟膏</v>
      </c>
      <c r="K57" s="65">
        <v>660</v>
      </c>
      <c r="L57" s="54" t="s">
        <v>13</v>
      </c>
      <c r="M57" s="82">
        <v>0.1</v>
      </c>
      <c r="N57" s="54">
        <f t="shared" si="1"/>
        <v>66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IF((統合マスタ!$R$5:$R$1501=1)*
           (ISNUMBER(MATCH(統合マスタ!$V$5:$V$1501, 分類!$H$8:$H$25, 0))),
           統合マスタ!$AC$5:$AC$1501),
        ROW(A54)
    ),
"")</f>
        <v>779</v>
      </c>
      <c r="B58" s="27">
        <f t="shared" si="2"/>
        <v>54</v>
      </c>
      <c r="C58" s="27">
        <f ca="1">IF($A58="","",OFFSET(統合マスタ!$B$4,MATCH($A58,統合マスタ!$AC$5:$AC$1501,0),0))</f>
        <v>779</v>
      </c>
      <c r="D58" s="27" t="str">
        <f ca="1">IF($A58="","",OFFSET(統合マスタ!$C$4,MATCH($A58,統合マスタ!$AC$5:$AC$1501,0),0))</f>
        <v>ロキソプロフェンＮａテープ１００ｍｇ「ＤＳＥＰ」</v>
      </c>
      <c r="E58" s="27">
        <f ca="1">IF($A58="","",OFFSET(統合マスタ!$X$4,MATCH($A58,統合マスタ!$AC$5:$AC$1501,0),0))</f>
        <v>0</v>
      </c>
      <c r="F58" s="27">
        <f ca="1">IF($A58="","",OFFSET(統合マスタ!$Z$4,MATCH($A58,統合マスタ!$AC$5:$AC$1501,0),0))</f>
        <v>12</v>
      </c>
      <c r="G58" s="27" t="str">
        <f ca="1">IF($A58="","",OFFSET(統合マスタ!$E$4,MATCH($A58,統合マスタ!$AC$5:$AC$1501,0),0))</f>
        <v/>
      </c>
      <c r="H58" s="27" t="str">
        <f ca="1">IF($A58="","",OFFSET(統合マスタ!$F$4,MATCH($A58,統合マスタ!$AC$5:$AC$1501,0),0))</f>
        <v>７００枚</v>
      </c>
      <c r="I58" s="27" t="str">
        <f ca="1">IF($A58="","",OFFSET(統合マスタ!$K$4,MATCH($A58,統合マスタ!$AC$5:$AC$1501,0),0))</f>
        <v>枚</v>
      </c>
      <c r="J58" s="54" t="str">
        <f ca="1">IF(F58="","",OFFSET(分類!$B$29,MATCH(F58,分類!$A$30:$A$46,0),0))</f>
        <v>湿布</v>
      </c>
      <c r="K58" s="65">
        <v>121</v>
      </c>
      <c r="L58" s="54" t="s">
        <v>5420</v>
      </c>
      <c r="M58" s="82">
        <v>7</v>
      </c>
      <c r="N58" s="54">
        <f t="shared" si="1"/>
        <v>847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IF((統合マスタ!$R$5:$R$1501=1)*
           (ISNUMBER(MATCH(統合マスタ!$V$5:$V$1501, 分類!$H$8:$H$25, 0))),
           統合マスタ!$AC$5:$AC$1501),
        ROW(A55)
    ),
"")</f>
        <v>783</v>
      </c>
      <c r="B59" s="27">
        <f t="shared" si="2"/>
        <v>55</v>
      </c>
      <c r="C59" s="27">
        <f ca="1">IF($A59="","",OFFSET(統合マスタ!$B$4,MATCH($A59,統合マスタ!$AC$5:$AC$1501,0),0))</f>
        <v>783</v>
      </c>
      <c r="D59" s="27" t="str">
        <f ca="1">IF($A59="","",OFFSET(統合マスタ!$C$4,MATCH($A59,統合マスタ!$AC$5:$AC$1501,0),0))</f>
        <v>ロコイド軟膏０．１％</v>
      </c>
      <c r="E59" s="27">
        <f ca="1">IF($A59="","",OFFSET(統合マスタ!$X$4,MATCH($A59,統合マスタ!$AC$5:$AC$1501,0),0))</f>
        <v>0</v>
      </c>
      <c r="F59" s="27">
        <f ca="1">IF($A59="","",OFFSET(統合マスタ!$Z$4,MATCH($A59,統合マスタ!$AC$5:$AC$1501,0),0))</f>
        <v>3</v>
      </c>
      <c r="G59" s="27" t="str">
        <f ca="1">IF($A59="","",OFFSET(統合マスタ!$E$4,MATCH($A59,統合マスタ!$AC$5:$AC$1501,0),0))</f>
        <v/>
      </c>
      <c r="H59" s="27" t="str">
        <f ca="1">IF($A59="","",OFFSET(統合マスタ!$F$4,MATCH($A59,統合マスタ!$AC$5:$AC$1501,0),0))</f>
        <v>５ｇｘ１０</v>
      </c>
      <c r="I59" s="27" t="str">
        <f ca="1">IF($A59="","",OFFSET(統合マスタ!$K$4,MATCH($A59,統合マスタ!$AC$5:$AC$1501,0),0))</f>
        <v>ｇ</v>
      </c>
      <c r="J59" s="54" t="str">
        <f ca="1">IF(F59="","",OFFSET(分類!$B$29,MATCH(F59,分類!$A$30:$A$46,0),0))</f>
        <v>外用.臨時.散薬ヒート</v>
      </c>
      <c r="K59" s="65">
        <v>34</v>
      </c>
      <c r="L59" s="54" t="s">
        <v>5418</v>
      </c>
      <c r="M59" s="82">
        <v>5</v>
      </c>
      <c r="N59" s="54">
        <f t="shared" si="1"/>
        <v>170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IF((統合マスタ!$R$5:$R$1501=1)*
           (ISNUMBER(MATCH(統合マスタ!$V$5:$V$1501, 分類!$H$8:$H$25, 0))),
           統合マスタ!$AC$5:$AC$1501),
        ROW(A56)
    ),
"")</f>
        <v>804</v>
      </c>
      <c r="B60" s="27">
        <f t="shared" si="2"/>
        <v>56</v>
      </c>
      <c r="C60" s="27">
        <f ca="1">IF($A60="","",OFFSET(統合マスタ!$B$4,MATCH($A60,統合マスタ!$AC$5:$AC$1501,0),0))</f>
        <v>804</v>
      </c>
      <c r="D60" s="27" t="str">
        <f ca="1">IF($A60="","",OFFSET(統合マスタ!$C$4,MATCH($A60,統合マスタ!$AC$5:$AC$1501,0),0))</f>
        <v>亜鉛華軟膏「ニッコー」　</v>
      </c>
      <c r="E60" s="27">
        <f ca="1">IF($A60="","",OFFSET(統合マスタ!$X$4,MATCH($A60,統合マスタ!$AC$5:$AC$1501,0),0))</f>
        <v>0</v>
      </c>
      <c r="F60" s="27">
        <f ca="1">IF($A60="","",OFFSET(統合マスタ!$Z$4,MATCH($A60,統合マスタ!$AC$5:$AC$1501,0),0))</f>
        <v>7</v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>５００ｇ</v>
      </c>
      <c r="I60" s="27" t="str">
        <f ca="1">IF($A60="","",OFFSET(統合マスタ!$K$4,MATCH($A60,統合マスタ!$AC$5:$AC$1501,0),0))</f>
        <v>10ｇ</v>
      </c>
      <c r="J60" s="54" t="str">
        <f ca="1">IF(F60="","",OFFSET(分類!$B$29,MATCH(F60,分類!$A$30:$A$46,0),0))</f>
        <v>軟膏</v>
      </c>
      <c r="K60" s="65">
        <v>350</v>
      </c>
      <c r="L60" s="54" t="s">
        <v>13</v>
      </c>
      <c r="M60" s="82">
        <v>0.1</v>
      </c>
      <c r="N60" s="54">
        <f t="shared" si="1"/>
        <v>35</v>
      </c>
      <c r="O60" s="54" t="str">
        <f t="shared" ca="1" si="0"/>
        <v>10ｇ</v>
      </c>
    </row>
    <row r="61" spans="1:15">
      <c r="A61" s="66" cm="1">
        <f t="array" aca="1" ref="A61" ca="1">IFERROR(
    SMALL(
        IF((統合マスタ!$R$5:$R$1501=1)*
           (ISNUMBER(MATCH(統合マスタ!$V$5:$V$1501, 分類!$H$8:$H$25, 0))),
           統合マスタ!$AC$5:$AC$1501),
        ROW(A57)
    ),
"")</f>
        <v>832</v>
      </c>
      <c r="B61" s="27">
        <f t="shared" si="2"/>
        <v>57</v>
      </c>
      <c r="C61" s="27">
        <f ca="1">IF($A61="","",OFFSET(統合マスタ!$B$4,MATCH($A61,統合マスタ!$AC$5:$AC$1501,0),0))</f>
        <v>832</v>
      </c>
      <c r="D61" s="27" t="str">
        <f ca="1">IF($A61="","",OFFSET(統合マスタ!$C$4,MATCH($A61,統合マスタ!$AC$5:$AC$1501,0),0))</f>
        <v>尿素クリーム１０％「日医工」</v>
      </c>
      <c r="E61" s="27">
        <f ca="1">IF($A61="","",OFFSET(統合マスタ!$X$4,MATCH($A61,統合マスタ!$AC$5:$AC$1501,0),0))</f>
        <v>0</v>
      </c>
      <c r="F61" s="27">
        <f ca="1">IF($A61="","",OFFSET(統合マスタ!$Z$4,MATCH($A61,統合マスタ!$AC$5:$AC$1501,0),0))</f>
        <v>3</v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>２０ｇＸ１０</v>
      </c>
      <c r="I61" s="27" t="str">
        <f ca="1">IF($A61="","",OFFSET(統合マスタ!$K$4,MATCH($A61,統合マスタ!$AC$5:$AC$1501,0),0))</f>
        <v>ｇ</v>
      </c>
      <c r="J61" s="54" t="str">
        <f ca="1">IF(F61="","",OFFSET(分類!$B$29,MATCH(F61,分類!$A$30:$A$46,0),0))</f>
        <v>外用.臨時.散薬ヒート</v>
      </c>
      <c r="K61" s="65">
        <v>11</v>
      </c>
      <c r="L61" s="54" t="s">
        <v>5418</v>
      </c>
      <c r="M61" s="82">
        <v>20</v>
      </c>
      <c r="N61" s="54">
        <f t="shared" si="1"/>
        <v>220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IF((統合マスタ!$R$5:$R$1501=1)*
           (ISNUMBER(MATCH(統合マスタ!$V$5:$V$1501, 分類!$H$8:$H$25, 0))),
           統合マスタ!$AC$5:$AC$1501),
        ROW(A58)
    ),
"")</f>
        <v>833</v>
      </c>
      <c r="B62" s="27">
        <f t="shared" si="2"/>
        <v>58</v>
      </c>
      <c r="C62" s="27">
        <f ca="1">IF($A62="","",OFFSET(統合マスタ!$B$4,MATCH($A62,統合マスタ!$AC$5:$AC$1501,0),0))</f>
        <v>833</v>
      </c>
      <c r="D62" s="27" t="str">
        <f ca="1">IF($A62="","",OFFSET(統合マスタ!$C$4,MATCH($A62,統合マスタ!$AC$5:$AC$1501,0),0))</f>
        <v>白色ワセリン「ケンエー」</v>
      </c>
      <c r="E62" s="27">
        <f ca="1">IF($A62="","",OFFSET(統合マスタ!$X$4,MATCH($A62,統合マスタ!$AC$5:$AC$1501,0),0))</f>
        <v>0</v>
      </c>
      <c r="F62" s="27">
        <f ca="1">IF($A62="","",OFFSET(統合マスタ!$Z$4,MATCH($A62,統合マスタ!$AC$5:$AC$1501,0),0))</f>
        <v>7</v>
      </c>
      <c r="G62" s="27" t="str">
        <f ca="1">IF($A62="","",OFFSET(統合マスタ!$E$4,MATCH($A62,統合マスタ!$AC$5:$AC$1501,0),0))</f>
        <v/>
      </c>
      <c r="H62" s="27" t="str">
        <f ca="1">IF($A62="","",OFFSET(統合マスタ!$F$4,MATCH($A62,統合マスタ!$AC$5:$AC$1501,0),0))</f>
        <v>５００ｇ</v>
      </c>
      <c r="I62" s="27" t="str">
        <f ca="1">IF($A62="","",OFFSET(統合マスタ!$K$4,MATCH($A62,統合マスタ!$AC$5:$AC$1501,0),0))</f>
        <v>10ｇ</v>
      </c>
      <c r="J62" s="54" t="str">
        <f ca="1">IF(F62="","",OFFSET(分類!$B$29,MATCH(F62,分類!$A$30:$A$46,0),0))</f>
        <v>軟膏</v>
      </c>
      <c r="K62" s="65">
        <v>1900</v>
      </c>
      <c r="L62" s="54" t="s">
        <v>18</v>
      </c>
      <c r="M62" s="82">
        <v>0.1</v>
      </c>
      <c r="N62" s="54">
        <f t="shared" si="1"/>
        <v>190</v>
      </c>
      <c r="O62" s="54" t="str">
        <f t="shared" ca="1" si="0"/>
        <v>10ｇ</v>
      </c>
    </row>
    <row r="63" spans="1:15">
      <c r="A63" s="66" cm="1">
        <f t="array" aca="1" ref="A63" ca="1">IFERROR(
    SMALL(
        IF((統合マスタ!$R$5:$R$1501=1)*
           (ISNUMBER(MATCH(統合マスタ!$V$5:$V$1501, 分類!$H$8:$H$25, 0))),
           統合マスタ!$AC$5:$AC$1501),
        ROW(A59)
    ),
"")</f>
        <v>200080</v>
      </c>
      <c r="B63" s="27">
        <f t="shared" si="2"/>
        <v>59</v>
      </c>
      <c r="C63" s="27">
        <f ca="1">IF($A63="","",OFFSET(統合マスタ!$B$4,MATCH($A63,統合マスタ!$AC$5:$AC$1501,0),0))</f>
        <v>80</v>
      </c>
      <c r="D63" s="27" t="str">
        <f ca="1">IF($A63="","",OFFSET(統合マスタ!$C$4,MATCH($A63,統合マスタ!$AC$5:$AC$1501,0),0))</f>
        <v>アリドネパッチ２７．５ｍｇ</v>
      </c>
      <c r="E63" s="27">
        <f ca="1">IF($A63="","",OFFSET(統合マスタ!$X$4,MATCH($A63,統合マスタ!$AC$5:$AC$1501,0),0))</f>
        <v>2</v>
      </c>
      <c r="F63" s="27">
        <f ca="1">IF($A63="","",OFFSET(統合マスタ!$Z$4,MATCH($A63,統合マスタ!$AC$5:$AC$1501,0),0))</f>
        <v>3</v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>２８枚</v>
      </c>
      <c r="I63" s="27" t="str">
        <f ca="1">IF($A63="","",OFFSET(統合マスタ!$K$4,MATCH($A63,統合マスタ!$AC$5:$AC$1501,0),0))</f>
        <v>枚</v>
      </c>
      <c r="J63" s="54" t="str">
        <f ca="1">IF(F63="","",OFFSET(分類!$B$29,MATCH(F63,分類!$A$30:$A$46,0),0))</f>
        <v>外用.臨時.散薬ヒート</v>
      </c>
      <c r="K63" s="65">
        <f>28+24</f>
        <v>52</v>
      </c>
      <c r="L63" s="54" t="s">
        <v>5421</v>
      </c>
      <c r="M63" s="82"/>
      <c r="N63" s="54">
        <f t="shared" si="1"/>
        <v>52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IF((統合マスタ!$R$5:$R$1501=1)*
           (ISNUMBER(MATCH(統合マスタ!$V$5:$V$1501, 分類!$H$8:$H$25, 0))),
           統合マスタ!$AC$5:$AC$1501),
        ROW(A60)
    ),
"")</f>
        <v>200081</v>
      </c>
      <c r="B64" s="27">
        <f t="shared" si="2"/>
        <v>60</v>
      </c>
      <c r="C64" s="27">
        <f ca="1">IF($A64="","",OFFSET(統合マスタ!$B$4,MATCH($A64,統合マスタ!$AC$5:$AC$1501,0),0))</f>
        <v>81</v>
      </c>
      <c r="D64" s="27" t="str">
        <f ca="1">IF($A64="","",OFFSET(統合マスタ!$C$4,MATCH($A64,統合マスタ!$AC$5:$AC$1501,0),0))</f>
        <v>アリドネパッチ５５ｍｇ</v>
      </c>
      <c r="E64" s="27">
        <f ca="1">IF($A64="","",OFFSET(統合マスタ!$X$4,MATCH($A64,統合マスタ!$AC$5:$AC$1501,0),0))</f>
        <v>2</v>
      </c>
      <c r="F64" s="27">
        <f ca="1">IF($A64="","",OFFSET(統合マスタ!$Z$4,MATCH($A64,統合マスタ!$AC$5:$AC$1501,0),0))</f>
        <v>3</v>
      </c>
      <c r="G64" s="27" t="str">
        <f ca="1">IF($A64="","",OFFSET(統合マスタ!$E$4,MATCH($A64,統合マスタ!$AC$5:$AC$1501,0),0))</f>
        <v/>
      </c>
      <c r="H64" s="27" t="str">
        <f ca="1">IF($A64="","",OFFSET(統合マスタ!$F$4,MATCH($A64,統合マスタ!$AC$5:$AC$1501,0),0))</f>
        <v>２８枚</v>
      </c>
      <c r="I64" s="27" t="str">
        <f ca="1">IF($A64="","",OFFSET(統合マスタ!$K$4,MATCH($A64,統合マスタ!$AC$5:$AC$1501,0),0))</f>
        <v>枚</v>
      </c>
      <c r="J64" s="54" t="str">
        <f ca="1">IF(F64="","",OFFSET(分類!$B$29,MATCH(F64,分類!$A$30:$A$46,0),0))</f>
        <v>外用.臨時.散薬ヒート</v>
      </c>
      <c r="K64" s="65">
        <f>28*4+11</f>
        <v>123</v>
      </c>
      <c r="L64" s="54" t="s">
        <v>5421</v>
      </c>
      <c r="M64" s="82"/>
      <c r="N64" s="54">
        <f t="shared" si="1"/>
        <v>123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IF((統合マスタ!$R$5:$R$1501=1)*
           (ISNUMBER(MATCH(統合マスタ!$V$5:$V$1501, 分類!$H$8:$H$25, 0))),
           統合マスタ!$AC$5:$AC$1501),
        ROW(A61)
    ),
"")</f>
        <v>200154</v>
      </c>
      <c r="B65" s="27">
        <f t="shared" si="2"/>
        <v>61</v>
      </c>
      <c r="C65" s="27">
        <f ca="1">IF($A65="","",OFFSET(統合マスタ!$B$4,MATCH($A65,統合マスタ!$AC$5:$AC$1501,0),0))</f>
        <v>154</v>
      </c>
      <c r="D65" s="27" t="str">
        <f ca="1">IF($A65="","",OFFSET(統合マスタ!$C$4,MATCH($A65,統合マスタ!$AC$5:$AC$1501,0),0))</f>
        <v>オキサロール軟膏２５μｇ／ｇ０．００２５％</v>
      </c>
      <c r="E65" s="27">
        <f ca="1">IF($A65="","",OFFSET(統合マスタ!$X$4,MATCH($A65,統合マスタ!$AC$5:$AC$1501,0),0))</f>
        <v>2</v>
      </c>
      <c r="F65" s="27">
        <f ca="1">IF($A65="","",OFFSET(統合マスタ!$Z$4,MATCH($A65,統合マスタ!$AC$5:$AC$1501,0),0))</f>
        <v>3</v>
      </c>
      <c r="G65" s="27" t="str">
        <f ca="1">IF($A65="","",OFFSET(統合マスタ!$E$4,MATCH($A65,統合マスタ!$AC$5:$AC$1501,0),0))</f>
        <v/>
      </c>
      <c r="H65" s="27" t="str">
        <f ca="1">IF($A65="","",OFFSET(統合マスタ!$F$4,MATCH($A65,統合マスタ!$AC$5:$AC$1501,0),0))</f>
        <v>１０ＧＸ１０</v>
      </c>
      <c r="I65" s="27" t="str">
        <f ca="1">IF($A65="","",OFFSET(統合マスタ!$K$4,MATCH($A65,統合マスタ!$AC$5:$AC$1501,0),0))</f>
        <v>ｇ</v>
      </c>
      <c r="J65" s="54" t="str">
        <f ca="1">IF(F65="","",OFFSET(分類!$B$29,MATCH(F65,分類!$A$30:$A$46,0),0))</f>
        <v>外用.臨時.散薬ヒート</v>
      </c>
      <c r="K65" s="65">
        <v>11</v>
      </c>
      <c r="L65" s="54" t="s">
        <v>5418</v>
      </c>
      <c r="M65" s="82">
        <v>10</v>
      </c>
      <c r="N65" s="54">
        <f t="shared" si="1"/>
        <v>110</v>
      </c>
      <c r="O65" s="54" t="str">
        <f t="shared" ca="1" si="0"/>
        <v>ｇ</v>
      </c>
    </row>
    <row r="66" spans="1:15">
      <c r="A66" s="66" cm="1">
        <f t="array" aca="1" ref="A66" ca="1">IFERROR(
    SMALL(
        IF((統合マスタ!$R$5:$R$1501=1)*
           (ISNUMBER(MATCH(統合マスタ!$V$5:$V$1501, 分類!$H$8:$H$25, 0))),
           統合マスタ!$AC$5:$AC$1501),
        ROW(A62)
    ),
"")</f>
        <v>200217</v>
      </c>
      <c r="B66" s="27">
        <f t="shared" si="2"/>
        <v>62</v>
      </c>
      <c r="C66" s="27">
        <f ca="1">IF($A66="","",OFFSET(統合マスタ!$B$4,MATCH($A66,統合マスタ!$AC$5:$AC$1501,0),0))</f>
        <v>217</v>
      </c>
      <c r="D66" s="27" t="str">
        <f ca="1">IF($A66="","",OFFSET(統合マスタ!$C$4,MATCH($A66,統合マスタ!$AC$5:$AC$1501,0),0))</f>
        <v>クロベタゾールプロピオン酸エステル軟膏０．０５％「イワキ」</v>
      </c>
      <c r="E66" s="27">
        <f ca="1">IF($A66="","",OFFSET(統合マスタ!$X$4,MATCH($A66,統合マスタ!$AC$5:$AC$1501,0),0))</f>
        <v>2</v>
      </c>
      <c r="F66" s="27">
        <f ca="1">IF($A66="","",OFFSET(統合マスタ!$Z$4,MATCH($A66,統合マスタ!$AC$5:$AC$1501,0),0))</f>
        <v>3</v>
      </c>
      <c r="G66" s="27" t="str">
        <f ca="1">IF($A66="","",OFFSET(統合マスタ!$E$4,MATCH($A66,統合マスタ!$AC$5:$AC$1501,0),0))</f>
        <v/>
      </c>
      <c r="H66" s="27" t="str">
        <f ca="1">IF($A66="","",OFFSET(統合マスタ!$F$4,MATCH($A66,統合マスタ!$AC$5:$AC$1501,0),0))</f>
        <v>５ｇｘ１０</v>
      </c>
      <c r="I66" s="27" t="str">
        <f ca="1">IF($A66="","",OFFSET(統合マスタ!$K$4,MATCH($A66,統合マスタ!$AC$5:$AC$1501,0),0))</f>
        <v>ｇ</v>
      </c>
      <c r="J66" s="54" t="str">
        <f ca="1">IF(F66="","",OFFSET(分類!$B$29,MATCH(F66,分類!$A$30:$A$46,0),0))</f>
        <v>外用.臨時.散薬ヒート</v>
      </c>
      <c r="K66" s="65">
        <v>16</v>
      </c>
      <c r="L66" s="54" t="s">
        <v>5418</v>
      </c>
      <c r="M66" s="82">
        <v>5</v>
      </c>
      <c r="N66" s="54">
        <f t="shared" si="1"/>
        <v>80</v>
      </c>
      <c r="O66" s="54" t="str">
        <f t="shared" ca="1" si="0"/>
        <v>ｇ</v>
      </c>
    </row>
    <row r="67" spans="1:15">
      <c r="A67" s="66" cm="1">
        <f t="array" aca="1" ref="A67" ca="1">IFERROR(
    SMALL(
        IF((統合マスタ!$R$5:$R$1501=1)*
           (ISNUMBER(MATCH(統合マスタ!$V$5:$V$1501, 分類!$H$8:$H$25, 0))),
           統合マスタ!$AC$5:$AC$1501),
        ROW(A63)
    ),
"")</f>
        <v>200367</v>
      </c>
      <c r="B67" s="27">
        <f t="shared" si="2"/>
        <v>63</v>
      </c>
      <c r="C67" s="27">
        <f ca="1">IF($A67="","",OFFSET(統合マスタ!$B$4,MATCH($A67,統合マスタ!$AC$5:$AC$1501,0),0))</f>
        <v>367</v>
      </c>
      <c r="D67" s="27" t="str">
        <f ca="1">IF($A67="","",OFFSET(統合マスタ!$C$4,MATCH($A67,統合マスタ!$AC$5:$AC$1501,0),0))</f>
        <v>テクスメテン　ユニバーサル　クリーム０．１％</v>
      </c>
      <c r="E67" s="27">
        <f ca="1">IF($A67="","",OFFSET(統合マスタ!$X$4,MATCH($A67,統合マスタ!$AC$5:$AC$1501,0),0))</f>
        <v>2</v>
      </c>
      <c r="F67" s="27">
        <f ca="1">IF($A67="","",OFFSET(統合マスタ!$Z$4,MATCH($A67,統合マスタ!$AC$5:$AC$1501,0),0))</f>
        <v>3</v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>１０ｇｘ１０</v>
      </c>
      <c r="I67" s="27" t="str">
        <f ca="1">IF($A67="","",OFFSET(統合マスタ!$K$4,MATCH($A67,統合マスタ!$AC$5:$AC$1501,0),0))</f>
        <v>ｇ</v>
      </c>
      <c r="J67" s="54" t="str">
        <f ca="1">IF(F67="","",OFFSET(分類!$B$29,MATCH(F67,分類!$A$30:$A$46,0),0))</f>
        <v>外用.臨時.散薬ヒート</v>
      </c>
      <c r="K67" s="65">
        <v>22</v>
      </c>
      <c r="L67" s="54" t="s">
        <v>5418</v>
      </c>
      <c r="M67" s="82">
        <v>10</v>
      </c>
      <c r="N67" s="54">
        <f t="shared" si="1"/>
        <v>220</v>
      </c>
      <c r="O67" s="54" t="str">
        <f t="shared" ca="1" si="0"/>
        <v>ｇ</v>
      </c>
    </row>
    <row r="68" spans="1:15">
      <c r="A68" s="66" cm="1">
        <f t="array" aca="1" ref="A68" ca="1">IFERROR(
    SMALL(
        IF((統合マスタ!$R$5:$R$1501=1)*
           (ISNUMBER(MATCH(統合マスタ!$V$5:$V$1501, 分類!$H$8:$H$25, 0))),
           統合マスタ!$AC$5:$AC$1501),
        ROW(A64)
    ),
"")</f>
        <v>200563</v>
      </c>
      <c r="B68" s="27">
        <f t="shared" si="2"/>
        <v>64</v>
      </c>
      <c r="C68" s="27">
        <f ca="1">IF($A68="","",OFFSET(統合マスタ!$B$4,MATCH($A68,統合マスタ!$AC$5:$AC$1501,0),0))</f>
        <v>563</v>
      </c>
      <c r="D68" s="27" t="str">
        <f ca="1">IF($A68="","",OFFSET(統合マスタ!$C$4,MATCH($A68,統合マスタ!$AC$5:$AC$1501,0),0))</f>
        <v>プロスタンディン軟膏０．００３％</v>
      </c>
      <c r="E68" s="27">
        <f ca="1">IF($A68="","",OFFSET(統合マスタ!$X$4,MATCH($A68,統合マスタ!$AC$5:$AC$1501,0),0))</f>
        <v>2</v>
      </c>
      <c r="F68" s="27">
        <f ca="1">IF($A68="","",OFFSET(統合マスタ!$Z$4,MATCH($A68,統合マスタ!$AC$5:$AC$1501,0),0))</f>
        <v>3</v>
      </c>
      <c r="G68" s="27" t="str">
        <f ca="1">IF($A68="","",OFFSET(統合マスタ!$E$4,MATCH($A68,統合マスタ!$AC$5:$AC$1501,0),0))</f>
        <v/>
      </c>
      <c r="H68" s="27" t="str">
        <f ca="1">IF($A68="","",OFFSET(統合マスタ!$F$4,MATCH($A68,統合マスタ!$AC$5:$AC$1501,0),0))</f>
        <v>３０ｇｘ１</v>
      </c>
      <c r="I68" s="27" t="str">
        <f ca="1">IF($A68="","",OFFSET(統合マスタ!$K$4,MATCH($A68,統合マスタ!$AC$5:$AC$1501,0),0))</f>
        <v>ｇ</v>
      </c>
      <c r="J68" s="54" t="str">
        <f ca="1">IF(F68="","",OFFSET(分類!$B$29,MATCH(F68,分類!$A$30:$A$46,0),0))</f>
        <v>外用.臨時.散薬ヒート</v>
      </c>
      <c r="K68" s="65">
        <v>1</v>
      </c>
      <c r="L68" s="54" t="s">
        <v>5418</v>
      </c>
      <c r="M68" s="82">
        <v>30</v>
      </c>
      <c r="N68" s="54">
        <f t="shared" si="1"/>
        <v>30</v>
      </c>
      <c r="O68" s="54" t="str">
        <f t="shared" ca="1" si="0"/>
        <v>ｇ</v>
      </c>
    </row>
    <row r="69" spans="1:15">
      <c r="A69" s="66" cm="1">
        <f t="array" aca="1" ref="A69" ca="1">IFERROR(
    SMALL(
        IF((統合マスタ!$R$5:$R$1501=1)*
           (ISNUMBER(MATCH(統合マスタ!$V$5:$V$1501, 分類!$H$8:$H$25, 0))),
           統合マスタ!$AC$5:$AC$1501),
        ROW(A65)
    ),
"")</f>
        <v>200726</v>
      </c>
      <c r="B69" s="27">
        <f t="shared" si="2"/>
        <v>65</v>
      </c>
      <c r="C69" s="27">
        <f ca="1">IF($A69="","",OFFSET(統合マスタ!$B$4,MATCH($A69,統合マスタ!$AC$5:$AC$1501,0),0))</f>
        <v>726</v>
      </c>
      <c r="D69" s="27" t="str">
        <f ca="1">IF($A69="","",OFFSET(統合マスタ!$C$4,MATCH($A69,統合マスタ!$AC$5:$AC$1501,0),0))</f>
        <v>リバスチグミンテープ１３．５ｍｇ「トーワ」　</v>
      </c>
      <c r="E69" s="27">
        <f ca="1">IF($A69="","",OFFSET(統合マスタ!$X$4,MATCH($A69,統合マスタ!$AC$5:$AC$1501,0),0))</f>
        <v>2</v>
      </c>
      <c r="F69" s="27">
        <f ca="1">IF($A69="","",OFFSET(統合マスタ!$Z$4,MATCH($A69,統合マスタ!$AC$5:$AC$1501,0),0))</f>
        <v>3</v>
      </c>
      <c r="G69" s="27" t="str">
        <f ca="1">IF($A69="","",OFFSET(統合マスタ!$E$4,MATCH($A69,統合マスタ!$AC$5:$AC$1501,0),0))</f>
        <v/>
      </c>
      <c r="H69" s="27" t="str">
        <f ca="1">IF($A69="","",OFFSET(統合マスタ!$F$4,MATCH($A69,統合マスタ!$AC$5:$AC$1501,0),0))</f>
        <v>１４枚</v>
      </c>
      <c r="I69" s="27" t="str">
        <f ca="1">IF($A69="","",OFFSET(統合マスタ!$K$4,MATCH($A69,統合マスタ!$AC$5:$AC$1501,0),0))</f>
        <v>枚</v>
      </c>
      <c r="J69" s="54" t="str">
        <f ca="1">IF(F69="","",OFFSET(分類!$B$29,MATCH(F69,分類!$A$30:$A$46,0),0))</f>
        <v>外用.臨時.散薬ヒート</v>
      </c>
      <c r="K69" s="65">
        <v>41</v>
      </c>
      <c r="L69" s="54" t="s">
        <v>5421</v>
      </c>
      <c r="M69" s="82"/>
      <c r="N69" s="54">
        <f t="shared" si="1"/>
        <v>41</v>
      </c>
      <c r="O69" s="54" t="str">
        <f t="shared" ref="O69:O132" ca="1" si="3">I69</f>
        <v>枚</v>
      </c>
    </row>
    <row r="70" spans="1:15">
      <c r="A70" s="66" cm="1">
        <f t="array" aca="1" ref="A70" ca="1">IFERROR(
    SMALL(
        IF((統合マスタ!$R$5:$R$1501=1)*
           (ISNUMBER(MATCH(統合マスタ!$V$5:$V$1501, 分類!$H$8:$H$25, 0))),
           統合マスタ!$AC$5:$AC$1501),
        ROW(A66)
    ),
"")</f>
        <v>200727</v>
      </c>
      <c r="B70" s="27">
        <f t="shared" si="2"/>
        <v>66</v>
      </c>
      <c r="C70" s="27">
        <f ca="1">IF($A70="","",OFFSET(統合マスタ!$B$4,MATCH($A70,統合マスタ!$AC$5:$AC$1501,0),0))</f>
        <v>727</v>
      </c>
      <c r="D70" s="27" t="str">
        <f ca="1">IF($A70="","",OFFSET(統合マスタ!$C$4,MATCH($A70,統合マスタ!$AC$5:$AC$1501,0),0))</f>
        <v>リバスチグミンテープ１８ｍｇ「トーワ」　</v>
      </c>
      <c r="E70" s="27">
        <f ca="1">IF($A70="","",OFFSET(統合マスタ!$X$4,MATCH($A70,統合マスタ!$AC$5:$AC$1501,0),0))</f>
        <v>2</v>
      </c>
      <c r="F70" s="27">
        <f ca="1">IF($A70="","",OFFSET(統合マスタ!$Z$4,MATCH($A70,統合マスタ!$AC$5:$AC$1501,0),0))</f>
        <v>3</v>
      </c>
      <c r="G70" s="27" t="str">
        <f ca="1">IF($A70="","",OFFSET(統合マスタ!$E$4,MATCH($A70,統合マスタ!$AC$5:$AC$1501,0),0))</f>
        <v/>
      </c>
      <c r="H70" s="27" t="str">
        <f ca="1">IF($A70="","",OFFSET(統合マスタ!$F$4,MATCH($A70,統合マスタ!$AC$5:$AC$1501,0),0))</f>
        <v>１４枚</v>
      </c>
      <c r="I70" s="27" t="str">
        <f ca="1">IF($A70="","",OFFSET(統合マスタ!$K$4,MATCH($A70,統合マスタ!$AC$5:$AC$1501,0),0))</f>
        <v>枚</v>
      </c>
      <c r="J70" s="54" t="str">
        <f ca="1">IF(F70="","",OFFSET(分類!$B$29,MATCH(F70,分類!$A$30:$A$46,0),0))</f>
        <v>外用.臨時.散薬ヒート</v>
      </c>
      <c r="K70" s="65">
        <v>108</v>
      </c>
      <c r="L70" s="54" t="s">
        <v>5421</v>
      </c>
      <c r="M70" s="82"/>
      <c r="N70" s="54">
        <f t="shared" ref="N70:N133" si="4">IF(M70="",K70,K70*M70)</f>
        <v>108</v>
      </c>
      <c r="O70" s="54" t="str">
        <f t="shared" ca="1" si="3"/>
        <v>枚</v>
      </c>
    </row>
    <row r="71" spans="1:15">
      <c r="A71" s="66" cm="1">
        <f t="array" aca="1" ref="A71" ca="1">IFERROR(
    SMALL(
        IF((統合マスタ!$R$5:$R$1501=1)*
           (ISNUMBER(MATCH(統合マスタ!$V$5:$V$1501, 分類!$H$8:$H$25, 0))),
           統合マスタ!$AC$5:$AC$1501),
        ROW(A67)
    ),
"")</f>
        <v>200728</v>
      </c>
      <c r="B71" s="27">
        <f t="shared" ref="B71:B134" si="5">B70+1</f>
        <v>67</v>
      </c>
      <c r="C71" s="27">
        <f ca="1">IF($A71="","",OFFSET(統合マスタ!$B$4,MATCH($A71,統合マスタ!$AC$5:$AC$1501,0),0))</f>
        <v>728</v>
      </c>
      <c r="D71" s="27" t="str">
        <f ca="1">IF($A71="","",OFFSET(統合マスタ!$C$4,MATCH($A71,統合マスタ!$AC$5:$AC$1501,0),0))</f>
        <v>リバスチグミンテープ４．５ｍｇ「トーワ」</v>
      </c>
      <c r="E71" s="27">
        <f ca="1">IF($A71="","",OFFSET(統合マスタ!$X$4,MATCH($A71,統合マスタ!$AC$5:$AC$1501,0),0))</f>
        <v>2</v>
      </c>
      <c r="F71" s="27">
        <f ca="1">IF($A71="","",OFFSET(統合マスタ!$Z$4,MATCH($A71,統合マスタ!$AC$5:$AC$1501,0),0))</f>
        <v>3</v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>１４枚</v>
      </c>
      <c r="I71" s="27" t="str">
        <f ca="1">IF($A71="","",OFFSET(統合マスタ!$K$4,MATCH($A71,統合マスタ!$AC$5:$AC$1501,0),0))</f>
        <v>枚</v>
      </c>
      <c r="J71" s="54" t="str">
        <f ca="1">IF(F71="","",OFFSET(分類!$B$29,MATCH(F71,分類!$A$30:$A$46,0),0))</f>
        <v>外用.臨時.散薬ヒート</v>
      </c>
      <c r="K71" s="65">
        <v>35</v>
      </c>
      <c r="L71" s="54" t="s">
        <v>5421</v>
      </c>
      <c r="M71" s="82"/>
      <c r="N71" s="54">
        <f t="shared" si="4"/>
        <v>35</v>
      </c>
      <c r="O71" s="54" t="str">
        <f t="shared" ca="1" si="3"/>
        <v>枚</v>
      </c>
    </row>
    <row r="72" spans="1:15">
      <c r="A72" s="66" cm="1">
        <f t="array" aca="1" ref="A72" ca="1">IFERROR(
    SMALL(
        IF((統合マスタ!$R$5:$R$1501=1)*
           (ISNUMBER(MATCH(統合マスタ!$V$5:$V$1501, 分類!$H$8:$H$25, 0))),
           統合マスタ!$AC$5:$AC$1501),
        ROW(A68)
    ),
"")</f>
        <v>200729</v>
      </c>
      <c r="B72" s="27">
        <f t="shared" si="5"/>
        <v>68</v>
      </c>
      <c r="C72" s="27">
        <f ca="1">IF($A72="","",OFFSET(統合マスタ!$B$4,MATCH($A72,統合マスタ!$AC$5:$AC$1501,0),0))</f>
        <v>729</v>
      </c>
      <c r="D72" s="27" t="str">
        <f ca="1">IF($A72="","",OFFSET(統合マスタ!$C$4,MATCH($A72,統合マスタ!$AC$5:$AC$1501,0),0))</f>
        <v>リバスチグミンテープ９ｍｇ「トーワ」　</v>
      </c>
      <c r="E72" s="27">
        <f ca="1">IF($A72="","",OFFSET(統合マスタ!$X$4,MATCH($A72,統合マスタ!$AC$5:$AC$1501,0),0))</f>
        <v>2</v>
      </c>
      <c r="F72" s="27">
        <f ca="1">IF($A72="","",OFFSET(統合マスタ!$Z$4,MATCH($A72,統合マスタ!$AC$5:$AC$1501,0),0))</f>
        <v>3</v>
      </c>
      <c r="G72" s="27" t="str">
        <f ca="1">IF($A72="","",OFFSET(統合マスタ!$E$4,MATCH($A72,統合マスタ!$AC$5:$AC$1501,0),0))</f>
        <v/>
      </c>
      <c r="H72" s="27" t="str">
        <f ca="1">IF($A72="","",OFFSET(統合マスタ!$F$4,MATCH($A72,統合マスタ!$AC$5:$AC$1501,0),0))</f>
        <v>１４枚</v>
      </c>
      <c r="I72" s="27" t="str">
        <f ca="1">IF($A72="","",OFFSET(統合マスタ!$K$4,MATCH($A72,統合マスタ!$AC$5:$AC$1501,0),0))</f>
        <v>枚</v>
      </c>
      <c r="J72" s="54" t="str">
        <f ca="1">IF(F72="","",OFFSET(分類!$B$29,MATCH(F72,分類!$A$30:$A$46,0),0))</f>
        <v>外用.臨時.散薬ヒート</v>
      </c>
      <c r="K72" s="65">
        <v>119</v>
      </c>
      <c r="L72" s="54" t="s">
        <v>5421</v>
      </c>
      <c r="M72" s="82"/>
      <c r="N72" s="54">
        <f t="shared" si="4"/>
        <v>119</v>
      </c>
      <c r="O72" s="54" t="str">
        <f t="shared" ca="1" si="3"/>
        <v>枚</v>
      </c>
    </row>
    <row r="73" spans="1:15">
      <c r="A73" s="66" cm="1">
        <f t="array" aca="1" ref="A73" ca="1">IFERROR(
    SMALL(
        IF((統合マスタ!$R$5:$R$1501=1)*
           (ISNUMBER(MATCH(統合マスタ!$V$5:$V$1501, 分類!$H$8:$H$25, 0))),
           統合マスタ!$AC$5:$AC$1501),
        ROW(A69)
    ),
"")</f>
        <v>200792</v>
      </c>
      <c r="B73" s="27">
        <f t="shared" si="5"/>
        <v>69</v>
      </c>
      <c r="C73" s="27">
        <f ca="1">IF($A73="","",OFFSET(統合マスタ!$B$4,MATCH($A73,統合マスタ!$AC$5:$AC$1501,0),0))</f>
        <v>792</v>
      </c>
      <c r="D73" s="27" t="str">
        <f ca="1">IF($A73="","",OFFSET(統合マスタ!$C$4,MATCH($A73,統合マスタ!$AC$5:$AC$1501,0),0))</f>
        <v>ロナセンテープ２０ｍｇ</v>
      </c>
      <c r="E73" s="27">
        <f ca="1">IF($A73="","",OFFSET(統合マスタ!$X$4,MATCH($A73,統合マスタ!$AC$5:$AC$1501,0),0))</f>
        <v>2</v>
      </c>
      <c r="F73" s="27">
        <f ca="1">IF($A73="","",OFFSET(統合マスタ!$Z$4,MATCH($A73,統合マスタ!$AC$5:$AC$1501,0),0))</f>
        <v>3</v>
      </c>
      <c r="G73" s="27" t="str">
        <f ca="1">IF($A73="","",OFFSET(統合マスタ!$E$4,MATCH($A73,統合マスタ!$AC$5:$AC$1501,0),0))</f>
        <v/>
      </c>
      <c r="H73" s="27" t="str">
        <f ca="1">IF($A73="","",OFFSET(統合マスタ!$F$4,MATCH($A73,統合マスタ!$AC$5:$AC$1501,0),0))</f>
        <v>７０枚</v>
      </c>
      <c r="I73" s="27" t="str">
        <f ca="1">IF($A73="","",OFFSET(統合マスタ!$K$4,MATCH($A73,統合マスタ!$AC$5:$AC$1501,0),0))</f>
        <v>枚</v>
      </c>
      <c r="J73" s="54" t="str">
        <f ca="1">IF(F73="","",OFFSET(分類!$B$29,MATCH(F73,分類!$A$30:$A$46,0),0))</f>
        <v>外用.臨時.散薬ヒート</v>
      </c>
      <c r="K73" s="65">
        <v>62</v>
      </c>
      <c r="L73" s="54" t="s">
        <v>5421</v>
      </c>
      <c r="M73" s="82"/>
      <c r="N73" s="54">
        <f t="shared" si="4"/>
        <v>62</v>
      </c>
      <c r="O73" s="54" t="str">
        <f t="shared" ca="1" si="3"/>
        <v>枚</v>
      </c>
    </row>
    <row r="74" spans="1:15">
      <c r="A74" s="66" cm="1">
        <f t="array" aca="1" ref="A74" ca="1">IFERROR(
    SMALL(
        IF((統合マスタ!$R$5:$R$1501=1)*
           (ISNUMBER(MATCH(統合マスタ!$V$5:$V$1501, 分類!$H$8:$H$25, 0))),
           統合マスタ!$AC$5:$AC$1501),
        ROW(A70)
    ),
"")</f>
        <v>200793</v>
      </c>
      <c r="B74" s="27">
        <f t="shared" si="5"/>
        <v>70</v>
      </c>
      <c r="C74" s="27">
        <f ca="1">IF($A74="","",OFFSET(統合マスタ!$B$4,MATCH($A74,統合マスタ!$AC$5:$AC$1501,0),0))</f>
        <v>793</v>
      </c>
      <c r="D74" s="27" t="str">
        <f ca="1">IF($A74="","",OFFSET(統合マスタ!$C$4,MATCH($A74,統合マスタ!$AC$5:$AC$1501,0),0))</f>
        <v>ロナセンテープ４０ｍｇ</v>
      </c>
      <c r="E74" s="27">
        <f ca="1">IF($A74="","",OFFSET(統合マスタ!$X$4,MATCH($A74,統合マスタ!$AC$5:$AC$1501,0),0))</f>
        <v>2</v>
      </c>
      <c r="F74" s="27">
        <f ca="1">IF($A74="","",OFFSET(統合マスタ!$Z$4,MATCH($A74,統合マスタ!$AC$5:$AC$1501,0),0))</f>
        <v>3</v>
      </c>
      <c r="G74" s="27" t="str">
        <f ca="1">IF($A74="","",OFFSET(統合マスタ!$E$4,MATCH($A74,統合マスタ!$AC$5:$AC$1501,0),0))</f>
        <v/>
      </c>
      <c r="H74" s="27" t="str">
        <f ca="1">IF($A74="","",OFFSET(統合マスタ!$F$4,MATCH($A74,統合マスタ!$AC$5:$AC$1501,0),0))</f>
        <v>７０枚</v>
      </c>
      <c r="I74" s="27" t="str">
        <f ca="1">IF($A74="","",OFFSET(統合マスタ!$K$4,MATCH($A74,統合マスタ!$AC$5:$AC$1501,0),0))</f>
        <v>枚</v>
      </c>
      <c r="J74" s="54" t="str">
        <f ca="1">IF(F74="","",OFFSET(分類!$B$29,MATCH(F74,分類!$A$30:$A$46,0),0))</f>
        <v>外用.臨時.散薬ヒート</v>
      </c>
      <c r="K74" s="65">
        <v>203</v>
      </c>
      <c r="L74" s="54" t="s">
        <v>5421</v>
      </c>
      <c r="M74" s="82"/>
      <c r="N74" s="54">
        <f t="shared" si="4"/>
        <v>203</v>
      </c>
      <c r="O74" s="54" t="str">
        <f t="shared" ca="1" si="3"/>
        <v>枚</v>
      </c>
    </row>
    <row r="75" spans="1:15">
      <c r="A75" s="66" t="str" cm="1">
        <f t="array" aca="1" ref="A75" ca="1">IFERROR(
    SMALL(
        IF((統合マスタ!$R$5:$R$1501=1)*
           (ISNUMBER(MATCH(統合マスタ!$V$5:$V$1501, 分類!$H$8:$H$25, 0))),
           統合マスタ!$AC$5:$AC$1501),
        ROW(A71)
    ),
"")</f>
        <v/>
      </c>
      <c r="B75" s="27">
        <f t="shared" si="5"/>
        <v>71</v>
      </c>
      <c r="C75" s="27" t="str">
        <f ca="1">IF($A75="","",OFFSET(統合マスタ!$B$4,MATCH($A75,統合マスタ!$AC$5:$AC$1501,0),0))</f>
        <v/>
      </c>
      <c r="D75" s="27" t="str">
        <f ca="1">IF($A75="","",OFFSET(統合マスタ!$C$4,MATCH($A75,統合マスタ!$AC$5:$AC$1501,0),0))</f>
        <v/>
      </c>
      <c r="E75" s="27" t="str">
        <f ca="1">IF($A75="","",OFFSET(統合マスタ!$X$4,MATCH($A75,統合マスタ!$AC$5:$AC$1501,0),0))</f>
        <v/>
      </c>
      <c r="F75" s="27" t="str">
        <f ca="1">IF($A75="","",OFFSET(統合マスタ!$Z$4,MATCH($A75,統合マスタ!$AC$5:$AC$1501,0),0))</f>
        <v/>
      </c>
      <c r="G75" s="27" t="str">
        <f ca="1">IF($A75="","",OFFSET(統合マスタ!$E$4,MATCH($A75,統合マスタ!$AC$5:$AC$1501,0),0))</f>
        <v/>
      </c>
      <c r="H75" s="27" t="str">
        <f ca="1">IF($A75="","",OFFSET(統合マスタ!$F$4,MATCH($A75,統合マスタ!$AC$5:$AC$1501,0),0))</f>
        <v/>
      </c>
      <c r="I75" s="27" t="str">
        <f ca="1">IF($A75="","",OFFSET(統合マスタ!$K$4,MATCH($A75,統合マスタ!$AC$5:$AC$1501,0),0))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IF((統合マスタ!$R$5:$R$1501=1)*
           (ISNUMBER(MATCH(統合マスタ!$V$5:$V$1501, 分類!$H$8:$H$25, 0))),
           統合マスタ!$AC$5:$AC$1501),
        ROW(A72)
    ),
"")</f>
        <v/>
      </c>
      <c r="B76" s="27">
        <f t="shared" si="5"/>
        <v>72</v>
      </c>
      <c r="C76" s="27" t="str">
        <f ca="1">IF($A76="","",OFFSET(統合マスタ!$B$4,MATCH($A76,統合マスタ!$AC$5:$AC$1501,0),0))</f>
        <v/>
      </c>
      <c r="D76" s="27" t="str">
        <f ca="1">IF($A76="","",OFFSET(統合マスタ!$C$4,MATCH($A76,統合マスタ!$AC$5:$AC$1501,0),0))</f>
        <v/>
      </c>
      <c r="E76" s="27" t="str">
        <f ca="1">IF($A76="","",OFFSET(統合マスタ!$X$4,MATCH($A76,統合マスタ!$AC$5:$AC$1501,0),0))</f>
        <v/>
      </c>
      <c r="F76" s="27" t="str">
        <f ca="1">IF($A76="","",OFFSET(統合マスタ!$Z$4,MATCH($A76,統合マスタ!$AC$5:$AC$1501,0),0))</f>
        <v/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/>
      </c>
      <c r="I76" s="27" t="str">
        <f ca="1">IF($A76="","",OFFSET(統合マスタ!$K$4,MATCH($A76,統合マスタ!$AC$5:$AC$1501,0),0))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IF((統合マスタ!$R$5:$R$1501=1)*
           (ISNUMBER(MATCH(統合マスタ!$V$5:$V$1501, 分類!$H$8:$H$25, 0))),
           統合マスタ!$AC$5:$AC$1501),
        ROW(A73)
    ),
"")</f>
        <v/>
      </c>
      <c r="B77" s="27">
        <f t="shared" si="5"/>
        <v>73</v>
      </c>
      <c r="C77" s="27" t="str">
        <f ca="1">IF($A77="","",OFFSET(統合マスタ!$B$4,MATCH($A77,統合マスタ!$AC$5:$AC$1501,0),0))</f>
        <v/>
      </c>
      <c r="D77" s="27" t="str">
        <f ca="1">IF($A77="","",OFFSET(統合マスタ!$C$4,MATCH($A77,統合マスタ!$AC$5:$AC$1501,0),0))</f>
        <v/>
      </c>
      <c r="E77" s="27" t="str">
        <f ca="1">IF($A77="","",OFFSET(統合マスタ!$X$4,MATCH($A77,統合マスタ!$AC$5:$AC$1501,0),0))</f>
        <v/>
      </c>
      <c r="F77" s="27" t="str">
        <f ca="1">IF($A77="","",OFFSET(統合マスタ!$Z$4,MATCH($A77,統合マスタ!$AC$5:$AC$1501,0),0))</f>
        <v/>
      </c>
      <c r="G77" s="27" t="str">
        <f ca="1">IF($A77="","",OFFSET(統合マスタ!$E$4,MATCH($A77,統合マスタ!$AC$5:$AC$1501,0),0))</f>
        <v/>
      </c>
      <c r="H77" s="27" t="str">
        <f ca="1">IF($A77="","",OFFSET(統合マスタ!$F$4,MATCH($A77,統合マスタ!$AC$5:$AC$1501,0),0))</f>
        <v/>
      </c>
      <c r="I77" s="27" t="str">
        <f ca="1">IF($A77="","",OFFSET(統合マスタ!$K$4,MATCH($A77,統合マスタ!$AC$5:$AC$1501,0),0))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IF((統合マスタ!$R$5:$R$1501=1)*
           (ISNUMBER(MATCH(統合マスタ!$V$5:$V$1501, 分類!$H$8:$H$25, 0))),
           統合マスタ!$AC$5:$AC$1501),
        ROW(A74)
    ),
"")</f>
        <v/>
      </c>
      <c r="B78" s="27">
        <f t="shared" si="5"/>
        <v>74</v>
      </c>
      <c r="C78" s="27" t="str">
        <f ca="1">IF($A78="","",OFFSET(統合マスタ!$B$4,MATCH($A78,統合マスタ!$AC$5:$AC$1501,0),0))</f>
        <v/>
      </c>
      <c r="D78" s="27" t="str">
        <f ca="1">IF($A78="","",OFFSET(統合マスタ!$C$4,MATCH($A78,統合マスタ!$AC$5:$AC$1501,0),0))</f>
        <v/>
      </c>
      <c r="E78" s="27" t="str">
        <f ca="1">IF($A78="","",OFFSET(統合マスタ!$X$4,MATCH($A78,統合マスタ!$AC$5:$AC$1501,0),0))</f>
        <v/>
      </c>
      <c r="F78" s="27" t="str">
        <f ca="1">IF($A78="","",OFFSET(統合マスタ!$Z$4,MATCH($A78,統合マスタ!$AC$5:$AC$1501,0),0))</f>
        <v/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/>
      </c>
      <c r="I78" s="27" t="str">
        <f ca="1">IF($A78="","",OFFSET(統合マスタ!$K$4,MATCH($A78,統合マスタ!$AC$5:$AC$1501,0),0))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IF((統合マスタ!$R$5:$R$1501=1)*
           (ISNUMBER(MATCH(統合マスタ!$V$5:$V$1501, 分類!$H$8:$H$25, 0))),
           統合マスタ!$AC$5:$AC$1501),
        ROW(A75)
    ),
"")</f>
        <v/>
      </c>
      <c r="B79" s="27">
        <f t="shared" si="5"/>
        <v>75</v>
      </c>
      <c r="C79" s="27" t="str">
        <f ca="1">IF($A79="","",OFFSET(統合マスタ!$B$4,MATCH($A79,統合マスタ!$AC$5:$AC$1501,0),0))</f>
        <v/>
      </c>
      <c r="D79" s="27" t="str">
        <f ca="1">IF($A79="","",OFFSET(統合マスタ!$C$4,MATCH($A79,統合マスタ!$AC$5:$AC$1501,0),0))</f>
        <v/>
      </c>
      <c r="E79" s="27" t="str">
        <f ca="1">IF($A79="","",OFFSET(統合マスタ!$X$4,MATCH($A79,統合マスタ!$AC$5:$AC$1501,0),0))</f>
        <v/>
      </c>
      <c r="F79" s="27" t="str">
        <f ca="1">IF($A79="","",OFFSET(統合マスタ!$Z$4,MATCH($A79,統合マスタ!$AC$5:$AC$1501,0),0))</f>
        <v/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/>
      </c>
      <c r="I79" s="27" t="str">
        <f ca="1">IF($A79="","",OFFSET(統合マスタ!$K$4,MATCH($A79,統合マスタ!$AC$5:$AC$1501,0),0))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IF((統合マスタ!$R$5:$R$1501=1)*
           (ISNUMBER(MATCH(統合マスタ!$V$5:$V$1501, 分類!$H$8:$H$25, 0))),
           統合マスタ!$AC$5:$AC$1501),
        ROW(A76)
    ),
"")</f>
        <v/>
      </c>
      <c r="B80" s="27">
        <f t="shared" si="5"/>
        <v>76</v>
      </c>
      <c r="C80" s="27" t="str">
        <f ca="1">IF($A80="","",OFFSET(統合マスタ!$B$4,MATCH($A80,統合マスタ!$AC$5:$AC$1501,0),0))</f>
        <v/>
      </c>
      <c r="D80" s="27" t="str">
        <f ca="1">IF($A80="","",OFFSET(統合マスタ!$C$4,MATCH($A80,統合マスタ!$AC$5:$AC$1501,0),0))</f>
        <v/>
      </c>
      <c r="E80" s="27" t="str">
        <f ca="1">IF($A80="","",OFFSET(統合マスタ!$X$4,MATCH($A80,統合マスタ!$AC$5:$AC$1501,0),0))</f>
        <v/>
      </c>
      <c r="F80" s="27" t="str">
        <f ca="1">IF($A80="","",OFFSET(統合マスタ!$Z$4,MATCH($A80,統合マスタ!$AC$5:$AC$1501,0),0))</f>
        <v/>
      </c>
      <c r="G80" s="27" t="str">
        <f ca="1">IF($A80="","",OFFSET(統合マスタ!$E$4,MATCH($A80,統合マスタ!$AC$5:$AC$1501,0),0))</f>
        <v/>
      </c>
      <c r="H80" s="27" t="str">
        <f ca="1">IF($A80="","",OFFSET(統合マスタ!$F$4,MATCH($A80,統合マスタ!$AC$5:$AC$1501,0),0))</f>
        <v/>
      </c>
      <c r="I80" s="27" t="str">
        <f ca="1">IF($A80="","",OFFSET(統合マスタ!$K$4,MATCH($A80,統合マスタ!$AC$5:$AC$1501,0),0))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IF((統合マスタ!$R$5:$R$1501=1)*
           (ISNUMBER(MATCH(統合マスタ!$V$5:$V$1501, 分類!$H$8:$H$25, 0))),
           統合マスタ!$AC$5:$AC$1501),
        ROW(A77)
    ),
"")</f>
        <v/>
      </c>
      <c r="B81" s="27">
        <f t="shared" si="5"/>
        <v>77</v>
      </c>
      <c r="C81" s="27" t="str">
        <f ca="1">IF($A81="","",OFFSET(統合マスタ!$B$4,MATCH($A81,統合マスタ!$AC$5:$AC$1501,0),0))</f>
        <v/>
      </c>
      <c r="D81" s="27" t="str">
        <f ca="1">IF($A81="","",OFFSET(統合マスタ!$C$4,MATCH($A81,統合マスタ!$AC$5:$AC$1501,0),0))</f>
        <v/>
      </c>
      <c r="E81" s="27" t="str">
        <f ca="1">IF($A81="","",OFFSET(統合マスタ!$X$4,MATCH($A81,統合マスタ!$AC$5:$AC$1501,0),0))</f>
        <v/>
      </c>
      <c r="F81" s="27" t="str">
        <f ca="1">IF($A81="","",OFFSET(統合マスタ!$Z$4,MATCH($A81,統合マスタ!$AC$5:$AC$1501,0),0))</f>
        <v/>
      </c>
      <c r="G81" s="27" t="str">
        <f ca="1">IF($A81="","",OFFSET(統合マスタ!$E$4,MATCH($A81,統合マスタ!$AC$5:$AC$1501,0),0))</f>
        <v/>
      </c>
      <c r="H81" s="27" t="str">
        <f ca="1">IF($A81="","",OFFSET(統合マスタ!$F$4,MATCH($A81,統合マスタ!$AC$5:$AC$1501,0),0))</f>
        <v/>
      </c>
      <c r="I81" s="27" t="str">
        <f ca="1">IF($A81="","",OFFSET(統合マスタ!$K$4,MATCH($A81,統合マスタ!$AC$5:$AC$1501,0),0))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IF((統合マスタ!$R$5:$R$1501=1)*
           (ISNUMBER(MATCH(統合マスタ!$V$5:$V$1501, 分類!$H$8:$H$25, 0))),
           統合マスタ!$AC$5:$AC$1501),
        ROW(A78)
    ),
"")</f>
        <v/>
      </c>
      <c r="B82" s="27">
        <f t="shared" si="5"/>
        <v>78</v>
      </c>
      <c r="C82" s="27" t="str">
        <f ca="1">IF($A82="","",OFFSET(統合マスタ!$B$4,MATCH($A82,統合マスタ!$AC$5:$AC$1501,0),0))</f>
        <v/>
      </c>
      <c r="D82" s="27" t="str">
        <f ca="1">IF($A82="","",OFFSET(統合マスタ!$C$4,MATCH($A82,統合マスタ!$AC$5:$AC$1501,0),0))</f>
        <v/>
      </c>
      <c r="E82" s="27" t="str">
        <f ca="1">IF($A82="","",OFFSET(統合マスタ!$X$4,MATCH($A82,統合マスタ!$AC$5:$AC$1501,0),0))</f>
        <v/>
      </c>
      <c r="F82" s="27" t="str">
        <f ca="1">IF($A82="","",OFFSET(統合マスタ!$Z$4,MATCH($A82,統合マスタ!$AC$5:$AC$1501,0),0))</f>
        <v/>
      </c>
      <c r="G82" s="27" t="str">
        <f ca="1">IF($A82="","",OFFSET(統合マスタ!$E$4,MATCH($A82,統合マスタ!$AC$5:$AC$1501,0),0))</f>
        <v/>
      </c>
      <c r="H82" s="27" t="str">
        <f ca="1">IF($A82="","",OFFSET(統合マスタ!$F$4,MATCH($A82,統合マスタ!$AC$5:$AC$1501,0),0))</f>
        <v/>
      </c>
      <c r="I82" s="27" t="str">
        <f ca="1">IF($A82="","",OFFSET(統合マスタ!$K$4,MATCH($A82,統合マスタ!$AC$5:$AC$1501,0),0))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IF((統合マスタ!$R$5:$R$1501=1)*
           (ISNUMBER(MATCH(統合マスタ!$V$5:$V$1501, 分類!$H$8:$H$25, 0))),
           統合マスタ!$AC$5:$AC$1501),
        ROW(A79)
    ),
"")</f>
        <v/>
      </c>
      <c r="B83" s="27">
        <f t="shared" si="5"/>
        <v>79</v>
      </c>
      <c r="C83" s="27" t="str">
        <f ca="1">IF($A83="","",OFFSET(統合マスタ!$B$4,MATCH($A83,統合マスタ!$AC$5:$AC$1501,0),0))</f>
        <v/>
      </c>
      <c r="D83" s="27" t="str">
        <f ca="1">IF($A83="","",OFFSET(統合マスタ!$C$4,MATCH($A83,統合マスタ!$AC$5:$AC$1501,0),0))</f>
        <v/>
      </c>
      <c r="E83" s="27" t="str">
        <f ca="1">IF($A83="","",OFFSET(統合マスタ!$X$4,MATCH($A83,統合マスタ!$AC$5:$AC$1501,0),0))</f>
        <v/>
      </c>
      <c r="F83" s="27" t="str">
        <f ca="1">IF($A83="","",OFFSET(統合マスタ!$Z$4,MATCH($A83,統合マスタ!$AC$5:$AC$1501,0),0))</f>
        <v/>
      </c>
      <c r="G83" s="27" t="str">
        <f ca="1">IF($A83="","",OFFSET(統合マスタ!$E$4,MATCH($A83,統合マスタ!$AC$5:$AC$1501,0),0))</f>
        <v/>
      </c>
      <c r="H83" s="27" t="str">
        <f ca="1">IF($A83="","",OFFSET(統合マスタ!$F$4,MATCH($A83,統合マスタ!$AC$5:$AC$1501,0),0))</f>
        <v/>
      </c>
      <c r="I83" s="27" t="str">
        <f ca="1">IF($A83="","",OFFSET(統合マスタ!$K$4,MATCH($A83,統合マスタ!$AC$5:$AC$1501,0),0))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IF((統合マスタ!$R$5:$R$1501=1)*
           (ISNUMBER(MATCH(統合マスタ!$V$5:$V$1501, 分類!$H$8:$H$25, 0))),
           統合マスタ!$AC$5:$AC$1501),
        ROW(A80)
    ),
"")</f>
        <v/>
      </c>
      <c r="B84" s="27">
        <f t="shared" si="5"/>
        <v>80</v>
      </c>
      <c r="C84" s="27" t="str">
        <f ca="1">IF($A84="","",OFFSET(統合マスタ!$B$4,MATCH($A84,統合マスタ!$AC$5:$AC$1501,0),0))</f>
        <v/>
      </c>
      <c r="D84" s="27" t="str">
        <f ca="1">IF($A84="","",OFFSET(統合マスタ!$C$4,MATCH($A84,統合マスタ!$AC$5:$AC$1501,0),0))</f>
        <v/>
      </c>
      <c r="E84" s="27" t="str">
        <f ca="1">IF($A84="","",OFFSET(統合マスタ!$X$4,MATCH($A84,統合マスタ!$AC$5:$AC$1501,0),0))</f>
        <v/>
      </c>
      <c r="F84" s="27" t="str">
        <f ca="1">IF($A84="","",OFFSET(統合マスタ!$Z$4,MATCH($A84,統合マスタ!$AC$5:$AC$1501,0),0))</f>
        <v/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/>
      </c>
      <c r="I84" s="27" t="str">
        <f ca="1">IF($A84="","",OFFSET(統合マスタ!$K$4,MATCH($A84,統合マスタ!$AC$5:$AC$1501,0),0))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IF((統合マスタ!$R$5:$R$1501=1)*
           (ISNUMBER(MATCH(統合マスタ!$V$5:$V$1501, 分類!$H$8:$H$25, 0))),
           統合マスタ!$AC$5:$AC$1501),
        ROW(A81)
    ),
"")</f>
        <v/>
      </c>
      <c r="B85" s="27">
        <f t="shared" si="5"/>
        <v>81</v>
      </c>
      <c r="C85" s="27" t="str">
        <f ca="1">IF($A85="","",OFFSET(統合マスタ!$B$4,MATCH($A85,統合マスタ!$AC$5:$AC$1501,0),0))</f>
        <v/>
      </c>
      <c r="D85" s="27" t="str">
        <f ca="1">IF($A85="","",OFFSET(統合マスタ!$C$4,MATCH($A85,統合マスタ!$AC$5:$AC$1501,0),0))</f>
        <v/>
      </c>
      <c r="E85" s="27" t="str">
        <f ca="1">IF($A85="","",OFFSET(統合マスタ!$X$4,MATCH($A85,統合マスタ!$AC$5:$AC$1501,0),0))</f>
        <v/>
      </c>
      <c r="F85" s="27" t="str">
        <f ca="1">IF($A85="","",OFFSET(統合マスタ!$Z$4,MATCH($A85,統合マスタ!$AC$5:$AC$1501,0),0))</f>
        <v/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/>
      </c>
      <c r="I85" s="27" t="str">
        <f ca="1">IF($A85="","",OFFSET(統合マスタ!$K$4,MATCH($A85,統合マスタ!$AC$5:$AC$1501,0),0))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IF((統合マスタ!$R$5:$R$1501=1)*
           (ISNUMBER(MATCH(統合マスタ!$V$5:$V$1501, 分類!$H$8:$H$25, 0))),
           統合マスタ!$AC$5:$AC$1501),
        ROW(A82)
    ),
"")</f>
        <v/>
      </c>
      <c r="B86" s="27">
        <f t="shared" si="5"/>
        <v>82</v>
      </c>
      <c r="C86" s="27" t="str">
        <f ca="1">IF($A86="","",OFFSET(統合マスタ!$B$4,MATCH($A86,統合マスタ!$AC$5:$AC$1501,0),0))</f>
        <v/>
      </c>
      <c r="D86" s="27" t="str">
        <f ca="1">IF($A86="","",OFFSET(統合マスタ!$C$4,MATCH($A86,統合マスタ!$AC$5:$AC$1501,0),0))</f>
        <v/>
      </c>
      <c r="E86" s="27" t="str">
        <f ca="1">IF($A86="","",OFFSET(統合マスタ!$X$4,MATCH($A86,統合マスタ!$AC$5:$AC$1501,0),0))</f>
        <v/>
      </c>
      <c r="F86" s="27" t="str">
        <f ca="1">IF($A86="","",OFFSET(統合マスタ!$Z$4,MATCH($A86,統合マスタ!$AC$5:$AC$1501,0),0))</f>
        <v/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/>
      </c>
      <c r="I86" s="27" t="str">
        <f ca="1">IF($A86="","",OFFSET(統合マスタ!$K$4,MATCH($A86,統合マスタ!$AC$5:$AC$1501,0),0))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IF((統合マスタ!$R$5:$R$1501=1)*
           (ISNUMBER(MATCH(統合マスタ!$V$5:$V$1501, 分類!$H$8:$H$25, 0))),
           統合マスタ!$AC$5:$AC$1501),
        ROW(A83)
    ),
"")</f>
        <v/>
      </c>
      <c r="B87" s="27">
        <f t="shared" si="5"/>
        <v>83</v>
      </c>
      <c r="C87" s="27" t="str">
        <f ca="1">IF($A87="","",OFFSET(統合マスタ!$B$4,MATCH($A87,統合マスタ!$AC$5:$AC$1501,0),0))</f>
        <v/>
      </c>
      <c r="D87" s="27" t="str">
        <f ca="1">IF($A87="","",OFFSET(統合マスタ!$C$4,MATCH($A87,統合マスタ!$AC$5:$AC$1501,0),0))</f>
        <v/>
      </c>
      <c r="E87" s="27" t="str">
        <f ca="1">IF($A87="","",OFFSET(統合マスタ!$X$4,MATCH($A87,統合マスタ!$AC$5:$AC$1501,0),0))</f>
        <v/>
      </c>
      <c r="F87" s="27" t="str">
        <f ca="1">IF($A87="","",OFFSET(統合マスタ!$Z$4,MATCH($A87,統合マスタ!$AC$5:$AC$1501,0),0))</f>
        <v/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/>
      </c>
      <c r="I87" s="27" t="str">
        <f ca="1">IF($A87="","",OFFSET(統合マスタ!$K$4,MATCH($A87,統合マスタ!$AC$5:$AC$1501,0),0))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IF((統合マスタ!$R$5:$R$1501=1)*
           (ISNUMBER(MATCH(統合マスタ!$V$5:$V$1501, 分類!$H$8:$H$25, 0))),
           統合マスタ!$AC$5:$AC$1501),
        ROW(A84)
    ),
"")</f>
        <v/>
      </c>
      <c r="B88" s="27">
        <f t="shared" si="5"/>
        <v>84</v>
      </c>
      <c r="C88" s="27" t="str">
        <f ca="1">IF($A88="","",OFFSET(統合マスタ!$B$4,MATCH($A88,統合マスタ!$AC$5:$AC$1501,0),0))</f>
        <v/>
      </c>
      <c r="D88" s="27" t="str">
        <f ca="1">IF($A88="","",OFFSET(統合マスタ!$C$4,MATCH($A88,統合マスタ!$AC$5:$AC$1501,0),0))</f>
        <v/>
      </c>
      <c r="E88" s="27" t="str">
        <f ca="1">IF($A88="","",OFFSET(統合マスタ!$X$4,MATCH($A88,統合マスタ!$AC$5:$AC$1501,0),0))</f>
        <v/>
      </c>
      <c r="F88" s="27" t="str">
        <f ca="1">IF($A88="","",OFFSET(統合マスタ!$Z$4,MATCH($A88,統合マスタ!$AC$5:$AC$1501,0),0))</f>
        <v/>
      </c>
      <c r="G88" s="27" t="str">
        <f ca="1">IF($A88="","",OFFSET(統合マスタ!$E$4,MATCH($A88,統合マスタ!$AC$5:$AC$1501,0),0))</f>
        <v/>
      </c>
      <c r="H88" s="27" t="str">
        <f ca="1">IF($A88="","",OFFSET(統合マスタ!$F$4,MATCH($A88,統合マスタ!$AC$5:$AC$1501,0),0))</f>
        <v/>
      </c>
      <c r="I88" s="27" t="str">
        <f ca="1">IF($A88="","",OFFSET(統合マスタ!$K$4,MATCH($A88,統合マスタ!$AC$5:$AC$1501,0),0))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IF((統合マスタ!$R$5:$R$1501=1)*
           (ISNUMBER(MATCH(統合マスタ!$V$5:$V$1501, 分類!$H$8:$H$25, 0))),
           統合マスタ!$AC$5:$AC$1501),
        ROW(A85)
    ),
"")</f>
        <v/>
      </c>
      <c r="B89" s="27">
        <f t="shared" si="5"/>
        <v>85</v>
      </c>
      <c r="C89" s="27" t="str">
        <f ca="1">IF($A89="","",OFFSET(統合マスタ!$B$4,MATCH($A89,統合マスタ!$AC$5:$AC$1501,0),0))</f>
        <v/>
      </c>
      <c r="D89" s="27" t="str">
        <f ca="1">IF($A89="","",OFFSET(統合マスタ!$C$4,MATCH($A89,統合マスタ!$AC$5:$AC$1501,0),0))</f>
        <v/>
      </c>
      <c r="E89" s="27" t="str">
        <f ca="1">IF($A89="","",OFFSET(統合マスタ!$X$4,MATCH($A89,統合マスタ!$AC$5:$AC$1501,0),0))</f>
        <v/>
      </c>
      <c r="F89" s="27" t="str">
        <f ca="1">IF($A89="","",OFFSET(統合マスタ!$Z$4,MATCH($A89,統合マスタ!$AC$5:$AC$1501,0),0))</f>
        <v/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/>
      </c>
      <c r="I89" s="27" t="str">
        <f ca="1">IF($A89="","",OFFSET(統合マスタ!$K$4,MATCH($A89,統合マスタ!$AC$5:$AC$1501,0),0))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IF((統合マスタ!$R$5:$R$1501=1)*
           (ISNUMBER(MATCH(統合マスタ!$V$5:$V$1501, 分類!$H$8:$H$25, 0))),
           統合マスタ!$AC$5:$AC$1501),
        ROW(A86)
    ),
"")</f>
        <v/>
      </c>
      <c r="B90" s="27">
        <f t="shared" si="5"/>
        <v>86</v>
      </c>
      <c r="C90" s="27" t="str">
        <f ca="1">IF($A90="","",OFFSET(統合マスタ!$B$4,MATCH($A90,統合マスタ!$AC$5:$AC$1501,0),0))</f>
        <v/>
      </c>
      <c r="D90" s="27" t="str">
        <f ca="1">IF($A90="","",OFFSET(統合マスタ!$C$4,MATCH($A90,統合マスタ!$AC$5:$AC$1501,0),0))</f>
        <v/>
      </c>
      <c r="E90" s="27" t="str">
        <f ca="1">IF($A90="","",OFFSET(統合マスタ!$X$4,MATCH($A90,統合マスタ!$AC$5:$AC$1501,0),0))</f>
        <v/>
      </c>
      <c r="F90" s="27" t="str">
        <f ca="1">IF($A90="","",OFFSET(統合マスタ!$Z$4,MATCH($A90,統合マスタ!$AC$5:$AC$1501,0),0))</f>
        <v/>
      </c>
      <c r="G90" s="27" t="str">
        <f ca="1">IF($A90="","",OFFSET(統合マスタ!$E$4,MATCH($A90,統合マスタ!$AC$5:$AC$1501,0),0))</f>
        <v/>
      </c>
      <c r="H90" s="27" t="str">
        <f ca="1">IF($A90="","",OFFSET(統合マスタ!$F$4,MATCH($A90,統合マスタ!$AC$5:$AC$1501,0),0))</f>
        <v/>
      </c>
      <c r="I90" s="27" t="str">
        <f ca="1">IF($A90="","",OFFSET(統合マスタ!$K$4,MATCH($A90,統合マスタ!$AC$5:$AC$1501,0),0))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IF((統合マスタ!$R$5:$R$1501=1)*
           (ISNUMBER(MATCH(統合マスタ!$V$5:$V$1501, 分類!$H$8:$H$25, 0))),
           統合マスタ!$AC$5:$AC$1501),
        ROW(A87)
    ),
"")</f>
        <v/>
      </c>
      <c r="B91" s="27">
        <f t="shared" si="5"/>
        <v>87</v>
      </c>
      <c r="C91" s="27" t="str">
        <f ca="1">IF($A91="","",OFFSET(統合マスタ!$B$4,MATCH($A91,統合マスタ!$AC$5:$AC$1501,0),0))</f>
        <v/>
      </c>
      <c r="D91" s="27" t="str">
        <f ca="1">IF($A91="","",OFFSET(統合マスタ!$C$4,MATCH($A91,統合マスタ!$AC$5:$AC$1501,0),0))</f>
        <v/>
      </c>
      <c r="E91" s="27" t="str">
        <f ca="1">IF($A91="","",OFFSET(統合マスタ!$X$4,MATCH($A91,統合マスタ!$AC$5:$AC$1501,0),0))</f>
        <v/>
      </c>
      <c r="F91" s="27" t="str">
        <f ca="1">IF($A91="","",OFFSET(統合マスタ!$Z$4,MATCH($A91,統合マスタ!$AC$5:$AC$1501,0),0))</f>
        <v/>
      </c>
      <c r="G91" s="27" t="str">
        <f ca="1">IF($A91="","",OFFSET(統合マスタ!$E$4,MATCH($A91,統合マスタ!$AC$5:$AC$1501,0),0))</f>
        <v/>
      </c>
      <c r="H91" s="27" t="str">
        <f ca="1">IF($A91="","",OFFSET(統合マスタ!$F$4,MATCH($A91,統合マスタ!$AC$5:$AC$1501,0),0))</f>
        <v/>
      </c>
      <c r="I91" s="27" t="str">
        <f ca="1">IF($A91="","",OFFSET(統合マスタ!$K$4,MATCH($A91,統合マスタ!$AC$5:$AC$1501,0),0))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IF((統合マスタ!$R$5:$R$1501=1)*
           (ISNUMBER(MATCH(統合マスタ!$V$5:$V$1501, 分類!$H$8:$H$25, 0))),
           統合マスタ!$AC$5:$AC$1501),
        ROW(A88)
    ),
"")</f>
        <v/>
      </c>
      <c r="B92" s="27">
        <f t="shared" si="5"/>
        <v>88</v>
      </c>
      <c r="C92" s="27" t="str">
        <f ca="1">IF($A92="","",OFFSET(統合マスタ!$B$4,MATCH($A92,統合マスタ!$AC$5:$AC$1501,0),0))</f>
        <v/>
      </c>
      <c r="D92" s="27" t="str">
        <f ca="1">IF($A92="","",OFFSET(統合マスタ!$C$4,MATCH($A92,統合マスタ!$AC$5:$AC$1501,0),0))</f>
        <v/>
      </c>
      <c r="E92" s="27" t="str">
        <f ca="1">IF($A92="","",OFFSET(統合マスタ!$X$4,MATCH($A92,統合マスタ!$AC$5:$AC$1501,0),0))</f>
        <v/>
      </c>
      <c r="F92" s="27" t="str">
        <f ca="1">IF($A92="","",OFFSET(統合マスタ!$Z$4,MATCH($A92,統合マスタ!$AC$5:$AC$1501,0),0))</f>
        <v/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/>
      </c>
      <c r="I92" s="27" t="str">
        <f ca="1">IF($A92="","",OFFSET(統合マスタ!$K$4,MATCH($A92,統合マスタ!$AC$5:$AC$1501,0),0))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IF((統合マスタ!$R$5:$R$1501=1)*
           (ISNUMBER(MATCH(統合マスタ!$V$5:$V$1501, 分類!$H$8:$H$25, 0))),
           統合マスタ!$AC$5:$AC$1501),
        ROW(A89)
    ),
"")</f>
        <v/>
      </c>
      <c r="B93" s="27">
        <f t="shared" si="5"/>
        <v>89</v>
      </c>
      <c r="C93" s="27" t="str">
        <f ca="1">IF($A93="","",OFFSET(統合マスタ!$B$4,MATCH($A93,統合マスタ!$AC$5:$AC$1501,0),0))</f>
        <v/>
      </c>
      <c r="D93" s="27" t="str">
        <f ca="1">IF($A93="","",OFFSET(統合マスタ!$C$4,MATCH($A93,統合マスタ!$AC$5:$AC$1501,0),0))</f>
        <v/>
      </c>
      <c r="E93" s="27" t="str">
        <f ca="1">IF($A93="","",OFFSET(統合マスタ!$X$4,MATCH($A93,統合マスタ!$AC$5:$AC$1501,0),0))</f>
        <v/>
      </c>
      <c r="F93" s="27" t="str">
        <f ca="1">IF($A93="","",OFFSET(統合マスタ!$Z$4,MATCH($A93,統合マスタ!$AC$5:$AC$1501,0),0))</f>
        <v/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/>
      </c>
      <c r="I93" s="27" t="str">
        <f ca="1">IF($A93="","",OFFSET(統合マスタ!$K$4,MATCH($A93,統合マスタ!$AC$5:$AC$1501,0),0))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IF((統合マスタ!$R$5:$R$1501=1)*
           (ISNUMBER(MATCH(統合マスタ!$V$5:$V$1501, 分類!$H$8:$H$25, 0))),
           統合マスタ!$AC$5:$AC$1501),
        ROW(A90)
    ),
"")</f>
        <v/>
      </c>
      <c r="B94" s="27">
        <f t="shared" si="5"/>
        <v>90</v>
      </c>
      <c r="C94" s="27" t="str">
        <f ca="1">IF($A94="","",OFFSET(統合マスタ!$B$4,MATCH($A94,統合マスタ!$AC$5:$AC$1501,0),0))</f>
        <v/>
      </c>
      <c r="D94" s="27" t="str">
        <f ca="1">IF($A94="","",OFFSET(統合マスタ!$C$4,MATCH($A94,統合マスタ!$AC$5:$AC$1501,0),0))</f>
        <v/>
      </c>
      <c r="E94" s="27" t="str">
        <f ca="1">IF($A94="","",OFFSET(統合マスタ!$X$4,MATCH($A94,統合マスタ!$AC$5:$AC$1501,0),0))</f>
        <v/>
      </c>
      <c r="F94" s="27" t="str">
        <f ca="1">IF($A94="","",OFFSET(統合マスタ!$Z$4,MATCH($A94,統合マスタ!$AC$5:$AC$1501,0),0))</f>
        <v/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/>
      </c>
      <c r="I94" s="27" t="str">
        <f ca="1">IF($A94="","",OFFSET(統合マスタ!$K$4,MATCH($A94,統合マスタ!$AC$5:$AC$1501,0),0))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IF((統合マスタ!$R$5:$R$1501=1)*
           (ISNUMBER(MATCH(統合マスタ!$V$5:$V$1501, 分類!$H$8:$H$25, 0))),
           統合マスタ!$AC$5:$AC$1501),
        ROW(A91)
    ),
"")</f>
        <v/>
      </c>
      <c r="B95" s="27">
        <f t="shared" si="5"/>
        <v>91</v>
      </c>
      <c r="C95" s="27" t="str">
        <f ca="1">IF($A95="","",OFFSET(統合マスタ!$B$4,MATCH($A95,統合マスタ!$AC$5:$AC$1501,0),0))</f>
        <v/>
      </c>
      <c r="D95" s="27" t="str">
        <f ca="1">IF($A95="","",OFFSET(統合マスタ!$C$4,MATCH($A95,統合マスタ!$AC$5:$AC$1501,0),0))</f>
        <v/>
      </c>
      <c r="E95" s="27" t="str">
        <f ca="1">IF($A95="","",OFFSET(統合マスタ!$X$4,MATCH($A95,統合マスタ!$AC$5:$AC$1501,0),0))</f>
        <v/>
      </c>
      <c r="F95" s="27" t="str">
        <f ca="1">IF($A95="","",OFFSET(統合マスタ!$Z$4,MATCH($A95,統合マスタ!$AC$5:$AC$1501,0),0))</f>
        <v/>
      </c>
      <c r="G95" s="27" t="str">
        <f ca="1">IF($A95="","",OFFSET(統合マスタ!$E$4,MATCH($A95,統合マスタ!$AC$5:$AC$1501,0),0))</f>
        <v/>
      </c>
      <c r="H95" s="27" t="str">
        <f ca="1">IF($A95="","",OFFSET(統合マスタ!$F$4,MATCH($A95,統合マスタ!$AC$5:$AC$1501,0),0))</f>
        <v/>
      </c>
      <c r="I95" s="27" t="str">
        <f ca="1">IF($A95="","",OFFSET(統合マスタ!$K$4,MATCH($A95,統合マスタ!$AC$5:$AC$1501,0),0))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IF((統合マスタ!$R$5:$R$1501=1)*
           (ISNUMBER(MATCH(統合マスタ!$V$5:$V$1501, 分類!$H$8:$H$25, 0))),
           統合マスタ!$AC$5:$AC$1501),
        ROW(A92)
    ),
"")</f>
        <v/>
      </c>
      <c r="B96" s="27">
        <f t="shared" si="5"/>
        <v>92</v>
      </c>
      <c r="C96" s="27" t="str">
        <f ca="1">IF($A96="","",OFFSET(統合マスタ!$B$4,MATCH($A96,統合マスタ!$AC$5:$AC$1501,0),0))</f>
        <v/>
      </c>
      <c r="D96" s="27" t="str">
        <f ca="1">IF($A96="","",OFFSET(統合マスタ!$C$4,MATCH($A96,統合マスタ!$AC$5:$AC$1501,0),0))</f>
        <v/>
      </c>
      <c r="E96" s="27" t="str">
        <f ca="1">IF($A96="","",OFFSET(統合マスタ!$X$4,MATCH($A96,統合マスタ!$AC$5:$AC$1501,0),0))</f>
        <v/>
      </c>
      <c r="F96" s="27" t="str">
        <f ca="1">IF($A96="","",OFFSET(統合マスタ!$Z$4,MATCH($A96,統合マスタ!$AC$5:$AC$1501,0),0))</f>
        <v/>
      </c>
      <c r="G96" s="27" t="str">
        <f ca="1">IF($A96="","",OFFSET(統合マスタ!$E$4,MATCH($A96,統合マスタ!$AC$5:$AC$1501,0),0))</f>
        <v/>
      </c>
      <c r="H96" s="27" t="str">
        <f ca="1">IF($A96="","",OFFSET(統合マスタ!$F$4,MATCH($A96,統合マスタ!$AC$5:$AC$1501,0),0))</f>
        <v/>
      </c>
      <c r="I96" s="27" t="str">
        <f ca="1">IF($A96="","",OFFSET(統合マスタ!$K$4,MATCH($A96,統合マスタ!$AC$5:$AC$1501,0),0))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IF((統合マスタ!$R$5:$R$1501=1)*
           (ISNUMBER(MATCH(統合マスタ!$V$5:$V$1501, 分類!$H$8:$H$25, 0))),
           統合マスタ!$AC$5:$AC$1501),
        ROW(A93)
    ),
"")</f>
        <v/>
      </c>
      <c r="B97" s="27">
        <f t="shared" si="5"/>
        <v>93</v>
      </c>
      <c r="C97" s="27" t="str">
        <f ca="1">IF($A97="","",OFFSET(統合マスタ!$B$4,MATCH($A97,統合マスタ!$AC$5:$AC$1501,0),0))</f>
        <v/>
      </c>
      <c r="D97" s="27" t="str">
        <f ca="1">IF($A97="","",OFFSET(統合マスタ!$C$4,MATCH($A97,統合マスタ!$AC$5:$AC$1501,0),0))</f>
        <v/>
      </c>
      <c r="E97" s="27" t="str">
        <f ca="1">IF($A97="","",OFFSET(統合マスタ!$X$4,MATCH($A97,統合マスタ!$AC$5:$AC$1501,0),0))</f>
        <v/>
      </c>
      <c r="F97" s="27" t="str">
        <f ca="1">IF($A97="","",OFFSET(統合マスタ!$Z$4,MATCH($A97,統合マスタ!$AC$5:$AC$1501,0),0))</f>
        <v/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/>
      </c>
      <c r="I97" s="27" t="str">
        <f ca="1">IF($A97="","",OFFSET(統合マスタ!$K$4,MATCH($A97,統合マスタ!$AC$5:$AC$1501,0),0))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IF((統合マスタ!$R$5:$R$1501=1)*
           (ISNUMBER(MATCH(統合マスタ!$V$5:$V$1501, 分類!$H$8:$H$25, 0))),
           統合マスタ!$AC$5:$AC$1501),
        ROW(A94)
    ),
"")</f>
        <v/>
      </c>
      <c r="B98" s="27">
        <f t="shared" si="5"/>
        <v>94</v>
      </c>
      <c r="C98" s="27" t="str">
        <f ca="1">IF($A98="","",OFFSET(統合マスタ!$B$4,MATCH($A98,統合マスタ!$AC$5:$AC$1501,0),0))</f>
        <v/>
      </c>
      <c r="D98" s="27" t="str">
        <f ca="1">IF($A98="","",OFFSET(統合マスタ!$C$4,MATCH($A98,統合マスタ!$AC$5:$AC$1501,0),0))</f>
        <v/>
      </c>
      <c r="E98" s="27" t="str">
        <f ca="1">IF($A98="","",OFFSET(統合マスタ!$X$4,MATCH($A98,統合マスタ!$AC$5:$AC$1501,0),0))</f>
        <v/>
      </c>
      <c r="F98" s="27" t="str">
        <f ca="1">IF($A98="","",OFFSET(統合マスタ!$Z$4,MATCH($A98,統合マスタ!$AC$5:$AC$1501,0),0))</f>
        <v/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/>
      </c>
      <c r="I98" s="27" t="str">
        <f ca="1">IF($A98="","",OFFSET(統合マスタ!$K$4,MATCH($A98,統合マスタ!$AC$5:$AC$1501,0),0))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IF((統合マスタ!$R$5:$R$1501=1)*
           (ISNUMBER(MATCH(統合マスタ!$V$5:$V$1501, 分類!$H$8:$H$25, 0))),
           統合マスタ!$AC$5:$AC$1501),
        ROW(A95)
    ),
"")</f>
        <v/>
      </c>
      <c r="B99" s="27">
        <f t="shared" si="5"/>
        <v>95</v>
      </c>
      <c r="C99" s="27" t="str">
        <f ca="1">IF($A99="","",OFFSET(統合マスタ!$B$4,MATCH($A99,統合マスタ!$AC$5:$AC$1501,0),0))</f>
        <v/>
      </c>
      <c r="D99" s="27" t="str">
        <f ca="1">IF($A99="","",OFFSET(統合マスタ!$C$4,MATCH($A99,統合マスタ!$AC$5:$AC$1501,0),0))</f>
        <v/>
      </c>
      <c r="E99" s="27" t="str">
        <f ca="1">IF($A99="","",OFFSET(統合マスタ!$X$4,MATCH($A99,統合マスタ!$AC$5:$AC$1501,0),0))</f>
        <v/>
      </c>
      <c r="F99" s="27" t="str">
        <f ca="1">IF($A99="","",OFFSET(統合マスタ!$Z$4,MATCH($A99,統合マスタ!$AC$5:$AC$1501,0),0))</f>
        <v/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/>
      </c>
      <c r="I99" s="27" t="str">
        <f ca="1">IF($A99="","",OFFSET(統合マスタ!$K$4,MATCH($A99,統合マスタ!$AC$5:$AC$1501,0),0))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IF((統合マスタ!$R$5:$R$1501=1)*
           (ISNUMBER(MATCH(統合マスタ!$V$5:$V$1501, 分類!$H$8:$H$25, 0))),
           統合マスタ!$AC$5:$AC$1501),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IF($A100="","",OFFSET(統合マスタ!$B$4,MATCH($A100,統合マスタ!$AC$5:$AC$1501,0),0))</f>
        <v/>
      </c>
      <c r="D100" s="27" t="str">
        <f ca="1">IF($A100="","",OFFSET(統合マスタ!$C$4,MATCH($A100,統合マスタ!$AC$5:$AC$1501,0),0))</f>
        <v/>
      </c>
      <c r="E100" s="27" t="str">
        <f ca="1">IF($A100="","",OFFSET(統合マスタ!$X$4,MATCH($A100,統合マスタ!$AC$5:$AC$1501,0),0))</f>
        <v/>
      </c>
      <c r="F100" s="27" t="str">
        <f ca="1">IF($A100="","",OFFSET(統合マスタ!$Z$4,MATCH($A100,統合マスタ!$AC$5:$AC$1501,0),0))</f>
        <v/>
      </c>
      <c r="G100" s="27" t="str">
        <f ca="1">IF($A100="","",OFFSET(統合マスタ!$E$4,MATCH($A100,統合マスタ!$AC$5:$AC$1501,0),0))</f>
        <v/>
      </c>
      <c r="H100" s="27" t="str">
        <f ca="1">IF($A100="","",OFFSET(統合マスタ!$F$4,MATCH($A100,統合マスタ!$AC$5:$AC$1501,0),0))</f>
        <v/>
      </c>
      <c r="I100" s="27" t="str">
        <f ca="1">IF($A100="","",OFFSET(統合マスタ!$K$4,MATCH($A100,統合マスタ!$AC$5:$AC$1501,0),0))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IF((統合マスタ!$R$5:$R$1501=1)*
           (ISNUMBER(MATCH(統合マスタ!$V$5:$V$1501, 分類!$H$8:$H$25, 0))),
           統合マスタ!$AC$5:$AC$1501),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IF($A101="","",OFFSET(統合マスタ!$B$4,MATCH($A101,統合マスタ!$AC$5:$AC$1501,0),0))</f>
        <v/>
      </c>
      <c r="D101" s="27" t="str">
        <f ca="1">IF($A101="","",OFFSET(統合マスタ!$C$4,MATCH($A101,統合マスタ!$AC$5:$AC$1501,0),0))</f>
        <v/>
      </c>
      <c r="E101" s="27" t="str">
        <f ca="1">IF($A101="","",OFFSET(統合マスタ!$X$4,MATCH($A101,統合マスタ!$AC$5:$AC$1501,0),0))</f>
        <v/>
      </c>
      <c r="F101" s="27" t="str">
        <f ca="1">IF($A101="","",OFFSET(統合マスタ!$Z$4,MATCH($A101,統合マスタ!$AC$5:$AC$1501,0),0))</f>
        <v/>
      </c>
      <c r="G101" s="27" t="str">
        <f ca="1">IF($A101="","",OFFSET(統合マスタ!$E$4,MATCH($A101,統合マスタ!$AC$5:$AC$1501,0),0))</f>
        <v/>
      </c>
      <c r="H101" s="27" t="str">
        <f ca="1">IF($A101="","",OFFSET(統合マスタ!$F$4,MATCH($A101,統合マスタ!$AC$5:$AC$1501,0),0))</f>
        <v/>
      </c>
      <c r="I101" s="27" t="str">
        <f ca="1">IF($A101="","",OFFSET(統合マスタ!$K$4,MATCH($A101,統合マスタ!$AC$5:$AC$1501,0),0))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IF((統合マスタ!$R$5:$R$1501=1)*
           (ISNUMBER(MATCH(統合マスタ!$V$5:$V$1501, 分類!$H$8:$H$25, 0))),
           統合マスタ!$AC$5:$AC$1501),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IF($A102="","",OFFSET(統合マスタ!$B$4,MATCH($A102,統合マスタ!$AC$5:$AC$1501,0),0))</f>
        <v/>
      </c>
      <c r="D102" s="27" t="str">
        <f ca="1">IF($A102="","",OFFSET(統合マスタ!$C$4,MATCH($A102,統合マスタ!$AC$5:$AC$1501,0),0))</f>
        <v/>
      </c>
      <c r="E102" s="27" t="str">
        <f ca="1">IF($A102="","",OFFSET(統合マスタ!$X$4,MATCH($A102,統合マスタ!$AC$5:$AC$1501,0),0))</f>
        <v/>
      </c>
      <c r="F102" s="27" t="str">
        <f ca="1">IF($A102="","",OFFSET(統合マスタ!$Z$4,MATCH($A102,統合マスタ!$AC$5:$AC$1501,0),0))</f>
        <v/>
      </c>
      <c r="G102" s="27" t="str">
        <f ca="1">IF($A102="","",OFFSET(統合マスタ!$E$4,MATCH($A102,統合マスタ!$AC$5:$AC$1501,0),0))</f>
        <v/>
      </c>
      <c r="H102" s="27" t="str">
        <f ca="1">IF($A102="","",OFFSET(統合マスタ!$F$4,MATCH($A102,統合マスタ!$AC$5:$AC$1501,0),0))</f>
        <v/>
      </c>
      <c r="I102" s="27" t="str">
        <f ca="1">IF($A102="","",OFFSET(統合マスタ!$K$4,MATCH($A102,統合マスタ!$AC$5:$AC$1501,0),0))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IF((統合マスタ!$R$5:$R$1501=1)*
           (ISNUMBER(MATCH(統合マスタ!$V$5:$V$1501, 分類!$H$8:$H$25, 0))),
           統合マスタ!$AC$5:$AC$1501),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IF($A103="","",OFFSET(統合マスタ!$B$4,MATCH($A103,統合マスタ!$AC$5:$AC$1501,0),0))</f>
        <v/>
      </c>
      <c r="D103" s="27" t="str">
        <f ca="1">IF($A103="","",OFFSET(統合マスタ!$C$4,MATCH($A103,統合マスタ!$AC$5:$AC$1501,0),0))</f>
        <v/>
      </c>
      <c r="E103" s="27" t="str">
        <f ca="1">IF($A103="","",OFFSET(統合マスタ!$X$4,MATCH($A103,統合マスタ!$AC$5:$AC$1501,0),0))</f>
        <v/>
      </c>
      <c r="F103" s="27" t="str">
        <f ca="1">IF($A103="","",OFFSET(統合マスタ!$Z$4,MATCH($A103,統合マスタ!$AC$5:$AC$1501,0),0))</f>
        <v/>
      </c>
      <c r="G103" s="27" t="str">
        <f ca="1">IF($A103="","",OFFSET(統合マスタ!$E$4,MATCH($A103,統合マスタ!$AC$5:$AC$1501,0),0))</f>
        <v/>
      </c>
      <c r="H103" s="27" t="str">
        <f ca="1">IF($A103="","",OFFSET(統合マスタ!$F$4,MATCH($A103,統合マスタ!$AC$5:$AC$1501,0),0))</f>
        <v/>
      </c>
      <c r="I103" s="27" t="str">
        <f ca="1">IF($A103="","",OFFSET(統合マスタ!$K$4,MATCH($A103,統合マスタ!$AC$5:$AC$1501,0),0))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IF((統合マスタ!$R$5:$R$1501=1)*
           (ISNUMBER(MATCH(統合マスタ!$V$5:$V$1501, 分類!$H$8:$H$25, 0))),
           統合マスタ!$AC$5:$AC$1501),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IF($A104="","",OFFSET(統合マスタ!$B$4,MATCH($A104,統合マスタ!$AC$5:$AC$1501,0),0))</f>
        <v/>
      </c>
      <c r="D104" s="27" t="str">
        <f ca="1">IF($A104="","",OFFSET(統合マスタ!$C$4,MATCH($A104,統合マスタ!$AC$5:$AC$1501,0),0))</f>
        <v/>
      </c>
      <c r="E104" s="27" t="str">
        <f ca="1">IF($A104="","",OFFSET(統合マスタ!$X$4,MATCH($A104,統合マスタ!$AC$5:$AC$1501,0),0))</f>
        <v/>
      </c>
      <c r="F104" s="27" t="str">
        <f ca="1">IF($A104="","",OFFSET(統合マスタ!$Z$4,MATCH($A104,統合マスタ!$AC$5:$AC$1501,0),0))</f>
        <v/>
      </c>
      <c r="G104" s="27" t="str">
        <f ca="1">IF($A104="","",OFFSET(統合マスタ!$E$4,MATCH($A104,統合マスタ!$AC$5:$AC$1501,0),0))</f>
        <v/>
      </c>
      <c r="H104" s="27" t="str">
        <f ca="1">IF($A104="","",OFFSET(統合マスタ!$F$4,MATCH($A104,統合マスタ!$AC$5:$AC$1501,0),0))</f>
        <v/>
      </c>
      <c r="I104" s="27" t="str">
        <f ca="1">IF($A104="","",OFFSET(統合マスタ!$K$4,MATCH($A104,統合マスタ!$AC$5:$AC$1501,0),0))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IF((統合マスタ!$R$5:$R$1501=1)*
           (ISNUMBER(MATCH(統合マスタ!$V$5:$V$1501, 分類!$H$8:$H$25, 0))),
           統合マスタ!$AC$5:$AC$1501),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IF($A105="","",OFFSET(統合マスタ!$B$4,MATCH($A105,統合マスタ!$AC$5:$AC$1501,0),0))</f>
        <v/>
      </c>
      <c r="D105" s="27" t="str">
        <f ca="1">IF($A105="","",OFFSET(統合マスタ!$C$4,MATCH($A105,統合マスタ!$AC$5:$AC$1501,0),0))</f>
        <v/>
      </c>
      <c r="E105" s="27" t="str">
        <f ca="1">IF($A105="","",OFFSET(統合マスタ!$X$4,MATCH($A105,統合マスタ!$AC$5:$AC$1501,0),0))</f>
        <v/>
      </c>
      <c r="F105" s="27" t="str">
        <f ca="1">IF($A105="","",OFFSET(統合マスタ!$Z$4,MATCH($A105,統合マスタ!$AC$5:$AC$1501,0),0))</f>
        <v/>
      </c>
      <c r="G105" s="27" t="str">
        <f ca="1">IF($A105="","",OFFSET(統合マスタ!$E$4,MATCH($A105,統合マスタ!$AC$5:$AC$1501,0),0))</f>
        <v/>
      </c>
      <c r="H105" s="27" t="str">
        <f ca="1">IF($A105="","",OFFSET(統合マスタ!$F$4,MATCH($A105,統合マスタ!$AC$5:$AC$1501,0),0))</f>
        <v/>
      </c>
      <c r="I105" s="27" t="str">
        <f ca="1">IF($A105="","",OFFSET(統合マスタ!$K$4,MATCH($A105,統合マスタ!$AC$5:$AC$1501,0),0))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IF((統合マスタ!$R$5:$R$1501=1)*
           (ISNUMBER(MATCH(統合マスタ!$V$5:$V$1501, 分類!$H$8:$H$25, 0))),
           統合マスタ!$AC$5:$AC$1501),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IF($A106="","",OFFSET(統合マスタ!$B$4,MATCH($A106,統合マスタ!$AC$5:$AC$1501,0),0))</f>
        <v/>
      </c>
      <c r="D106" s="27" t="str">
        <f ca="1">IF($A106="","",OFFSET(統合マスタ!$C$4,MATCH($A106,統合マスタ!$AC$5:$AC$1501,0),0))</f>
        <v/>
      </c>
      <c r="E106" s="27" t="str">
        <f ca="1">IF($A106="","",OFFSET(統合マスタ!$X$4,MATCH($A106,統合マスタ!$AC$5:$AC$1501,0),0))</f>
        <v/>
      </c>
      <c r="F106" s="27" t="str">
        <f ca="1">IF($A106="","",OFFSET(統合マスタ!$Z$4,MATCH($A106,統合マスタ!$AC$5:$AC$1501,0),0))</f>
        <v/>
      </c>
      <c r="G106" s="27" t="str">
        <f ca="1">IF($A106="","",OFFSET(統合マスタ!$E$4,MATCH($A106,統合マスタ!$AC$5:$AC$1501,0),0))</f>
        <v/>
      </c>
      <c r="H106" s="27" t="str">
        <f ca="1">IF($A106="","",OFFSET(統合マスタ!$F$4,MATCH($A106,統合マスタ!$AC$5:$AC$1501,0),0))</f>
        <v/>
      </c>
      <c r="I106" s="27" t="str">
        <f ca="1">IF($A106="","",OFFSET(統合マスタ!$K$4,MATCH($A106,統合マスタ!$AC$5:$AC$1501,0),0))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IF((統合マスタ!$R$5:$R$1501=1)*
           (ISNUMBER(MATCH(統合マスタ!$V$5:$V$1501, 分類!$H$8:$H$25, 0))),
           統合マスタ!$AC$5:$AC$1501),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IF($A107="","",OFFSET(統合マスタ!$B$4,MATCH($A107,統合マスタ!$AC$5:$AC$1501,0),0))</f>
        <v/>
      </c>
      <c r="D107" s="27" t="str">
        <f ca="1">IF($A107="","",OFFSET(統合マスタ!$C$4,MATCH($A107,統合マスタ!$AC$5:$AC$1501,0),0))</f>
        <v/>
      </c>
      <c r="E107" s="27" t="str">
        <f ca="1">IF($A107="","",OFFSET(統合マスタ!$X$4,MATCH($A107,統合マスタ!$AC$5:$AC$1501,0),0))</f>
        <v/>
      </c>
      <c r="F107" s="27" t="str">
        <f ca="1">IF($A107="","",OFFSET(統合マスタ!$Z$4,MATCH($A107,統合マスタ!$AC$5:$AC$1501,0),0))</f>
        <v/>
      </c>
      <c r="G107" s="27" t="str">
        <f ca="1">IF($A107="","",OFFSET(統合マスタ!$E$4,MATCH($A107,統合マスタ!$AC$5:$AC$1501,0),0))</f>
        <v/>
      </c>
      <c r="H107" s="27" t="str">
        <f ca="1">IF($A107="","",OFFSET(統合マスタ!$F$4,MATCH($A107,統合マスタ!$AC$5:$AC$1501,0),0))</f>
        <v/>
      </c>
      <c r="I107" s="27" t="str">
        <f ca="1">IF($A107="","",OFFSET(統合マスタ!$K$4,MATCH($A107,統合マスタ!$AC$5:$AC$1501,0),0))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IF((統合マスタ!$R$5:$R$1501=1)*
           (ISNUMBER(MATCH(統合マスタ!$V$5:$V$1501, 分類!$H$8:$H$25, 0))),
           統合マスタ!$AC$5:$AC$1501),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IF($A108="","",OFFSET(統合マスタ!$B$4,MATCH($A108,統合マスタ!$AC$5:$AC$1501,0),0))</f>
        <v/>
      </c>
      <c r="D108" s="27" t="str">
        <f ca="1">IF($A108="","",OFFSET(統合マスタ!$C$4,MATCH($A108,統合マスタ!$AC$5:$AC$1501,0),0))</f>
        <v/>
      </c>
      <c r="E108" s="27" t="str">
        <f ca="1">IF($A108="","",OFFSET(統合マスタ!$X$4,MATCH($A108,統合マスタ!$AC$5:$AC$1501,0),0))</f>
        <v/>
      </c>
      <c r="F108" s="27" t="str">
        <f ca="1">IF($A108="","",OFFSET(統合マスタ!$Z$4,MATCH($A108,統合マスタ!$AC$5:$AC$1501,0),0))</f>
        <v/>
      </c>
      <c r="G108" s="27" t="str">
        <f ca="1">IF($A108="","",OFFSET(統合マスタ!$E$4,MATCH($A108,統合マスタ!$AC$5:$AC$1501,0),0))</f>
        <v/>
      </c>
      <c r="H108" s="27" t="str">
        <f ca="1">IF($A108="","",OFFSET(統合マスタ!$F$4,MATCH($A108,統合マスタ!$AC$5:$AC$1501,0),0))</f>
        <v/>
      </c>
      <c r="I108" s="27" t="str">
        <f ca="1">IF($A108="","",OFFSET(統合マスタ!$K$4,MATCH($A108,統合マスタ!$AC$5:$AC$1501,0),0))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IF((統合マスタ!$R$5:$R$1501=1)*
           (ISNUMBER(MATCH(統合マスタ!$V$5:$V$1501, 分類!$H$8:$H$25, 0))),
           統合マスタ!$AC$5:$AC$1501),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IF($A109="","",OFFSET(統合マスタ!$B$4,MATCH($A109,統合マスタ!$AC$5:$AC$1501,0),0))</f>
        <v/>
      </c>
      <c r="D109" s="27" t="str">
        <f ca="1">IF($A109="","",OFFSET(統合マスタ!$C$4,MATCH($A109,統合マスタ!$AC$5:$AC$1501,0),0))</f>
        <v/>
      </c>
      <c r="E109" s="27" t="str">
        <f ca="1">IF($A109="","",OFFSET(統合マスタ!$X$4,MATCH($A109,統合マスタ!$AC$5:$AC$1501,0),0))</f>
        <v/>
      </c>
      <c r="F109" s="27" t="str">
        <f ca="1">IF($A109="","",OFFSET(統合マスタ!$Z$4,MATCH($A109,統合マスタ!$AC$5:$AC$1501,0),0))</f>
        <v/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/>
      </c>
      <c r="I109" s="27" t="str">
        <f ca="1">IF($A109="","",OFFSET(統合マスタ!$K$4,MATCH($A109,統合マスタ!$AC$5:$AC$1501,0),0))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IF((統合マスタ!$R$5:$R$1501=1)*
           (ISNUMBER(MATCH(統合マスタ!$V$5:$V$1501, 分類!$H$8:$H$25, 0))),
           統合マスタ!$AC$5:$AC$1501),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IF($A110="","",OFFSET(統合マスタ!$B$4,MATCH($A110,統合マスタ!$AC$5:$AC$1501,0),0))</f>
        <v/>
      </c>
      <c r="D110" s="27" t="str">
        <f ca="1">IF($A110="","",OFFSET(統合マスタ!$C$4,MATCH($A110,統合マスタ!$AC$5:$AC$1501,0),0))</f>
        <v/>
      </c>
      <c r="E110" s="27" t="str">
        <f ca="1">IF($A110="","",OFFSET(統合マスタ!$X$4,MATCH($A110,統合マスタ!$AC$5:$AC$1501,0),0))</f>
        <v/>
      </c>
      <c r="F110" s="27" t="str">
        <f ca="1">IF($A110="","",OFFSET(統合マスタ!$Z$4,MATCH($A110,統合マスタ!$AC$5:$AC$1501,0),0))</f>
        <v/>
      </c>
      <c r="G110" s="27" t="str">
        <f ca="1">IF($A110="","",OFFSET(統合マスタ!$E$4,MATCH($A110,統合マスタ!$AC$5:$AC$1501,0),0))</f>
        <v/>
      </c>
      <c r="H110" s="27" t="str">
        <f ca="1">IF($A110="","",OFFSET(統合マスタ!$F$4,MATCH($A110,統合マスタ!$AC$5:$AC$1501,0),0))</f>
        <v/>
      </c>
      <c r="I110" s="27" t="str">
        <f ca="1">IF($A110="","",OFFSET(統合マスタ!$K$4,MATCH($A110,統合マスタ!$AC$5:$AC$1501,0),0))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IF((統合マスタ!$R$5:$R$1501=1)*
           (ISNUMBER(MATCH(統合マスタ!$V$5:$V$1501, 分類!$H$8:$H$25, 0))),
           統合マスタ!$AC$5:$AC$1501),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IF($A111="","",OFFSET(統合マスタ!$B$4,MATCH($A111,統合マスタ!$AC$5:$AC$1501,0),0))</f>
        <v/>
      </c>
      <c r="D111" s="27" t="str">
        <f ca="1">IF($A111="","",OFFSET(統合マスタ!$C$4,MATCH($A111,統合マスタ!$AC$5:$AC$1501,0),0))</f>
        <v/>
      </c>
      <c r="E111" s="27" t="str">
        <f ca="1">IF($A111="","",OFFSET(統合マスタ!$X$4,MATCH($A111,統合マスタ!$AC$5:$AC$1501,0),0))</f>
        <v/>
      </c>
      <c r="F111" s="27" t="str">
        <f ca="1">IF($A111="","",OFFSET(統合マスタ!$Z$4,MATCH($A111,統合マスタ!$AC$5:$AC$1501,0),0))</f>
        <v/>
      </c>
      <c r="G111" s="27" t="str">
        <f ca="1">IF($A111="","",OFFSET(統合マスタ!$E$4,MATCH($A111,統合マスタ!$AC$5:$AC$1501,0),0))</f>
        <v/>
      </c>
      <c r="H111" s="27" t="str">
        <f ca="1">IF($A111="","",OFFSET(統合マスタ!$F$4,MATCH($A111,統合マスタ!$AC$5:$AC$1501,0),0))</f>
        <v/>
      </c>
      <c r="I111" s="27" t="str">
        <f ca="1">IF($A111="","",OFFSET(統合マスタ!$K$4,MATCH($A111,統合マスタ!$AC$5:$AC$1501,0),0))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IF((統合マスタ!$R$5:$R$1501=1)*
           (ISNUMBER(MATCH(統合マスタ!$V$5:$V$1501, 分類!$H$8:$H$25, 0))),
           統合マスタ!$AC$5:$AC$1501),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IF($A112="","",OFFSET(統合マスタ!$B$4,MATCH($A112,統合マスタ!$AC$5:$AC$1501,0),0))</f>
        <v/>
      </c>
      <c r="D112" s="27" t="str">
        <f ca="1">IF($A112="","",OFFSET(統合マスタ!$C$4,MATCH($A112,統合マスタ!$AC$5:$AC$1501,0),0))</f>
        <v/>
      </c>
      <c r="E112" s="27" t="str">
        <f ca="1">IF($A112="","",OFFSET(統合マスタ!$X$4,MATCH($A112,統合マスタ!$AC$5:$AC$1501,0),0))</f>
        <v/>
      </c>
      <c r="F112" s="27" t="str">
        <f ca="1">IF($A112="","",OFFSET(統合マスタ!$Z$4,MATCH($A112,統合マスタ!$AC$5:$AC$1501,0),0))</f>
        <v/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/>
      </c>
      <c r="I112" s="27" t="str">
        <f ca="1">IF($A112="","",OFFSET(統合マスタ!$K$4,MATCH($A112,統合マスタ!$AC$5:$AC$1501,0),0))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IF((統合マスタ!$R$5:$R$1501=1)*
           (ISNUMBER(MATCH(統合マスタ!$V$5:$V$1501, 分類!$H$8:$H$25, 0))),
           統合マスタ!$AC$5:$AC$1501),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IF($A113="","",OFFSET(統合マスタ!$B$4,MATCH($A113,統合マスタ!$AC$5:$AC$1501,0),0))</f>
        <v/>
      </c>
      <c r="D113" s="27" t="str">
        <f ca="1">IF($A113="","",OFFSET(統合マスタ!$C$4,MATCH($A113,統合マスタ!$AC$5:$AC$1501,0),0))</f>
        <v/>
      </c>
      <c r="E113" s="27" t="str">
        <f ca="1">IF($A113="","",OFFSET(統合マスタ!$X$4,MATCH($A113,統合マスタ!$AC$5:$AC$1501,0),0))</f>
        <v/>
      </c>
      <c r="F113" s="27" t="str">
        <f ca="1">IF($A113="","",OFFSET(統合マスタ!$Z$4,MATCH($A113,統合マスタ!$AC$5:$AC$1501,0),0))</f>
        <v/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/>
      </c>
      <c r="I113" s="27" t="str">
        <f ca="1">IF($A113="","",OFFSET(統合マスタ!$K$4,MATCH($A113,統合マスタ!$AC$5:$AC$1501,0),0))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IF((統合マスタ!$R$5:$R$1501=1)*
           (ISNUMBER(MATCH(統合マスタ!$V$5:$V$1501, 分類!$H$8:$H$25, 0))),
           統合マスタ!$AC$5:$AC$1501),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IF($A114="","",OFFSET(統合マスタ!$B$4,MATCH($A114,統合マスタ!$AC$5:$AC$1501,0),0))</f>
        <v/>
      </c>
      <c r="D114" s="27" t="str">
        <f ca="1">IF($A114="","",OFFSET(統合マスタ!$C$4,MATCH($A114,統合マスタ!$AC$5:$AC$1501,0),0))</f>
        <v/>
      </c>
      <c r="E114" s="27" t="str">
        <f ca="1">IF($A114="","",OFFSET(統合マスタ!$X$4,MATCH($A114,統合マスタ!$AC$5:$AC$1501,0),0))</f>
        <v/>
      </c>
      <c r="F114" s="27" t="str">
        <f ca="1">IF($A114="","",OFFSET(統合マスタ!$Z$4,MATCH($A114,統合マスタ!$AC$5:$AC$1501,0),0))</f>
        <v/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/>
      </c>
      <c r="I114" s="27" t="str">
        <f ca="1">IF($A114="","",OFFSET(統合マスタ!$K$4,MATCH($A114,統合マスタ!$AC$5:$AC$1501,0),0))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IF((統合マスタ!$R$5:$R$1501=1)*
           (ISNUMBER(MATCH(統合マスタ!$V$5:$V$1501, 分類!$H$8:$H$25, 0))),
           統合マスタ!$AC$5:$AC$1501),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IF($A115="","",OFFSET(統合マスタ!$B$4,MATCH($A115,統合マスタ!$AC$5:$AC$1501,0),0))</f>
        <v/>
      </c>
      <c r="D115" s="27" t="str">
        <f ca="1">IF($A115="","",OFFSET(統合マスタ!$C$4,MATCH($A115,統合マスタ!$AC$5:$AC$1501,0),0))</f>
        <v/>
      </c>
      <c r="E115" s="27" t="str">
        <f ca="1">IF($A115="","",OFFSET(統合マスタ!$X$4,MATCH($A115,統合マスタ!$AC$5:$AC$1501,0),0))</f>
        <v/>
      </c>
      <c r="F115" s="27" t="str">
        <f ca="1">IF($A115="","",OFFSET(統合マスタ!$Z$4,MATCH($A115,統合マスタ!$AC$5:$AC$1501,0),0))</f>
        <v/>
      </c>
      <c r="G115" s="27" t="str">
        <f ca="1">IF($A115="","",OFFSET(統合マスタ!$E$4,MATCH($A115,統合マスタ!$AC$5:$AC$1501,0),0))</f>
        <v/>
      </c>
      <c r="H115" s="27" t="str">
        <f ca="1">IF($A115="","",OFFSET(統合マスタ!$F$4,MATCH($A115,統合マスタ!$AC$5:$AC$1501,0),0))</f>
        <v/>
      </c>
      <c r="I115" s="27" t="str">
        <f ca="1">IF($A115="","",OFFSET(統合マスタ!$K$4,MATCH($A115,統合マスタ!$AC$5:$AC$1501,0),0))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IF((統合マスタ!$R$5:$R$1501=1)*
           (ISNUMBER(MATCH(統合マスタ!$V$5:$V$1501, 分類!$H$8:$H$25, 0))),
           統合マスタ!$AC$5:$AC$1501),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IF($A116="","",OFFSET(統合マスタ!$B$4,MATCH($A116,統合マスタ!$AC$5:$AC$1501,0),0))</f>
        <v/>
      </c>
      <c r="D116" s="27" t="str">
        <f ca="1">IF($A116="","",OFFSET(統合マスタ!$C$4,MATCH($A116,統合マスタ!$AC$5:$AC$1501,0),0))</f>
        <v/>
      </c>
      <c r="E116" s="27" t="str">
        <f ca="1">IF($A116="","",OFFSET(統合マスタ!$X$4,MATCH($A116,統合マスタ!$AC$5:$AC$1501,0),0))</f>
        <v/>
      </c>
      <c r="F116" s="27" t="str">
        <f ca="1">IF($A116="","",OFFSET(統合マスタ!$Z$4,MATCH($A116,統合マスタ!$AC$5:$AC$1501,0),0))</f>
        <v/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/>
      </c>
      <c r="I116" s="27" t="str">
        <f ca="1">IF($A116="","",OFFSET(統合マスタ!$K$4,MATCH($A116,統合マスタ!$AC$5:$AC$1501,0),0))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IF((統合マスタ!$R$5:$R$1501=1)*
           (ISNUMBER(MATCH(統合マスタ!$V$5:$V$1501, 分類!$H$8:$H$25, 0))),
           統合マスタ!$AC$5:$AC$1501),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IF($A117="","",OFFSET(統合マスタ!$B$4,MATCH($A117,統合マスタ!$AC$5:$AC$1501,0),0))</f>
        <v/>
      </c>
      <c r="D117" s="27" t="str">
        <f ca="1">IF($A117="","",OFFSET(統合マスタ!$C$4,MATCH($A117,統合マスタ!$AC$5:$AC$1501,0),0))</f>
        <v/>
      </c>
      <c r="E117" s="27" t="str">
        <f ca="1">IF($A117="","",OFFSET(統合マスタ!$X$4,MATCH($A117,統合マスタ!$AC$5:$AC$1501,0),0))</f>
        <v/>
      </c>
      <c r="F117" s="27" t="str">
        <f ca="1">IF($A117="","",OFFSET(統合マスタ!$Z$4,MATCH($A117,統合マスタ!$AC$5:$AC$1501,0),0))</f>
        <v/>
      </c>
      <c r="G117" s="27" t="str">
        <f ca="1">IF($A117="","",OFFSET(統合マスタ!$E$4,MATCH($A117,統合マスタ!$AC$5:$AC$1501,0),0))</f>
        <v/>
      </c>
      <c r="H117" s="27" t="str">
        <f ca="1">IF($A117="","",OFFSET(統合マスタ!$F$4,MATCH($A117,統合マスタ!$AC$5:$AC$1501,0),0))</f>
        <v/>
      </c>
      <c r="I117" s="27" t="str">
        <f ca="1">IF($A117="","",OFFSET(統合マスタ!$K$4,MATCH($A117,統合マスタ!$AC$5:$AC$1501,0),0))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IF((統合マスタ!$R$5:$R$1501=1)*
           (ISNUMBER(MATCH(統合マスタ!$V$5:$V$1501, 分類!$H$8:$H$25, 0))),
           統合マスタ!$AC$5:$AC$1501),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IF($A118="","",OFFSET(統合マスタ!$B$4,MATCH($A118,統合マスタ!$AC$5:$AC$1501,0),0))</f>
        <v/>
      </c>
      <c r="D118" s="27" t="str">
        <f ca="1">IF($A118="","",OFFSET(統合マスタ!$C$4,MATCH($A118,統合マスタ!$AC$5:$AC$1501,0),0))</f>
        <v/>
      </c>
      <c r="E118" s="27" t="str">
        <f ca="1">IF($A118="","",OFFSET(統合マスタ!$X$4,MATCH($A118,統合マスタ!$AC$5:$AC$1501,0),0))</f>
        <v/>
      </c>
      <c r="F118" s="27" t="str">
        <f ca="1">IF($A118="","",OFFSET(統合マスタ!$Z$4,MATCH($A118,統合マスタ!$AC$5:$AC$1501,0),0))</f>
        <v/>
      </c>
      <c r="G118" s="27" t="str">
        <f ca="1">IF($A118="","",OFFSET(統合マスタ!$E$4,MATCH($A118,統合マスタ!$AC$5:$AC$1501,0),0))</f>
        <v/>
      </c>
      <c r="H118" s="27" t="str">
        <f ca="1">IF($A118="","",OFFSET(統合マスタ!$F$4,MATCH($A118,統合マスタ!$AC$5:$AC$1501,0),0))</f>
        <v/>
      </c>
      <c r="I118" s="27" t="str">
        <f ca="1">IF($A118="","",OFFSET(統合マスタ!$K$4,MATCH($A118,統合マスタ!$AC$5:$AC$1501,0),0))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IF((統合マスタ!$R$5:$R$1501=1)*
           (ISNUMBER(MATCH(統合マスタ!$V$5:$V$1501, 分類!$H$8:$H$25, 0))),
           統合マスタ!$AC$5:$AC$1501),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IF($A119="","",OFFSET(統合マスタ!$B$4,MATCH($A119,統合マスタ!$AC$5:$AC$1501,0),0))</f>
        <v/>
      </c>
      <c r="D119" s="27" t="str">
        <f ca="1">IF($A119="","",OFFSET(統合マスタ!$C$4,MATCH($A119,統合マスタ!$AC$5:$AC$1501,0),0))</f>
        <v/>
      </c>
      <c r="E119" s="27" t="str">
        <f ca="1">IF($A119="","",OFFSET(統合マスタ!$X$4,MATCH($A119,統合マスタ!$AC$5:$AC$1501,0),0))</f>
        <v/>
      </c>
      <c r="F119" s="27" t="str">
        <f ca="1">IF($A119="","",OFFSET(統合マスタ!$Z$4,MATCH($A119,統合マスタ!$AC$5:$AC$1501,0),0))</f>
        <v/>
      </c>
      <c r="G119" s="27" t="str">
        <f ca="1">IF($A119="","",OFFSET(統合マスタ!$E$4,MATCH($A119,統合マスタ!$AC$5:$AC$1501,0),0))</f>
        <v/>
      </c>
      <c r="H119" s="27" t="str">
        <f ca="1">IF($A119="","",OFFSET(統合マスタ!$F$4,MATCH($A119,統合マスタ!$AC$5:$AC$1501,0),0))</f>
        <v/>
      </c>
      <c r="I119" s="27" t="str">
        <f ca="1">IF($A119="","",OFFSET(統合マスタ!$K$4,MATCH($A119,統合マスタ!$AC$5:$AC$1501,0),0))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IF((統合マスタ!$R$5:$R$1501=1)*
           (ISNUMBER(MATCH(統合マスタ!$V$5:$V$1501, 分類!$H$8:$H$25, 0))),
           統合マスタ!$AC$5:$AC$1501),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IF($A120="","",OFFSET(統合マスタ!$B$4,MATCH($A120,統合マスタ!$AC$5:$AC$1501,0),0))</f>
        <v/>
      </c>
      <c r="D120" s="27" t="str">
        <f ca="1">IF($A120="","",OFFSET(統合マスタ!$C$4,MATCH($A120,統合マスタ!$AC$5:$AC$1501,0),0))</f>
        <v/>
      </c>
      <c r="E120" s="27" t="str">
        <f ca="1">IF($A120="","",OFFSET(統合マスタ!$X$4,MATCH($A120,統合マスタ!$AC$5:$AC$1501,0),0))</f>
        <v/>
      </c>
      <c r="F120" s="27" t="str">
        <f ca="1">IF($A120="","",OFFSET(統合マスタ!$Z$4,MATCH($A120,統合マスタ!$AC$5:$AC$1501,0),0))</f>
        <v/>
      </c>
      <c r="G120" s="27" t="str">
        <f ca="1">IF($A120="","",OFFSET(統合マスタ!$E$4,MATCH($A120,統合マスタ!$AC$5:$AC$1501,0),0))</f>
        <v/>
      </c>
      <c r="H120" s="27" t="str">
        <f ca="1">IF($A120="","",OFFSET(統合マスタ!$F$4,MATCH($A120,統合マスタ!$AC$5:$AC$1501,0),0))</f>
        <v/>
      </c>
      <c r="I120" s="27" t="str">
        <f ca="1">IF($A120="","",OFFSET(統合マスタ!$K$4,MATCH($A120,統合マスタ!$AC$5:$AC$1501,0),0))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IF((統合マスタ!$R$5:$R$1501=1)*
           (ISNUMBER(MATCH(統合マスタ!$V$5:$V$1501, 分類!$H$8:$H$25, 0))),
           統合マスタ!$AC$5:$AC$1501),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IF($A121="","",OFFSET(統合マスタ!$B$4,MATCH($A121,統合マスタ!$AC$5:$AC$1501,0),0))</f>
        <v/>
      </c>
      <c r="D121" s="27" t="str">
        <f ca="1">IF($A121="","",OFFSET(統合マスタ!$C$4,MATCH($A121,統合マスタ!$AC$5:$AC$1501,0),0))</f>
        <v/>
      </c>
      <c r="E121" s="27" t="str">
        <f ca="1">IF($A121="","",OFFSET(統合マスタ!$X$4,MATCH($A121,統合マスタ!$AC$5:$AC$1501,0),0))</f>
        <v/>
      </c>
      <c r="F121" s="27" t="str">
        <f ca="1">IF($A121="","",OFFSET(統合マスタ!$Z$4,MATCH($A121,統合マスタ!$AC$5:$AC$1501,0),0))</f>
        <v/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/>
      </c>
      <c r="I121" s="27" t="str">
        <f ca="1">IF($A121="","",OFFSET(統合マスタ!$K$4,MATCH($A121,統合マスタ!$AC$5:$AC$1501,0),0))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IF((統合マスタ!$R$5:$R$1501=1)*
           (ISNUMBER(MATCH(統合マスタ!$V$5:$V$1501, 分類!$H$8:$H$25, 0))),
           統合マスタ!$AC$5:$AC$1501),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IF($A122="","",OFFSET(統合マスタ!$B$4,MATCH($A122,統合マスタ!$AC$5:$AC$1501,0),0))</f>
        <v/>
      </c>
      <c r="D122" s="27" t="str">
        <f ca="1">IF($A122="","",OFFSET(統合マスタ!$C$4,MATCH($A122,統合マスタ!$AC$5:$AC$1501,0),0))</f>
        <v/>
      </c>
      <c r="E122" s="27" t="str">
        <f ca="1">IF($A122="","",OFFSET(統合マスタ!$X$4,MATCH($A122,統合マスタ!$AC$5:$AC$1501,0),0))</f>
        <v/>
      </c>
      <c r="F122" s="27" t="str">
        <f ca="1">IF($A122="","",OFFSET(統合マスタ!$Z$4,MATCH($A122,統合マスタ!$AC$5:$AC$1501,0),0))</f>
        <v/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/>
      </c>
      <c r="I122" s="27" t="str">
        <f ca="1">IF($A122="","",OFFSET(統合マスタ!$K$4,MATCH($A122,統合マスタ!$AC$5:$AC$1501,0),0))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IF((統合マスタ!$R$5:$R$1501=1)*
           (ISNUMBER(MATCH(統合マスタ!$V$5:$V$1501, 分類!$H$8:$H$25, 0))),
           統合マスタ!$AC$5:$AC$1501),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IF($A123="","",OFFSET(統合マスタ!$B$4,MATCH($A123,統合マスタ!$AC$5:$AC$1501,0),0))</f>
        <v/>
      </c>
      <c r="D123" s="27" t="str">
        <f ca="1">IF($A123="","",OFFSET(統合マスタ!$C$4,MATCH($A123,統合マスタ!$AC$5:$AC$1501,0),0))</f>
        <v/>
      </c>
      <c r="E123" s="27" t="str">
        <f ca="1">IF($A123="","",OFFSET(統合マスタ!$X$4,MATCH($A123,統合マスタ!$AC$5:$AC$1501,0),0))</f>
        <v/>
      </c>
      <c r="F123" s="27" t="str">
        <f ca="1">IF($A123="","",OFFSET(統合マスタ!$Z$4,MATCH($A123,統合マスタ!$AC$5:$AC$1501,0),0))</f>
        <v/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/>
      </c>
      <c r="I123" s="27" t="str">
        <f ca="1">IF($A123="","",OFFSET(統合マスタ!$K$4,MATCH($A123,統合マスタ!$AC$5:$AC$1501,0),0))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IF((統合マスタ!$R$5:$R$1501=1)*
           (ISNUMBER(MATCH(統合マスタ!$V$5:$V$1501, 分類!$H$8:$H$25, 0))),
           統合マスタ!$AC$5:$AC$1501),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IF($A124="","",OFFSET(統合マスタ!$B$4,MATCH($A124,統合マスタ!$AC$5:$AC$1501,0),0))</f>
        <v/>
      </c>
      <c r="D124" s="27" t="str">
        <f ca="1">IF($A124="","",OFFSET(統合マスタ!$C$4,MATCH($A124,統合マスタ!$AC$5:$AC$1501,0),0))</f>
        <v/>
      </c>
      <c r="E124" s="27" t="str">
        <f ca="1">IF($A124="","",OFFSET(統合マスタ!$X$4,MATCH($A124,統合マスタ!$AC$5:$AC$1501,0),0))</f>
        <v/>
      </c>
      <c r="F124" s="27" t="str">
        <f ca="1">IF($A124="","",OFFSET(統合マスタ!$Z$4,MATCH($A124,統合マスタ!$AC$5:$AC$1501,0),0))</f>
        <v/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/>
      </c>
      <c r="I124" s="27" t="str">
        <f ca="1">IF($A124="","",OFFSET(統合マスタ!$K$4,MATCH($A124,統合マスタ!$AC$5:$AC$1501,0),0))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IF((統合マスタ!$R$5:$R$1501=1)*
           (ISNUMBER(MATCH(統合マスタ!$V$5:$V$1501, 分類!$H$8:$H$25, 0))),
           統合マスタ!$AC$5:$AC$1501),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IF($A125="","",OFFSET(統合マスタ!$B$4,MATCH($A125,統合マスタ!$AC$5:$AC$1501,0),0))</f>
        <v/>
      </c>
      <c r="D125" s="27" t="str">
        <f ca="1">IF($A125="","",OFFSET(統合マスタ!$C$4,MATCH($A125,統合マスタ!$AC$5:$AC$1501,0),0))</f>
        <v/>
      </c>
      <c r="E125" s="27" t="str">
        <f ca="1">IF($A125="","",OFFSET(統合マスタ!$X$4,MATCH($A125,統合マスタ!$AC$5:$AC$1501,0),0))</f>
        <v/>
      </c>
      <c r="F125" s="27" t="str">
        <f ca="1">IF($A125="","",OFFSET(統合マスタ!$Z$4,MATCH($A125,統合マスタ!$AC$5:$AC$1501,0),0))</f>
        <v/>
      </c>
      <c r="G125" s="27" t="str">
        <f ca="1">IF($A125="","",OFFSET(統合マスタ!$E$4,MATCH($A125,統合マスタ!$AC$5:$AC$1501,0),0))</f>
        <v/>
      </c>
      <c r="H125" s="27" t="str">
        <f ca="1">IF($A125="","",OFFSET(統合マスタ!$F$4,MATCH($A125,統合マスタ!$AC$5:$AC$1501,0),0))</f>
        <v/>
      </c>
      <c r="I125" s="27" t="str">
        <f ca="1">IF($A125="","",OFFSET(統合マスタ!$K$4,MATCH($A125,統合マスタ!$AC$5:$AC$1501,0),0))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IF((統合マスタ!$R$5:$R$1501=1)*
           (ISNUMBER(MATCH(統合マスタ!$V$5:$V$1501, 分類!$H$8:$H$25, 0))),
           統合マスタ!$AC$5:$AC$1501),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IF($A126="","",OFFSET(統合マスタ!$B$4,MATCH($A126,統合マスタ!$AC$5:$AC$1501,0),0))</f>
        <v/>
      </c>
      <c r="D126" s="27" t="str">
        <f ca="1">IF($A126="","",OFFSET(統合マスタ!$C$4,MATCH($A126,統合マスタ!$AC$5:$AC$1501,0),0))</f>
        <v/>
      </c>
      <c r="E126" s="27" t="str">
        <f ca="1">IF($A126="","",OFFSET(統合マスタ!$X$4,MATCH($A126,統合マスタ!$AC$5:$AC$1501,0),0))</f>
        <v/>
      </c>
      <c r="F126" s="27" t="str">
        <f ca="1">IF($A126="","",OFFSET(統合マスタ!$Z$4,MATCH($A126,統合マスタ!$AC$5:$AC$1501,0),0))</f>
        <v/>
      </c>
      <c r="G126" s="27" t="str">
        <f ca="1">IF($A126="","",OFFSET(統合マスタ!$E$4,MATCH($A126,統合マスタ!$AC$5:$AC$1501,0),0))</f>
        <v/>
      </c>
      <c r="H126" s="27" t="str">
        <f ca="1">IF($A126="","",OFFSET(統合マスタ!$F$4,MATCH($A126,統合マスタ!$AC$5:$AC$1501,0),0))</f>
        <v/>
      </c>
      <c r="I126" s="27" t="str">
        <f ca="1">IF($A126="","",OFFSET(統合マスタ!$K$4,MATCH($A126,統合マスタ!$AC$5:$AC$1501,0),0))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IF((統合マスタ!$R$5:$R$1501=1)*
           (ISNUMBER(MATCH(統合マスタ!$V$5:$V$1501, 分類!$H$8:$H$25, 0))),
           統合マスタ!$AC$5:$AC$1501),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IF($A127="","",OFFSET(統合マスタ!$B$4,MATCH($A127,統合マスタ!$AC$5:$AC$1501,0),0))</f>
        <v/>
      </c>
      <c r="D127" s="27" t="str">
        <f ca="1">IF($A127="","",OFFSET(統合マスタ!$C$4,MATCH($A127,統合マスタ!$AC$5:$AC$1501,0),0))</f>
        <v/>
      </c>
      <c r="E127" s="27" t="str">
        <f ca="1">IF($A127="","",OFFSET(統合マスタ!$X$4,MATCH($A127,統合マスタ!$AC$5:$AC$1501,0),0))</f>
        <v/>
      </c>
      <c r="F127" s="27" t="str">
        <f ca="1">IF($A127="","",OFFSET(統合マスタ!$Z$4,MATCH($A127,統合マスタ!$AC$5:$AC$1501,0),0))</f>
        <v/>
      </c>
      <c r="G127" s="27" t="str">
        <f ca="1">IF($A127="","",OFFSET(統合マスタ!$E$4,MATCH($A127,統合マスタ!$AC$5:$AC$1501,0),0))</f>
        <v/>
      </c>
      <c r="H127" s="27" t="str">
        <f ca="1">IF($A127="","",OFFSET(統合マスタ!$F$4,MATCH($A127,統合マスタ!$AC$5:$AC$1501,0),0))</f>
        <v/>
      </c>
      <c r="I127" s="27" t="str">
        <f ca="1">IF($A127="","",OFFSET(統合マスタ!$K$4,MATCH($A127,統合マスタ!$AC$5:$AC$1501,0),0))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IF((統合マスタ!$R$5:$R$1501=1)*
           (ISNUMBER(MATCH(統合マスタ!$V$5:$V$1501, 分類!$H$8:$H$25, 0))),
           統合マスタ!$AC$5:$AC$1501),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IF($A128="","",OFFSET(統合マスタ!$B$4,MATCH($A128,統合マスタ!$AC$5:$AC$1501,0),0))</f>
        <v/>
      </c>
      <c r="D128" s="27" t="str">
        <f ca="1">IF($A128="","",OFFSET(統合マスタ!$C$4,MATCH($A128,統合マスタ!$AC$5:$AC$1501,0),0))</f>
        <v/>
      </c>
      <c r="E128" s="27" t="str">
        <f ca="1">IF($A128="","",OFFSET(統合マスタ!$X$4,MATCH($A128,統合マスタ!$AC$5:$AC$1501,0),0))</f>
        <v/>
      </c>
      <c r="F128" s="27" t="str">
        <f ca="1">IF($A128="","",OFFSET(統合マスタ!$Z$4,MATCH($A128,統合マスタ!$AC$5:$AC$1501,0),0))</f>
        <v/>
      </c>
      <c r="G128" s="27" t="str">
        <f ca="1">IF($A128="","",OFFSET(統合マスタ!$E$4,MATCH($A128,統合マスタ!$AC$5:$AC$1501,0),0))</f>
        <v/>
      </c>
      <c r="H128" s="27" t="str">
        <f ca="1">IF($A128="","",OFFSET(統合マスタ!$F$4,MATCH($A128,統合マスタ!$AC$5:$AC$1501,0),0))</f>
        <v/>
      </c>
      <c r="I128" s="27" t="str">
        <f ca="1">IF($A128="","",OFFSET(統合マスタ!$K$4,MATCH($A128,統合マスタ!$AC$5:$AC$1501,0),0))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IF((統合マスタ!$R$5:$R$1501=1)*
           (ISNUMBER(MATCH(統合マスタ!$V$5:$V$1501, 分類!$H$8:$H$25, 0))),
           統合マスタ!$AC$5:$AC$1501),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IF($A129="","",OFFSET(統合マスタ!$B$4,MATCH($A129,統合マスタ!$AC$5:$AC$1501,0),0))</f>
        <v/>
      </c>
      <c r="D129" s="27" t="str">
        <f ca="1">IF($A129="","",OFFSET(統合マスタ!$C$4,MATCH($A129,統合マスタ!$AC$5:$AC$1501,0),0))</f>
        <v/>
      </c>
      <c r="E129" s="27" t="str">
        <f ca="1">IF($A129="","",OFFSET(統合マスタ!$X$4,MATCH($A129,統合マスタ!$AC$5:$AC$1501,0),0))</f>
        <v/>
      </c>
      <c r="F129" s="27" t="str">
        <f ca="1">IF($A129="","",OFFSET(統合マスタ!$Z$4,MATCH($A129,統合マスタ!$AC$5:$AC$1501,0),0))</f>
        <v/>
      </c>
      <c r="G129" s="27" t="str">
        <f ca="1">IF($A129="","",OFFSET(統合マスタ!$E$4,MATCH($A129,統合マスタ!$AC$5:$AC$1501,0),0))</f>
        <v/>
      </c>
      <c r="H129" s="27" t="str">
        <f ca="1">IF($A129="","",OFFSET(統合マスタ!$F$4,MATCH($A129,統合マスタ!$AC$5:$AC$1501,0),0))</f>
        <v/>
      </c>
      <c r="I129" s="27" t="str">
        <f ca="1">IF($A129="","",OFFSET(統合マスタ!$K$4,MATCH($A129,統合マスタ!$AC$5:$AC$1501,0),0))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IF((統合マスタ!$R$5:$R$1501=1)*
           (ISNUMBER(MATCH(統合マスタ!$V$5:$V$1501, 分類!$H$8:$H$25, 0))),
           統合マスタ!$AC$5:$AC$1501),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IF($A130="","",OFFSET(統合マスタ!$B$4,MATCH($A130,統合マスタ!$AC$5:$AC$1501,0),0))</f>
        <v/>
      </c>
      <c r="D130" s="27" t="str">
        <f ca="1">IF($A130="","",OFFSET(統合マスタ!$C$4,MATCH($A130,統合マスタ!$AC$5:$AC$1501,0),0))</f>
        <v/>
      </c>
      <c r="E130" s="27" t="str">
        <f ca="1">IF($A130="","",OFFSET(統合マスタ!$X$4,MATCH($A130,統合マスタ!$AC$5:$AC$1501,0),0))</f>
        <v/>
      </c>
      <c r="F130" s="27" t="str">
        <f ca="1">IF($A130="","",OFFSET(統合マスタ!$Z$4,MATCH($A130,統合マスタ!$AC$5:$AC$1501,0),0))</f>
        <v/>
      </c>
      <c r="G130" s="27" t="str">
        <f ca="1">IF($A130="","",OFFSET(統合マスタ!$E$4,MATCH($A130,統合マスタ!$AC$5:$AC$1501,0),0))</f>
        <v/>
      </c>
      <c r="H130" s="27" t="str">
        <f ca="1">IF($A130="","",OFFSET(統合マスタ!$F$4,MATCH($A130,統合マスタ!$AC$5:$AC$1501,0),0))</f>
        <v/>
      </c>
      <c r="I130" s="27" t="str">
        <f ca="1">IF($A130="","",OFFSET(統合マスタ!$K$4,MATCH($A130,統合マスタ!$AC$5:$AC$1501,0),0))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IF((統合マスタ!$R$5:$R$1501=1)*
           (ISNUMBER(MATCH(統合マスタ!$V$5:$V$1501, 分類!$H$8:$H$25, 0))),
           統合マスタ!$AC$5:$AC$1501),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IF($A131="","",OFFSET(統合マスタ!$B$4,MATCH($A131,統合マスタ!$AC$5:$AC$1501,0),0))</f>
        <v/>
      </c>
      <c r="D131" s="27" t="str">
        <f ca="1">IF($A131="","",OFFSET(統合マスタ!$C$4,MATCH($A131,統合マスタ!$AC$5:$AC$1501,0),0))</f>
        <v/>
      </c>
      <c r="E131" s="27" t="str">
        <f ca="1">IF($A131="","",OFFSET(統合マスタ!$X$4,MATCH($A131,統合マスタ!$AC$5:$AC$1501,0),0))</f>
        <v/>
      </c>
      <c r="F131" s="27" t="str">
        <f ca="1">IF($A131="","",OFFSET(統合マスタ!$Z$4,MATCH($A131,統合マスタ!$AC$5:$AC$1501,0),0))</f>
        <v/>
      </c>
      <c r="G131" s="27" t="str">
        <f ca="1">IF($A131="","",OFFSET(統合マスタ!$E$4,MATCH($A131,統合マスタ!$AC$5:$AC$1501,0),0))</f>
        <v/>
      </c>
      <c r="H131" s="27" t="str">
        <f ca="1">IF($A131="","",OFFSET(統合マスタ!$F$4,MATCH($A131,統合マスタ!$AC$5:$AC$1501,0),0))</f>
        <v/>
      </c>
      <c r="I131" s="27" t="str">
        <f ca="1">IF($A131="","",OFFSET(統合マスタ!$K$4,MATCH($A131,統合マスタ!$AC$5:$AC$1501,0),0))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IF((統合マスタ!$R$5:$R$1501=1)*
           (ISNUMBER(MATCH(統合マスタ!$V$5:$V$1501, 分類!$H$8:$H$25, 0))),
           統合マスタ!$AC$5:$AC$1501),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IF($A132="","",OFFSET(統合マスタ!$B$4,MATCH($A132,統合マスタ!$AC$5:$AC$1501,0),0))</f>
        <v/>
      </c>
      <c r="D132" s="27" t="str">
        <f ca="1">IF($A132="","",OFFSET(統合マスタ!$C$4,MATCH($A132,統合マスタ!$AC$5:$AC$1501,0),0))</f>
        <v/>
      </c>
      <c r="E132" s="27" t="str">
        <f ca="1">IF($A132="","",OFFSET(統合マスタ!$X$4,MATCH($A132,統合マスタ!$AC$5:$AC$1501,0),0))</f>
        <v/>
      </c>
      <c r="F132" s="27" t="str">
        <f ca="1">IF($A132="","",OFFSET(統合マスタ!$Z$4,MATCH($A132,統合マスタ!$AC$5:$AC$1501,0),0))</f>
        <v/>
      </c>
      <c r="G132" s="27" t="str">
        <f ca="1">IF($A132="","",OFFSET(統合マスタ!$E$4,MATCH($A132,統合マスタ!$AC$5:$AC$1501,0),0))</f>
        <v/>
      </c>
      <c r="H132" s="27" t="str">
        <f ca="1">IF($A132="","",OFFSET(統合マスタ!$F$4,MATCH($A132,統合マスタ!$AC$5:$AC$1501,0),0))</f>
        <v/>
      </c>
      <c r="I132" s="27" t="str">
        <f ca="1">IF($A132="","",OFFSET(統合マスタ!$K$4,MATCH($A132,統合マスタ!$AC$5:$AC$1501,0),0))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IF((統合マスタ!$R$5:$R$1501=1)*
           (ISNUMBER(MATCH(統合マスタ!$V$5:$V$1501, 分類!$H$8:$H$25, 0))),
           統合マスタ!$AC$5:$AC$1501),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IF($A133="","",OFFSET(統合マスタ!$B$4,MATCH($A133,統合マスタ!$AC$5:$AC$1501,0),0))</f>
        <v/>
      </c>
      <c r="D133" s="27" t="str">
        <f ca="1">IF($A133="","",OFFSET(統合マスタ!$C$4,MATCH($A133,統合マスタ!$AC$5:$AC$1501,0),0))</f>
        <v/>
      </c>
      <c r="E133" s="27" t="str">
        <f ca="1">IF($A133="","",OFFSET(統合マスタ!$X$4,MATCH($A133,統合マスタ!$AC$5:$AC$1501,0),0))</f>
        <v/>
      </c>
      <c r="F133" s="27" t="str">
        <f ca="1">IF($A133="","",OFFSET(統合マスタ!$Z$4,MATCH($A133,統合マスタ!$AC$5:$AC$1501,0),0))</f>
        <v/>
      </c>
      <c r="G133" s="27" t="str">
        <f ca="1">IF($A133="","",OFFSET(統合マスタ!$E$4,MATCH($A133,統合マスタ!$AC$5:$AC$1501,0),0))</f>
        <v/>
      </c>
      <c r="H133" s="27" t="str">
        <f ca="1">IF($A133="","",OFFSET(統合マスタ!$F$4,MATCH($A133,統合マスタ!$AC$5:$AC$1501,0),0))</f>
        <v/>
      </c>
      <c r="I133" s="27" t="str">
        <f ca="1">IF($A133="","",OFFSET(統合マスタ!$K$4,MATCH($A133,統合マスタ!$AC$5:$AC$1501,0),0))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IF((統合マスタ!$R$5:$R$1501=1)*
           (ISNUMBER(MATCH(統合マスタ!$V$5:$V$1501, 分類!$H$8:$H$25, 0))),
           統合マスタ!$AC$5:$AC$1501),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IF($A134="","",OFFSET(統合マスタ!$B$4,MATCH($A134,統合マスタ!$AC$5:$AC$1501,0),0))</f>
        <v/>
      </c>
      <c r="D134" s="27" t="str">
        <f ca="1">IF($A134="","",OFFSET(統合マスタ!$C$4,MATCH($A134,統合マスタ!$AC$5:$AC$1501,0),0))</f>
        <v/>
      </c>
      <c r="E134" s="27" t="str">
        <f ca="1">IF($A134="","",OFFSET(統合マスタ!$X$4,MATCH($A134,統合マスタ!$AC$5:$AC$1501,0),0))</f>
        <v/>
      </c>
      <c r="F134" s="27" t="str">
        <f ca="1">IF($A134="","",OFFSET(統合マスタ!$Z$4,MATCH($A134,統合マスタ!$AC$5:$AC$1501,0),0))</f>
        <v/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/>
      </c>
      <c r="I134" s="27" t="str">
        <f ca="1">IF($A134="","",OFFSET(統合マスタ!$K$4,MATCH($A134,統合マスタ!$AC$5:$AC$1501,0),0))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IF((統合マスタ!$R$5:$R$1501=1)*
           (ISNUMBER(MATCH(統合マスタ!$V$5:$V$1501, 分類!$H$8:$H$25, 0))),
           統合マスタ!$AC$5:$AC$1501),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IF($A135="","",OFFSET(統合マスタ!$B$4,MATCH($A135,統合マスタ!$AC$5:$AC$1501,0),0))</f>
        <v/>
      </c>
      <c r="D135" s="27" t="str">
        <f ca="1">IF($A135="","",OFFSET(統合マスタ!$C$4,MATCH($A135,統合マスタ!$AC$5:$AC$1501,0),0))</f>
        <v/>
      </c>
      <c r="E135" s="27" t="str">
        <f ca="1">IF($A135="","",OFFSET(統合マスタ!$X$4,MATCH($A135,統合マスタ!$AC$5:$AC$1501,0),0))</f>
        <v/>
      </c>
      <c r="F135" s="27" t="str">
        <f ca="1">IF($A135="","",OFFSET(統合マスタ!$Z$4,MATCH($A135,統合マスタ!$AC$5:$AC$1501,0),0))</f>
        <v/>
      </c>
      <c r="G135" s="27" t="str">
        <f ca="1">IF($A135="","",OFFSET(統合マスタ!$E$4,MATCH($A135,統合マスタ!$AC$5:$AC$1501,0),0))</f>
        <v/>
      </c>
      <c r="H135" s="27" t="str">
        <f ca="1">IF($A135="","",OFFSET(統合マスタ!$F$4,MATCH($A135,統合マスタ!$AC$5:$AC$1501,0),0))</f>
        <v/>
      </c>
      <c r="I135" s="27" t="str">
        <f ca="1">IF($A135="","",OFFSET(統合マスタ!$K$4,MATCH($A135,統合マスタ!$AC$5:$AC$1501,0),0))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IF((統合マスタ!$R$5:$R$1501=1)*
           (ISNUMBER(MATCH(統合マスタ!$V$5:$V$1501, 分類!$H$8:$H$25, 0))),
           統合マスタ!$AC$5:$AC$1501),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IF($A136="","",OFFSET(統合マスタ!$B$4,MATCH($A136,統合マスタ!$AC$5:$AC$1501,0),0))</f>
        <v/>
      </c>
      <c r="D136" s="27" t="str">
        <f ca="1">IF($A136="","",OFFSET(統合マスタ!$C$4,MATCH($A136,統合マスタ!$AC$5:$AC$1501,0),0))</f>
        <v/>
      </c>
      <c r="E136" s="27" t="str">
        <f ca="1">IF($A136="","",OFFSET(統合マスタ!$X$4,MATCH($A136,統合マスタ!$AC$5:$AC$1501,0),0))</f>
        <v/>
      </c>
      <c r="F136" s="27" t="str">
        <f ca="1">IF($A136="","",OFFSET(統合マスタ!$Z$4,MATCH($A136,統合マスタ!$AC$5:$AC$1501,0),0))</f>
        <v/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/>
      </c>
      <c r="I136" s="27" t="str">
        <f ca="1">IF($A136="","",OFFSET(統合マスタ!$K$4,MATCH($A136,統合マスタ!$AC$5:$AC$1501,0),0))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IF((統合マスタ!$R$5:$R$1501=1)*
           (ISNUMBER(MATCH(統合マスタ!$V$5:$V$1501, 分類!$H$8:$H$25, 0))),
           統合マスタ!$AC$5:$AC$1501),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IF($A137="","",OFFSET(統合マスタ!$B$4,MATCH($A137,統合マスタ!$AC$5:$AC$1501,0),0))</f>
        <v/>
      </c>
      <c r="D137" s="27" t="str">
        <f ca="1">IF($A137="","",OFFSET(統合マスタ!$C$4,MATCH($A137,統合マスタ!$AC$5:$AC$1501,0),0))</f>
        <v/>
      </c>
      <c r="E137" s="27" t="str">
        <f ca="1">IF($A137="","",OFFSET(統合マスタ!$X$4,MATCH($A137,統合マスタ!$AC$5:$AC$1501,0),0))</f>
        <v/>
      </c>
      <c r="F137" s="27" t="str">
        <f ca="1">IF($A137="","",OFFSET(統合マスタ!$Z$4,MATCH($A137,統合マスタ!$AC$5:$AC$1501,0),0))</f>
        <v/>
      </c>
      <c r="G137" s="27" t="str">
        <f ca="1">IF($A137="","",OFFSET(統合マスタ!$E$4,MATCH($A137,統合マスタ!$AC$5:$AC$1501,0),0))</f>
        <v/>
      </c>
      <c r="H137" s="27" t="str">
        <f ca="1">IF($A137="","",OFFSET(統合マスタ!$F$4,MATCH($A137,統合マスタ!$AC$5:$AC$1501,0),0))</f>
        <v/>
      </c>
      <c r="I137" s="27" t="str">
        <f ca="1">IF($A137="","",OFFSET(統合マスタ!$K$4,MATCH($A137,統合マスタ!$AC$5:$AC$1501,0),0))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IF((統合マスタ!$R$5:$R$1501=1)*
           (ISNUMBER(MATCH(統合マスタ!$V$5:$V$1501, 分類!$H$8:$H$25, 0))),
           統合マスタ!$AC$5:$AC$1501),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IF($A138="","",OFFSET(統合マスタ!$B$4,MATCH($A138,統合マスタ!$AC$5:$AC$1501,0),0))</f>
        <v/>
      </c>
      <c r="D138" s="27" t="str">
        <f ca="1">IF($A138="","",OFFSET(統合マスタ!$C$4,MATCH($A138,統合マスタ!$AC$5:$AC$1501,0),0))</f>
        <v/>
      </c>
      <c r="E138" s="27" t="str">
        <f ca="1">IF($A138="","",OFFSET(統合マスタ!$X$4,MATCH($A138,統合マスタ!$AC$5:$AC$1501,0),0))</f>
        <v/>
      </c>
      <c r="F138" s="27" t="str">
        <f ca="1">IF($A138="","",OFFSET(統合マスタ!$Z$4,MATCH($A138,統合マスタ!$AC$5:$AC$1501,0),0))</f>
        <v/>
      </c>
      <c r="G138" s="27" t="str">
        <f ca="1">IF($A138="","",OFFSET(統合マスタ!$E$4,MATCH($A138,統合マスタ!$AC$5:$AC$1501,0),0))</f>
        <v/>
      </c>
      <c r="H138" s="27" t="str">
        <f ca="1">IF($A138="","",OFFSET(統合マスタ!$F$4,MATCH($A138,統合マスタ!$AC$5:$AC$1501,0),0))</f>
        <v/>
      </c>
      <c r="I138" s="27" t="str">
        <f ca="1">IF($A138="","",OFFSET(統合マスタ!$K$4,MATCH($A138,統合マスタ!$AC$5:$AC$1501,0),0))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IF((統合マスタ!$R$5:$R$1501=1)*
           (ISNUMBER(MATCH(統合マスタ!$V$5:$V$1501, 分類!$H$8:$H$25, 0))),
           統合マスタ!$AC$5:$AC$1501),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IF($A139="","",OFFSET(統合マスタ!$B$4,MATCH($A139,統合マスタ!$AC$5:$AC$1501,0),0))</f>
        <v/>
      </c>
      <c r="D139" s="27" t="str">
        <f ca="1">IF($A139="","",OFFSET(統合マスタ!$C$4,MATCH($A139,統合マスタ!$AC$5:$AC$1501,0),0))</f>
        <v/>
      </c>
      <c r="E139" s="27" t="str">
        <f ca="1">IF($A139="","",OFFSET(統合マスタ!$X$4,MATCH($A139,統合マスタ!$AC$5:$AC$1501,0),0))</f>
        <v/>
      </c>
      <c r="F139" s="27" t="str">
        <f ca="1">IF($A139="","",OFFSET(統合マスタ!$Z$4,MATCH($A139,統合マスタ!$AC$5:$AC$1501,0),0))</f>
        <v/>
      </c>
      <c r="G139" s="27" t="str">
        <f ca="1">IF($A139="","",OFFSET(統合マスタ!$E$4,MATCH($A139,統合マスタ!$AC$5:$AC$1501,0),0))</f>
        <v/>
      </c>
      <c r="H139" s="27" t="str">
        <f ca="1">IF($A139="","",OFFSET(統合マスタ!$F$4,MATCH($A139,統合マスタ!$AC$5:$AC$1501,0),0))</f>
        <v/>
      </c>
      <c r="I139" s="27" t="str">
        <f ca="1">IF($A139="","",OFFSET(統合マスタ!$K$4,MATCH($A139,統合マスタ!$AC$5:$AC$1501,0),0))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IF((統合マスタ!$R$5:$R$1501=1)*
           (ISNUMBER(MATCH(統合マスタ!$V$5:$V$1501, 分類!$H$8:$H$25, 0))),
           統合マスタ!$AC$5:$AC$1501),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IF($A140="","",OFFSET(統合マスタ!$B$4,MATCH($A140,統合マスタ!$AC$5:$AC$1501,0),0))</f>
        <v/>
      </c>
      <c r="D140" s="27" t="str">
        <f ca="1">IF($A140="","",OFFSET(統合マスタ!$C$4,MATCH($A140,統合マスタ!$AC$5:$AC$1501,0),0))</f>
        <v/>
      </c>
      <c r="E140" s="27" t="str">
        <f ca="1">IF($A140="","",OFFSET(統合マスタ!$X$4,MATCH($A140,統合マスタ!$AC$5:$AC$1501,0),0))</f>
        <v/>
      </c>
      <c r="F140" s="27" t="str">
        <f ca="1">IF($A140="","",OFFSET(統合マスタ!$Z$4,MATCH($A140,統合マスタ!$AC$5:$AC$1501,0),0))</f>
        <v/>
      </c>
      <c r="G140" s="27" t="str">
        <f ca="1">IF($A140="","",OFFSET(統合マスタ!$E$4,MATCH($A140,統合マスタ!$AC$5:$AC$1501,0),0))</f>
        <v/>
      </c>
      <c r="H140" s="27" t="str">
        <f ca="1">IF($A140="","",OFFSET(統合マスタ!$F$4,MATCH($A140,統合マスタ!$AC$5:$AC$1501,0),0))</f>
        <v/>
      </c>
      <c r="I140" s="27" t="str">
        <f ca="1">IF($A140="","",OFFSET(統合マスタ!$K$4,MATCH($A140,統合マスタ!$AC$5:$AC$1501,0),0))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IF((統合マスタ!$R$5:$R$1501=1)*
           (ISNUMBER(MATCH(統合マスタ!$V$5:$V$1501, 分類!$H$8:$H$25, 0))),
           統合マスタ!$AC$5:$AC$1501),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IF($A141="","",OFFSET(統合マスタ!$B$4,MATCH($A141,統合マスタ!$AC$5:$AC$1501,0),0))</f>
        <v/>
      </c>
      <c r="D141" s="27" t="str">
        <f ca="1">IF($A141="","",OFFSET(統合マスタ!$C$4,MATCH($A141,統合マスタ!$AC$5:$AC$1501,0),0))</f>
        <v/>
      </c>
      <c r="E141" s="27" t="str">
        <f ca="1">IF($A141="","",OFFSET(統合マスタ!$X$4,MATCH($A141,統合マスタ!$AC$5:$AC$1501,0),0))</f>
        <v/>
      </c>
      <c r="F141" s="27" t="str">
        <f ca="1">IF($A141="","",OFFSET(統合マスタ!$Z$4,MATCH($A141,統合マスタ!$AC$5:$AC$1501,0),0))</f>
        <v/>
      </c>
      <c r="G141" s="27" t="str">
        <f ca="1">IF($A141="","",OFFSET(統合マスタ!$E$4,MATCH($A141,統合マスタ!$AC$5:$AC$1501,0),0))</f>
        <v/>
      </c>
      <c r="H141" s="27" t="str">
        <f ca="1">IF($A141="","",OFFSET(統合マスタ!$F$4,MATCH($A141,統合マスタ!$AC$5:$AC$1501,0),0))</f>
        <v/>
      </c>
      <c r="I141" s="27" t="str">
        <f ca="1">IF($A141="","",OFFSET(統合マスタ!$K$4,MATCH($A141,統合マスタ!$AC$5:$AC$1501,0),0))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IF((統合マスタ!$R$5:$R$1501=1)*
           (ISNUMBER(MATCH(統合マスタ!$V$5:$V$1501, 分類!$H$8:$H$25, 0))),
           統合マスタ!$AC$5:$AC$1501),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IF($A142="","",OFFSET(統合マスタ!$B$4,MATCH($A142,統合マスタ!$AC$5:$AC$1501,0),0))</f>
        <v/>
      </c>
      <c r="D142" s="27" t="str">
        <f ca="1">IF($A142="","",OFFSET(統合マスタ!$C$4,MATCH($A142,統合マスタ!$AC$5:$AC$1501,0),0))</f>
        <v/>
      </c>
      <c r="E142" s="27" t="str">
        <f ca="1">IF($A142="","",OFFSET(統合マスタ!$X$4,MATCH($A142,統合マスタ!$AC$5:$AC$1501,0),0))</f>
        <v/>
      </c>
      <c r="F142" s="27" t="str">
        <f ca="1">IF($A142="","",OFFSET(統合マスタ!$Z$4,MATCH($A142,統合マスタ!$AC$5:$AC$1501,0),0))</f>
        <v/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/>
      </c>
      <c r="I142" s="27" t="str">
        <f ca="1">IF($A142="","",OFFSET(統合マスタ!$K$4,MATCH($A142,統合マスタ!$AC$5:$AC$1501,0),0))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IF((統合マスタ!$R$5:$R$1501=1)*
           (ISNUMBER(MATCH(統合マスタ!$V$5:$V$1501, 分類!$H$8:$H$25, 0))),
           統合マスタ!$AC$5:$AC$1501),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IF($A143="","",OFFSET(統合マスタ!$B$4,MATCH($A143,統合マスタ!$AC$5:$AC$1501,0),0))</f>
        <v/>
      </c>
      <c r="D143" s="27" t="str">
        <f ca="1">IF($A143="","",OFFSET(統合マスタ!$C$4,MATCH($A143,統合マスタ!$AC$5:$AC$1501,0),0))</f>
        <v/>
      </c>
      <c r="E143" s="27" t="str">
        <f ca="1">IF($A143="","",OFFSET(統合マスタ!$X$4,MATCH($A143,統合マスタ!$AC$5:$AC$1501,0),0))</f>
        <v/>
      </c>
      <c r="F143" s="27" t="str">
        <f ca="1">IF($A143="","",OFFSET(統合マスタ!$Z$4,MATCH($A143,統合マスタ!$AC$5:$AC$1501,0),0))</f>
        <v/>
      </c>
      <c r="G143" s="27" t="str">
        <f ca="1">IF($A143="","",OFFSET(統合マスタ!$E$4,MATCH($A143,統合マスタ!$AC$5:$AC$1501,0),0))</f>
        <v/>
      </c>
      <c r="H143" s="27" t="str">
        <f ca="1">IF($A143="","",OFFSET(統合マスタ!$F$4,MATCH($A143,統合マスタ!$AC$5:$AC$1501,0),0))</f>
        <v/>
      </c>
      <c r="I143" s="27" t="str">
        <f ca="1">IF($A143="","",OFFSET(統合マスタ!$K$4,MATCH($A143,統合マスタ!$AC$5:$AC$1501,0),0))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IF((統合マスタ!$R$5:$R$1501=1)*
           (ISNUMBER(MATCH(統合マスタ!$V$5:$V$1501, 分類!$H$8:$H$25, 0))),
           統合マスタ!$AC$5:$AC$1501),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IF($A144="","",OFFSET(統合マスタ!$B$4,MATCH($A144,統合マスタ!$AC$5:$AC$1501,0),0))</f>
        <v/>
      </c>
      <c r="D144" s="27" t="str">
        <f ca="1">IF($A144="","",OFFSET(統合マスタ!$C$4,MATCH($A144,統合マスタ!$AC$5:$AC$1501,0),0))</f>
        <v/>
      </c>
      <c r="E144" s="27" t="str">
        <f ca="1">IF($A144="","",OFFSET(統合マスタ!$X$4,MATCH($A144,統合マスタ!$AC$5:$AC$1501,0),0))</f>
        <v/>
      </c>
      <c r="F144" s="27" t="str">
        <f ca="1">IF($A144="","",OFFSET(統合マスタ!$Z$4,MATCH($A144,統合マスタ!$AC$5:$AC$1501,0),0))</f>
        <v/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/>
      </c>
      <c r="I144" s="27" t="str">
        <f ca="1">IF($A144="","",OFFSET(統合マスタ!$K$4,MATCH($A144,統合マスタ!$AC$5:$AC$1501,0),0))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IF((統合マスタ!$R$5:$R$1501=1)*
           (ISNUMBER(MATCH(統合マスタ!$V$5:$V$1501, 分類!$H$8:$H$25, 0))),
           統合マスタ!$AC$5:$AC$1501),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IF($A145="","",OFFSET(統合マスタ!$B$4,MATCH($A145,統合マスタ!$AC$5:$AC$1501,0),0))</f>
        <v/>
      </c>
      <c r="D145" s="27" t="str">
        <f ca="1">IF($A145="","",OFFSET(統合マスタ!$C$4,MATCH($A145,統合マスタ!$AC$5:$AC$1501,0),0))</f>
        <v/>
      </c>
      <c r="E145" s="27" t="str">
        <f ca="1">IF($A145="","",OFFSET(統合マスタ!$X$4,MATCH($A145,統合マスタ!$AC$5:$AC$1501,0),0))</f>
        <v/>
      </c>
      <c r="F145" s="27" t="str">
        <f ca="1">IF($A145="","",OFFSET(統合マスタ!$Z$4,MATCH($A145,統合マスタ!$AC$5:$AC$1501,0),0))</f>
        <v/>
      </c>
      <c r="G145" s="27" t="str">
        <f ca="1">IF($A145="","",OFFSET(統合マスタ!$E$4,MATCH($A145,統合マスタ!$AC$5:$AC$1501,0),0))</f>
        <v/>
      </c>
      <c r="H145" s="27" t="str">
        <f ca="1">IF($A145="","",OFFSET(統合マスタ!$F$4,MATCH($A145,統合マスタ!$AC$5:$AC$1501,0),0))</f>
        <v/>
      </c>
      <c r="I145" s="27" t="str">
        <f ca="1">IF($A145="","",OFFSET(統合マスタ!$K$4,MATCH($A145,統合マスタ!$AC$5:$AC$1501,0),0))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IF((統合マスタ!$R$5:$R$1501=1)*
           (ISNUMBER(MATCH(統合マスタ!$V$5:$V$1501, 分類!$H$8:$H$25, 0))),
           統合マスタ!$AC$5:$AC$1501),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IF($A146="","",OFFSET(統合マスタ!$B$4,MATCH($A146,統合マスタ!$AC$5:$AC$1501,0),0))</f>
        <v/>
      </c>
      <c r="D146" s="27" t="str">
        <f ca="1">IF($A146="","",OFFSET(統合マスタ!$C$4,MATCH($A146,統合マスタ!$AC$5:$AC$1501,0),0))</f>
        <v/>
      </c>
      <c r="E146" s="27" t="str">
        <f ca="1">IF($A146="","",OFFSET(統合マスタ!$X$4,MATCH($A146,統合マスタ!$AC$5:$AC$1501,0),0))</f>
        <v/>
      </c>
      <c r="F146" s="27" t="str">
        <f ca="1">IF($A146="","",OFFSET(統合マスタ!$Z$4,MATCH($A146,統合マスタ!$AC$5:$AC$1501,0),0))</f>
        <v/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/>
      </c>
      <c r="I146" s="27" t="str">
        <f ca="1">IF($A146="","",OFFSET(統合マスタ!$K$4,MATCH($A146,統合マスタ!$AC$5:$AC$1501,0),0))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IF((統合マスタ!$R$5:$R$1501=1)*
           (ISNUMBER(MATCH(統合マスタ!$V$5:$V$1501, 分類!$H$8:$H$25, 0))),
           統合マスタ!$AC$5:$AC$1501),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IF($A147="","",OFFSET(統合マスタ!$B$4,MATCH($A147,統合マスタ!$AC$5:$AC$1501,0),0))</f>
        <v/>
      </c>
      <c r="D147" s="27" t="str">
        <f ca="1">IF($A147="","",OFFSET(統合マスタ!$C$4,MATCH($A147,統合マスタ!$AC$5:$AC$1501,0),0))</f>
        <v/>
      </c>
      <c r="E147" s="27" t="str">
        <f ca="1">IF($A147="","",OFFSET(統合マスタ!$X$4,MATCH($A147,統合マスタ!$AC$5:$AC$1501,0),0))</f>
        <v/>
      </c>
      <c r="F147" s="27" t="str">
        <f ca="1">IF($A147="","",OFFSET(統合マスタ!$Z$4,MATCH($A147,統合マスタ!$AC$5:$AC$1501,0),0))</f>
        <v/>
      </c>
      <c r="G147" s="27" t="str">
        <f ca="1">IF($A147="","",OFFSET(統合マスタ!$E$4,MATCH($A147,統合マスタ!$AC$5:$AC$1501,0),0))</f>
        <v/>
      </c>
      <c r="H147" s="27" t="str">
        <f ca="1">IF($A147="","",OFFSET(統合マスタ!$F$4,MATCH($A147,統合マスタ!$AC$5:$AC$1501,0),0))</f>
        <v/>
      </c>
      <c r="I147" s="27" t="str">
        <f ca="1">IF($A147="","",OFFSET(統合マスタ!$K$4,MATCH($A147,統合マスタ!$AC$5:$AC$1501,0),0))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IF((統合マスタ!$R$5:$R$1501=1)*
           (ISNUMBER(MATCH(統合マスタ!$V$5:$V$1501, 分類!$H$8:$H$25, 0))),
           統合マスタ!$AC$5:$AC$1501),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IF($A148="","",OFFSET(統合マスタ!$B$4,MATCH($A148,統合マスタ!$AC$5:$AC$1501,0),0))</f>
        <v/>
      </c>
      <c r="D148" s="27" t="str">
        <f ca="1">IF($A148="","",OFFSET(統合マスタ!$C$4,MATCH($A148,統合マスタ!$AC$5:$AC$1501,0),0))</f>
        <v/>
      </c>
      <c r="E148" s="27" t="str">
        <f ca="1">IF($A148="","",OFFSET(統合マスタ!$X$4,MATCH($A148,統合マスタ!$AC$5:$AC$1501,0),0))</f>
        <v/>
      </c>
      <c r="F148" s="27" t="str">
        <f ca="1">IF($A148="","",OFFSET(統合マスタ!$Z$4,MATCH($A148,統合マスタ!$AC$5:$AC$1501,0),0))</f>
        <v/>
      </c>
      <c r="G148" s="27" t="str">
        <f ca="1">IF($A148="","",OFFSET(統合マスタ!$E$4,MATCH($A148,統合マスタ!$AC$5:$AC$1501,0),0))</f>
        <v/>
      </c>
      <c r="H148" s="27" t="str">
        <f ca="1">IF($A148="","",OFFSET(統合マスタ!$F$4,MATCH($A148,統合マスタ!$AC$5:$AC$1501,0),0))</f>
        <v/>
      </c>
      <c r="I148" s="27" t="str">
        <f ca="1">IF($A148="","",OFFSET(統合マスタ!$K$4,MATCH($A148,統合マスタ!$AC$5:$AC$1501,0),0))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IF((統合マスタ!$R$5:$R$1501=1)*
           (ISNUMBER(MATCH(統合マスタ!$V$5:$V$1501, 分類!$H$8:$H$25, 0))),
           統合マスタ!$AC$5:$AC$1501),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IF($A149="","",OFFSET(統合マスタ!$B$4,MATCH($A149,統合マスタ!$AC$5:$AC$1501,0),0))</f>
        <v/>
      </c>
      <c r="D149" s="27" t="str">
        <f ca="1">IF($A149="","",OFFSET(統合マスタ!$C$4,MATCH($A149,統合マスタ!$AC$5:$AC$1501,0),0))</f>
        <v/>
      </c>
      <c r="E149" s="27" t="str">
        <f ca="1">IF($A149="","",OFFSET(統合マスタ!$X$4,MATCH($A149,統合マスタ!$AC$5:$AC$1501,0),0))</f>
        <v/>
      </c>
      <c r="F149" s="27" t="str">
        <f ca="1">IF($A149="","",OFFSET(統合マスタ!$Z$4,MATCH($A149,統合マスタ!$AC$5:$AC$1501,0),0))</f>
        <v/>
      </c>
      <c r="G149" s="27" t="str">
        <f ca="1">IF($A149="","",OFFSET(統合マスタ!$E$4,MATCH($A149,統合マスタ!$AC$5:$AC$1501,0),0))</f>
        <v/>
      </c>
      <c r="H149" s="27" t="str">
        <f ca="1">IF($A149="","",OFFSET(統合マスタ!$F$4,MATCH($A149,統合マスタ!$AC$5:$AC$1501,0),0))</f>
        <v/>
      </c>
      <c r="I149" s="27" t="str">
        <f ca="1">IF($A149="","",OFFSET(統合マスタ!$K$4,MATCH($A149,統合マスタ!$AC$5:$AC$1501,0),0))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IF((統合マスタ!$R$5:$R$1501=1)*
           (ISNUMBER(MATCH(統合マスタ!$V$5:$V$1501, 分類!$H$8:$H$25, 0))),
           統合マスタ!$AC$5:$AC$1501),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27" t="str">
        <f ca="1">IF($A150="","",OFFSET(統合マスタ!$K$4,MATCH($A150,統合マスタ!$AC$5:$AC$1501,0),0))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IF((統合マスタ!$R$5:$R$1501=1)*
           (ISNUMBER(MATCH(統合マスタ!$V$5:$V$1501, 分類!$H$8:$H$25, 0))),
           統合マスタ!$AC$5:$AC$1501),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27" t="str">
        <f ca="1">IF($A151="","",OFFSET(統合マスタ!$K$4,MATCH($A151,統合マスタ!$AC$5:$AC$1501,0),0))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IF((統合マスタ!$R$5:$R$1501=1)*
           (ISNUMBER(MATCH(統合マスタ!$V$5:$V$1501, 分類!$H$8:$H$25, 0))),
           統合マスタ!$AC$5:$AC$1501),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27" t="str">
        <f ca="1">IF($A152="","",OFFSET(統合マスタ!$K$4,MATCH($A152,統合マスタ!$AC$5:$AC$1501,0),0))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IF((統合マスタ!$R$5:$R$1501=1)*
           (ISNUMBER(MATCH(統合マスタ!$V$5:$V$1501, 分類!$H$8:$H$25, 0))),
           統合マスタ!$AC$5:$AC$1501),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27" t="str">
        <f ca="1">IF($A153="","",OFFSET(統合マスタ!$K$4,MATCH($A153,統合マスタ!$AC$5:$AC$1501,0),0))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IF((統合マスタ!$R$5:$R$1501=1)*
           (ISNUMBER(MATCH(統合マスタ!$V$5:$V$1501, 分類!$H$8:$H$25, 0))),
           統合マスタ!$AC$5:$AC$1501),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27" t="str">
        <f ca="1">IF($A154="","",OFFSET(統合マスタ!$K$4,MATCH($A154,統合マスタ!$AC$5:$AC$1501,0),0))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IF((統合マスタ!$R$5:$R$1501=1)*
           (ISNUMBER(MATCH(統合マスタ!$V$5:$V$1501, 分類!$H$8:$H$25, 0))),
           統合マスタ!$AC$5:$AC$1501),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27" t="str">
        <f ca="1">IF($A155="","",OFFSET(統合マスタ!$K$4,MATCH($A155,統合マスタ!$AC$5:$AC$1501,0),0))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IF((統合マスタ!$R$5:$R$1501=1)*
           (ISNUMBER(MATCH(統合マスタ!$V$5:$V$1501, 分類!$H$8:$H$25, 0))),
           統合マスタ!$AC$5:$AC$1501),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27" t="str">
        <f ca="1">IF($A156="","",OFFSET(統合マスタ!$K$4,MATCH($A156,統合マスタ!$AC$5:$AC$1501,0),0))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IF((統合マスタ!$R$5:$R$1501=1)*
           (ISNUMBER(MATCH(統合マスタ!$V$5:$V$1501, 分類!$H$8:$H$25, 0))),
           統合マスタ!$AC$5:$AC$1501),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27" t="str">
        <f ca="1">IF($A157="","",OFFSET(統合マスタ!$K$4,MATCH($A157,統合マスタ!$AC$5:$AC$1501,0),0))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IF((統合マスタ!$R$5:$R$1501=1)*
           (ISNUMBER(MATCH(統合マスタ!$V$5:$V$1501, 分類!$H$8:$H$25, 0))),
           統合マスタ!$AC$5:$AC$1501),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27" t="str">
        <f ca="1">IF($A158="","",OFFSET(統合マスタ!$K$4,MATCH($A158,統合マスタ!$AC$5:$AC$1501,0),0))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IF((統合マスタ!$R$5:$R$1501=1)*
           (ISNUMBER(MATCH(統合マスタ!$V$5:$V$1501, 分類!$H$8:$H$25, 0))),
           統合マスタ!$AC$5:$AC$1501),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27" t="str">
        <f ca="1">IF($A159="","",OFFSET(統合マスタ!$K$4,MATCH($A159,統合マスタ!$AC$5:$AC$1501,0),0))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IF((統合マスタ!$R$5:$R$1501=1)*
           (ISNUMBER(MATCH(統合マスタ!$V$5:$V$1501, 分類!$H$8:$H$25, 0))),
           統合マスタ!$AC$5:$AC$1501),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27" t="str">
        <f ca="1">IF($A160="","",OFFSET(統合マスタ!$K$4,MATCH($A160,統合マスタ!$AC$5:$AC$1501,0),0))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IF((統合マスタ!$R$5:$R$1501=1)*
           (ISNUMBER(MATCH(統合マスタ!$V$5:$V$1501, 分類!$H$8:$H$25, 0))),
           統合マスタ!$AC$5:$AC$1501),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27" t="str">
        <f ca="1">IF($A161="","",OFFSET(統合マスタ!$K$4,MATCH($A161,統合マスタ!$AC$5:$AC$1501,0),0))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IF((統合マスタ!$R$5:$R$1501=1)*
           (ISNUMBER(MATCH(統合マスタ!$V$5:$V$1501, 分類!$H$8:$H$25, 0))),
           統合マスタ!$AC$5:$AC$1501),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27" t="str">
        <f ca="1">IF($A162="","",OFFSET(統合マスタ!$K$4,MATCH($A162,統合マスタ!$AC$5:$AC$1501,0),0))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IF((統合マスタ!$R$5:$R$1501=1)*
           (ISNUMBER(MATCH(統合マスタ!$V$5:$V$1501, 分類!$H$8:$H$25, 0))),
           統合マスタ!$AC$5:$AC$1501),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27" t="str">
        <f ca="1">IF($A163="","",OFFSET(統合マスタ!$K$4,MATCH($A163,統合マスタ!$AC$5:$AC$1501,0),0))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IF((統合マスタ!$R$5:$R$1501=1)*
           (ISNUMBER(MATCH(統合マスタ!$V$5:$V$1501, 分類!$H$8:$H$25, 0))),
           統合マスタ!$AC$5:$AC$1501),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27" t="str">
        <f ca="1">IF($A164="","",OFFSET(統合マスタ!$K$4,MATCH($A164,統合マスタ!$AC$5:$AC$1501,0),0))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IF((統合マスタ!$R$5:$R$1501=1)*
           (ISNUMBER(MATCH(統合マスタ!$V$5:$V$1501, 分類!$H$8:$H$25, 0))),
           統合マスタ!$AC$5:$AC$1501),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27" t="str">
        <f ca="1">IF($A165="","",OFFSET(統合マスタ!$K$4,MATCH($A165,統合マスタ!$AC$5:$AC$1501,0),0))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IF((統合マスタ!$R$5:$R$1501=1)*
           (ISNUMBER(MATCH(統合マスタ!$V$5:$V$1501, 分類!$H$8:$H$25, 0))),
           統合マスタ!$AC$5:$AC$1501),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27" t="str">
        <f ca="1">IF($A166="","",OFFSET(統合マスタ!$K$4,MATCH($A166,統合マスタ!$AC$5:$AC$1501,0),0))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IF((統合マスタ!$R$5:$R$1501=1)*
           (ISNUMBER(MATCH(統合マスタ!$V$5:$V$1501, 分類!$H$8:$H$25, 0))),
           統合マスタ!$AC$5:$AC$1501),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27" t="str">
        <f ca="1">IF($A167="","",OFFSET(統合マスタ!$K$4,MATCH($A167,統合マスタ!$AC$5:$AC$1501,0),0))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IF((統合マスタ!$R$5:$R$1501=1)*
           (ISNUMBER(MATCH(統合マスタ!$V$5:$V$1501, 分類!$H$8:$H$25, 0))),
           統合マスタ!$AC$5:$AC$1501),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27" t="str">
        <f ca="1">IF($A168="","",OFFSET(統合マスタ!$K$4,MATCH($A168,統合マスタ!$AC$5:$AC$1501,0),0))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IF((統合マスタ!$R$5:$R$1501=1)*
           (ISNUMBER(MATCH(統合マスタ!$V$5:$V$1501, 分類!$H$8:$H$25, 0))),
           統合マスタ!$AC$5:$AC$1501),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27" t="str">
        <f ca="1">IF($A169="","",OFFSET(統合マスタ!$K$4,MATCH($A169,統合マスタ!$AC$5:$AC$1501,0),0))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IF((統合マスタ!$R$5:$R$1501=1)*
           (ISNUMBER(MATCH(統合マスタ!$V$5:$V$1501, 分類!$H$8:$H$25, 0))),
           統合マスタ!$AC$5:$AC$1501),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27" t="str">
        <f ca="1">IF($A170="","",OFFSET(統合マスタ!$K$4,MATCH($A170,統合マスタ!$AC$5:$AC$1501,0),0))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IF((統合マスタ!$R$5:$R$1501=1)*
           (ISNUMBER(MATCH(統合マスタ!$V$5:$V$1501, 分類!$H$8:$H$25, 0))),
           統合マスタ!$AC$5:$AC$1501),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27" t="str">
        <f ca="1">IF($A171="","",OFFSET(統合マスタ!$K$4,MATCH($A171,統合マスタ!$AC$5:$AC$1501,0),0))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IF((統合マスタ!$R$5:$R$1501=1)*
           (ISNUMBER(MATCH(統合マスタ!$V$5:$V$1501, 分類!$H$8:$H$25, 0))),
           統合マスタ!$AC$5:$AC$1501),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27" t="str">
        <f ca="1">IF($A172="","",OFFSET(統合マスタ!$K$4,MATCH($A172,統合マスタ!$AC$5:$AC$1501,0),0))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IF((統合マスタ!$R$5:$R$1501=1)*
           (ISNUMBER(MATCH(統合マスタ!$V$5:$V$1501, 分類!$H$8:$H$25, 0))),
           統合マスタ!$AC$5:$AC$1501),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27" t="str">
        <f ca="1">IF($A173="","",OFFSET(統合マスタ!$K$4,MATCH($A173,統合マスタ!$AC$5:$AC$1501,0),0))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IF((統合マスタ!$R$5:$R$1501=1)*
           (ISNUMBER(MATCH(統合マスタ!$V$5:$V$1501, 分類!$H$8:$H$25, 0))),
           統合マスタ!$AC$5:$AC$1501),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27" t="str">
        <f ca="1">IF($A174="","",OFFSET(統合マスタ!$K$4,MATCH($A174,統合マスタ!$AC$5:$AC$1501,0),0))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IF((統合マスタ!$R$5:$R$1501=1)*
           (ISNUMBER(MATCH(統合マスタ!$V$5:$V$1501, 分類!$H$8:$H$25, 0))),
           統合マスタ!$AC$5:$AC$1501),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27" t="str">
        <f ca="1">IF($A175="","",OFFSET(統合マスタ!$K$4,MATCH($A175,統合マスタ!$AC$5:$AC$1501,0),0))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IF((統合マスタ!$R$5:$R$1501=1)*
           (ISNUMBER(MATCH(統合マスタ!$V$5:$V$1501, 分類!$H$8:$H$25, 0))),
           統合マスタ!$AC$5:$AC$1501),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27" t="str">
        <f ca="1">IF($A176="","",OFFSET(統合マスタ!$K$4,MATCH($A176,統合マスタ!$AC$5:$AC$1501,0),0))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IF((統合マスタ!$R$5:$R$1501=1)*
           (ISNUMBER(MATCH(統合マスタ!$V$5:$V$1501, 分類!$H$8:$H$25, 0))),
           統合マスタ!$AC$5:$AC$1501),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27" t="str">
        <f ca="1">IF($A177="","",OFFSET(統合マスタ!$K$4,MATCH($A177,統合マスタ!$AC$5:$AC$1501,0),0))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IF((統合マスタ!$R$5:$R$1501=1)*
           (ISNUMBER(MATCH(統合マスタ!$V$5:$V$1501, 分類!$H$8:$H$25, 0))),
           統合マスタ!$AC$5:$AC$1501),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27" t="str">
        <f ca="1">IF($A178="","",OFFSET(統合マスタ!$K$4,MATCH($A178,統合マスタ!$AC$5:$AC$1501,0),0))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IF((統合マスタ!$R$5:$R$1501=1)*
           (ISNUMBER(MATCH(統合マスタ!$V$5:$V$1501, 分類!$H$8:$H$25, 0))),
           統合マスタ!$AC$5:$AC$1501),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27" t="str">
        <f ca="1">IF($A179="","",OFFSET(統合マスタ!$K$4,MATCH($A179,統合マスタ!$AC$5:$AC$1501,0),0))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IF((統合マスタ!$R$5:$R$1501=1)*
           (ISNUMBER(MATCH(統合マスタ!$V$5:$V$1501, 分類!$H$8:$H$25, 0))),
           統合マスタ!$AC$5:$AC$1501),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27" t="str">
        <f ca="1">IF($A180="","",OFFSET(統合マスタ!$K$4,MATCH($A180,統合マスタ!$AC$5:$AC$1501,0),0))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IF((統合マスタ!$R$5:$R$1501=1)*
           (ISNUMBER(MATCH(統合マスタ!$V$5:$V$1501, 分類!$H$8:$H$25, 0))),
           統合マスタ!$AC$5:$AC$1501),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27" t="str">
        <f ca="1">IF($A181="","",OFFSET(統合マスタ!$K$4,MATCH($A181,統合マスタ!$AC$5:$AC$1501,0),0))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IF((統合マスタ!$R$5:$R$1501=1)*
           (ISNUMBER(MATCH(統合マスタ!$V$5:$V$1501, 分類!$H$8:$H$25, 0))),
           統合マスタ!$AC$5:$AC$1501),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27" t="str">
        <f ca="1">IF($A182="","",OFFSET(統合マスタ!$K$4,MATCH($A182,統合マスタ!$AC$5:$AC$1501,0),0))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IF((統合マスタ!$R$5:$R$1501=1)*
           (ISNUMBER(MATCH(統合マスタ!$V$5:$V$1501, 分類!$H$8:$H$25, 0))),
           統合マスタ!$AC$5:$AC$1501),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27" t="str">
        <f ca="1">IF($A183="","",OFFSET(統合マスタ!$K$4,MATCH($A183,統合マスタ!$AC$5:$AC$1501,0),0))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IF((統合マスタ!$R$5:$R$1501=1)*
           (ISNUMBER(MATCH(統合マスタ!$V$5:$V$1501, 分類!$H$8:$H$25, 0))),
           統合マスタ!$AC$5:$AC$1501),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27" t="str">
        <f ca="1">IF($A184="","",OFFSET(統合マスタ!$K$4,MATCH($A184,統合マスタ!$AC$5:$AC$1501,0),0))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IF((統合マスタ!$R$5:$R$1501=1)*
           (ISNUMBER(MATCH(統合マスタ!$V$5:$V$1501, 分類!$H$8:$H$25, 0))),
           統合マスタ!$AC$5:$AC$1501),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27" t="str">
        <f ca="1">IF($A185="","",OFFSET(統合マスタ!$K$4,MATCH($A185,統合マスタ!$AC$5:$AC$1501,0),0))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IF((統合マスタ!$R$5:$R$1501=1)*
           (ISNUMBER(MATCH(統合マスタ!$V$5:$V$1501, 分類!$H$8:$H$25, 0))),
           統合マスタ!$AC$5:$AC$1501),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27" t="str">
        <f ca="1">IF($A186="","",OFFSET(統合マスタ!$K$4,MATCH($A186,統合マスタ!$AC$5:$AC$1501,0),0))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IF((統合マスタ!$R$5:$R$1501=1)*
           (ISNUMBER(MATCH(統合マスタ!$V$5:$V$1501, 分類!$H$8:$H$25, 0))),
           統合マスタ!$AC$5:$AC$1501),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27" t="str">
        <f ca="1">IF($A187="","",OFFSET(統合マスタ!$K$4,MATCH($A187,統合マスタ!$AC$5:$AC$1501,0),0))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IF((統合マスタ!$R$5:$R$1501=1)*
           (ISNUMBER(MATCH(統合マスタ!$V$5:$V$1501, 分類!$H$8:$H$25, 0))),
           統合マスタ!$AC$5:$AC$1501),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27" t="str">
        <f ca="1">IF($A188="","",OFFSET(統合マスタ!$K$4,MATCH($A188,統合マスタ!$AC$5:$AC$1501,0),0))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IF((統合マスタ!$R$5:$R$1501=1)*
           (ISNUMBER(MATCH(統合マスタ!$V$5:$V$1501, 分類!$H$8:$H$25, 0))),
           統合マスタ!$AC$5:$AC$1501),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27" t="str">
        <f ca="1">IF($A189="","",OFFSET(統合マスタ!$K$4,MATCH($A189,統合マスタ!$AC$5:$AC$1501,0),0))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IF((統合マスタ!$R$5:$R$1501=1)*
           (ISNUMBER(MATCH(統合マスタ!$V$5:$V$1501, 分類!$H$8:$H$25, 0))),
           統合マスタ!$AC$5:$AC$1501),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27" t="str">
        <f ca="1">IF($A190="","",OFFSET(統合マスタ!$K$4,MATCH($A190,統合マスタ!$AC$5:$AC$1501,0),0))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IF((統合マスタ!$R$5:$R$1501=1)*
           (ISNUMBER(MATCH(統合マスタ!$V$5:$V$1501, 分類!$H$8:$H$25, 0))),
           統合マスタ!$AC$5:$AC$1501),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27" t="str">
        <f ca="1">IF($A191="","",OFFSET(統合マスタ!$K$4,MATCH($A191,統合マスタ!$AC$5:$AC$1501,0),0))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IF((統合マスタ!$R$5:$R$1501=1)*
           (ISNUMBER(MATCH(統合マスタ!$V$5:$V$1501, 分類!$H$8:$H$25, 0))),
           統合マスタ!$AC$5:$AC$1501),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27" t="str">
        <f ca="1">IF($A192="","",OFFSET(統合マスタ!$K$4,MATCH($A192,統合マスタ!$AC$5:$AC$1501,0),0))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IF((統合マスタ!$R$5:$R$1501=1)*
           (ISNUMBER(MATCH(統合マスタ!$V$5:$V$1501, 分類!$H$8:$H$25, 0))),
           統合マスタ!$AC$5:$AC$1501),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27" t="str">
        <f ca="1">IF($A193="","",OFFSET(統合マスタ!$K$4,MATCH($A193,統合マスタ!$AC$5:$AC$1501,0),0))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IF((統合マスタ!$R$5:$R$1501=1)*
           (ISNUMBER(MATCH(統合マスタ!$V$5:$V$1501, 分類!$H$8:$H$25, 0))),
           統合マスタ!$AC$5:$AC$1501),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27" t="str">
        <f ca="1">IF($A194="","",OFFSET(統合マスタ!$K$4,MATCH($A194,統合マスタ!$AC$5:$AC$1501,0),0))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IF((統合マスタ!$R$5:$R$1501=1)*
           (ISNUMBER(MATCH(統合マスタ!$V$5:$V$1501, 分類!$H$8:$H$25, 0))),
           統合マスタ!$AC$5:$AC$1501),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27" t="str">
        <f ca="1">IF($A195="","",OFFSET(統合マスタ!$K$4,MATCH($A195,統合マスタ!$AC$5:$AC$1501,0),0))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IF((統合マスタ!$R$5:$R$1501=1)*
           (ISNUMBER(MATCH(統合マスタ!$V$5:$V$1501, 分類!$H$8:$H$25, 0))),
           統合マスタ!$AC$5:$AC$1501),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27" t="str">
        <f ca="1">IF($A196="","",OFFSET(統合マスタ!$K$4,MATCH($A196,統合マスタ!$AC$5:$AC$1501,0),0))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IF((統合マスタ!$R$5:$R$1501=1)*
           (ISNUMBER(MATCH(統合マスタ!$V$5:$V$1501, 分類!$H$8:$H$25, 0))),
           統合マスタ!$AC$5:$AC$1501),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27" t="str">
        <f ca="1">IF($A197="","",OFFSET(統合マスタ!$K$4,MATCH($A197,統合マスタ!$AC$5:$AC$1501,0),0))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IF((統合マスタ!$R$5:$R$1501=1)*
           (ISNUMBER(MATCH(統合マスタ!$V$5:$V$1501, 分類!$H$8:$H$25, 0))),
           統合マスタ!$AC$5:$AC$1501),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27" t="str">
        <f ca="1">IF($A198="","",OFFSET(統合マスタ!$K$4,MATCH($A198,統合マスタ!$AC$5:$AC$1501,0),0))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IF((統合マスタ!$R$5:$R$1501=1)*
           (ISNUMBER(MATCH(統合マスタ!$V$5:$V$1501, 分類!$H$8:$H$25, 0))),
           統合マスタ!$AC$5:$AC$1501),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27" t="str">
        <f ca="1">IF($A199="","",OFFSET(統合マスタ!$K$4,MATCH($A199,統合マスタ!$AC$5:$AC$1501,0),0))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IF((統合マスタ!$R$5:$R$1501=1)*
           (ISNUMBER(MATCH(統合マスタ!$V$5:$V$1501, 分類!$H$8:$H$25, 0))),
           統合マスタ!$AC$5:$AC$1501),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27" t="str">
        <f ca="1">IF($A200="","",OFFSET(統合マスタ!$K$4,MATCH($A200,統合マスタ!$AC$5:$AC$1501,0),0))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IF((統合マスタ!$R$5:$R$1501=1)*
           (ISNUMBER(MATCH(統合マスタ!$V$5:$V$1501, 分類!$H$8:$H$25, 0))),
           統合マスタ!$AC$5:$AC$1501),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27" t="str">
        <f ca="1">IF($A201="","",OFFSET(統合マスタ!$K$4,MATCH($A201,統合マスタ!$AC$5:$AC$1501,0),0))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IF((統合マスタ!$R$5:$R$1501=1)*
           (ISNUMBER(MATCH(統合マスタ!$V$5:$V$1501, 分類!$H$8:$H$25, 0))),
           統合マスタ!$AC$5:$AC$1501),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27" t="str">
        <f ca="1">IF($A202="","",OFFSET(統合マスタ!$K$4,MATCH($A202,統合マスタ!$AC$5:$AC$1501,0),0))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IF((統合マスタ!$R$5:$R$1501=1)*
           (ISNUMBER(MATCH(統合マスタ!$V$5:$V$1501, 分類!$H$8:$H$25, 0))),
           統合マスタ!$AC$5:$AC$1501),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27" t="str">
        <f ca="1">IF($A203="","",OFFSET(統合マスタ!$K$4,MATCH($A203,統合マスタ!$AC$5:$AC$1501,0),0))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IF((統合マスタ!$R$5:$R$1501=1)*
           (ISNUMBER(MATCH(統合マスタ!$V$5:$V$1501, 分類!$H$8:$H$25, 0))),
           統合マスタ!$AC$5:$AC$1501),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27" t="str">
        <f ca="1">IF($A204="","",OFFSET(統合マスタ!$K$4,MATCH($A204,統合マスタ!$AC$5:$AC$1501,0),0))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IF((統合マスタ!$R$5:$R$1501=1)*
           (ISNUMBER(MATCH(統合マスタ!$V$5:$V$1501, 分類!$H$8:$H$25, 0))),
           統合マスタ!$AC$5:$AC$1501),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27" t="str">
        <f ca="1">IF($A205="","",OFFSET(統合マスタ!$K$4,MATCH($A205,統合マスタ!$AC$5:$AC$1501,0),0))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IF((統合マスタ!$R$5:$R$1501=1)*
           (ISNUMBER(MATCH(統合マスタ!$V$5:$V$1501, 分類!$H$8:$H$25, 0))),
           統合マスタ!$AC$5:$AC$1501),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27" t="str">
        <f ca="1">IF($A206="","",OFFSET(統合マスタ!$K$4,MATCH($A206,統合マスタ!$AC$5:$AC$1501,0),0))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IF((統合マスタ!$R$5:$R$1501=1)*
           (ISNUMBER(MATCH(統合マスタ!$V$5:$V$1501, 分類!$H$8:$H$25, 0))),
           統合マスタ!$AC$5:$AC$1501),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27" t="str">
        <f ca="1">IF($A207="","",OFFSET(統合マスタ!$K$4,MATCH($A207,統合マスタ!$AC$5:$AC$1501,0),0))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IF((統合マスタ!$R$5:$R$1501=1)*
           (ISNUMBER(MATCH(統合マスタ!$V$5:$V$1501, 分類!$H$8:$H$25, 0))),
           統合マスタ!$AC$5:$AC$1501),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27" t="str">
        <f ca="1">IF($A208="","",OFFSET(統合マスタ!$K$4,MATCH($A208,統合マスタ!$AC$5:$AC$1501,0),0))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IF((統合マスタ!$R$5:$R$1501=1)*
           (ISNUMBER(MATCH(統合マスタ!$V$5:$V$1501, 分類!$H$8:$H$25, 0))),
           統合マスタ!$AC$5:$AC$1501),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27" t="str">
        <f ca="1">IF($A209="","",OFFSET(統合マスタ!$K$4,MATCH($A209,統合マスタ!$AC$5:$AC$1501,0),0))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IF((統合マスタ!$R$5:$R$1501=1)*
           (ISNUMBER(MATCH(統合マスタ!$V$5:$V$1501, 分類!$H$8:$H$25, 0))),
           統合マスタ!$AC$5:$AC$1501),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27" t="str">
        <f ca="1">IF($A210="","",OFFSET(統合マスタ!$K$4,MATCH($A210,統合マスタ!$AC$5:$AC$1501,0),0))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IF((統合マスタ!$R$5:$R$1501=1)*
           (ISNUMBER(MATCH(統合マスタ!$V$5:$V$1501, 分類!$H$8:$H$25, 0))),
           統合マスタ!$AC$5:$AC$1501),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27" t="str">
        <f ca="1">IF($A211="","",OFFSET(統合マスタ!$K$4,MATCH($A211,統合マスタ!$AC$5:$AC$1501,0),0))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IF((統合マスタ!$R$5:$R$1501=1)*
           (ISNUMBER(MATCH(統合マスタ!$V$5:$V$1501, 分類!$H$8:$H$25, 0))),
           統合マスタ!$AC$5:$AC$1501),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27" t="str">
        <f ca="1">IF($A212="","",OFFSET(統合マスタ!$K$4,MATCH($A212,統合マスタ!$AC$5:$AC$1501,0),0))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IF((統合マスタ!$R$5:$R$1501=1)*
           (ISNUMBER(MATCH(統合マスタ!$V$5:$V$1501, 分類!$H$8:$H$25, 0))),
           統合マスタ!$AC$5:$AC$1501),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27" t="str">
        <f ca="1">IF($A213="","",OFFSET(統合マスタ!$K$4,MATCH($A213,統合マスタ!$AC$5:$AC$1501,0),0))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IF((統合マスタ!$R$5:$R$1501=1)*
           (ISNUMBER(MATCH(統合マスタ!$V$5:$V$1501, 分類!$H$8:$H$25, 0))),
           統合マスタ!$AC$5:$AC$1501),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27" t="str">
        <f ca="1">IF($A214="","",OFFSET(統合マスタ!$K$4,MATCH($A214,統合マスタ!$AC$5:$AC$1501,0),0))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IF((統合マスタ!$R$5:$R$1501=1)*
           (ISNUMBER(MATCH(統合マスタ!$V$5:$V$1501, 分類!$H$8:$H$25, 0))),
           統合マスタ!$AC$5:$AC$1501),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27" t="str">
        <f ca="1">IF($A215="","",OFFSET(統合マスタ!$K$4,MATCH($A215,統合マスタ!$AC$5:$AC$1501,0),0))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IF((統合マスタ!$R$5:$R$1501=1)*
           (ISNUMBER(MATCH(統合マスタ!$V$5:$V$1501, 分類!$H$8:$H$25, 0))),
           統合マスタ!$AC$5:$AC$1501),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27" t="str">
        <f ca="1">IF($A216="","",OFFSET(統合マスタ!$K$4,MATCH($A216,統合マスタ!$AC$5:$AC$1501,0),0))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IF((統合マスタ!$R$5:$R$1501=1)*
           (ISNUMBER(MATCH(統合マスタ!$V$5:$V$1501, 分類!$H$8:$H$25, 0))),
           統合マスタ!$AC$5:$AC$1501),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27" t="str">
        <f ca="1">IF($A217="","",OFFSET(統合マスタ!$K$4,MATCH($A217,統合マスタ!$AC$5:$AC$1501,0),0))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IF((統合マスタ!$R$5:$R$1501=1)*
           (ISNUMBER(MATCH(統合マスタ!$V$5:$V$1501, 分類!$H$8:$H$25, 0))),
           統合マスタ!$AC$5:$AC$1501),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27" t="str">
        <f ca="1">IF($A218="","",OFFSET(統合マスタ!$K$4,MATCH($A218,統合マスタ!$AC$5:$AC$1501,0),0))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IF((統合マスタ!$R$5:$R$1501=1)*
           (ISNUMBER(MATCH(統合マスタ!$V$5:$V$1501, 分類!$H$8:$H$25, 0))),
           統合マスタ!$AC$5:$AC$1501),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27" t="str">
        <f ca="1">IF($A219="","",OFFSET(統合マスタ!$K$4,MATCH($A219,統合マスタ!$AC$5:$AC$1501,0),0))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IF((統合マスタ!$R$5:$R$1501=1)*
           (ISNUMBER(MATCH(統合マスタ!$V$5:$V$1501, 分類!$H$8:$H$25, 0))),
           統合マスタ!$AC$5:$AC$1501),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27" t="str">
        <f ca="1">IF($A220="","",OFFSET(統合マスタ!$K$4,MATCH($A220,統合マスタ!$AC$5:$AC$1501,0),0))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IF((統合マスタ!$R$5:$R$1501=1)*
           (ISNUMBER(MATCH(統合マスタ!$V$5:$V$1501, 分類!$H$8:$H$25, 0))),
           統合マスタ!$AC$5:$AC$1501),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27" t="str">
        <f ca="1">IF($A221="","",OFFSET(統合マスタ!$K$4,MATCH($A221,統合マスタ!$AC$5:$AC$1501,0),0))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IF((統合マスタ!$R$5:$R$1501=1)*
           (ISNUMBER(MATCH(統合マスタ!$V$5:$V$1501, 分類!$H$8:$H$25, 0))),
           統合マスタ!$AC$5:$AC$1501),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27" t="str">
        <f ca="1">IF($A222="","",OFFSET(統合マスタ!$K$4,MATCH($A222,統合マスタ!$AC$5:$AC$1501,0),0))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IF((統合マスタ!$R$5:$R$1501=1)*
           (ISNUMBER(MATCH(統合マスタ!$V$5:$V$1501, 分類!$H$8:$H$25, 0))),
           統合マスタ!$AC$5:$AC$1501),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27" t="str">
        <f ca="1">IF($A223="","",OFFSET(統合マスタ!$K$4,MATCH($A223,統合マスタ!$AC$5:$AC$1501,0),0))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IF((統合マスタ!$R$5:$R$1501=1)*
           (ISNUMBER(MATCH(統合マスタ!$V$5:$V$1501, 分類!$H$8:$H$25, 0))),
           統合マスタ!$AC$5:$AC$1501),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27" t="str">
        <f ca="1">IF($A224="","",OFFSET(統合マスタ!$K$4,MATCH($A224,統合マスタ!$AC$5:$AC$1501,0),0))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IF((統合マスタ!$R$5:$R$1501=1)*
           (ISNUMBER(MATCH(統合マスタ!$V$5:$V$1501, 分類!$H$8:$H$25, 0))),
           統合マスタ!$AC$5:$AC$1501),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27" t="str">
        <f ca="1">IF($A225="","",OFFSET(統合マスタ!$K$4,MATCH($A225,統合マスタ!$AC$5:$AC$1501,0),0))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IF((統合マスタ!$R$5:$R$1501=1)*
           (ISNUMBER(MATCH(統合マスタ!$V$5:$V$1501, 分類!$H$8:$H$25, 0))),
           統合マスタ!$AC$5:$AC$1501),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27" t="str">
        <f ca="1">IF($A226="","",OFFSET(統合マスタ!$K$4,MATCH($A226,統合マスタ!$AC$5:$AC$1501,0),0))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IF((統合マスタ!$R$5:$R$1501=1)*
           (ISNUMBER(MATCH(統合マスタ!$V$5:$V$1501, 分類!$H$8:$H$25, 0))),
           統合マスタ!$AC$5:$AC$1501),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27" t="str">
        <f ca="1">IF($A227="","",OFFSET(統合マスタ!$K$4,MATCH($A227,統合マスタ!$AC$5:$AC$1501,0),0))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IF((統合マスタ!$R$5:$R$1501=1)*
           (ISNUMBER(MATCH(統合マスタ!$V$5:$V$1501, 分類!$H$8:$H$25, 0))),
           統合マスタ!$AC$5:$AC$1501),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27" t="str">
        <f ca="1">IF($A228="","",OFFSET(統合マスタ!$K$4,MATCH($A228,統合マスタ!$AC$5:$AC$1501,0),0))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IF((統合マスタ!$R$5:$R$1501=1)*
           (ISNUMBER(MATCH(統合マスタ!$V$5:$V$1501, 分類!$H$8:$H$25, 0))),
           統合マスタ!$AC$5:$AC$1501),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27" t="str">
        <f ca="1">IF($A229="","",OFFSET(統合マスタ!$K$4,MATCH($A229,統合マスタ!$AC$5:$AC$1501,0),0))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IF((統合マスタ!$R$5:$R$1501=1)*
           (ISNUMBER(MATCH(統合マスタ!$V$5:$V$1501, 分類!$H$8:$H$25, 0))),
           統合マスタ!$AC$5:$AC$1501),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27" t="str">
        <f ca="1">IF($A230="","",OFFSET(統合マスタ!$K$4,MATCH($A230,統合マスタ!$AC$5:$AC$1501,0),0))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IF((統合マスタ!$R$5:$R$1501=1)*
           (ISNUMBER(MATCH(統合マスタ!$V$5:$V$1501, 分類!$H$8:$H$25, 0))),
           統合マスタ!$AC$5:$AC$1501),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27" t="str">
        <f ca="1">IF($A231="","",OFFSET(統合マスタ!$K$4,MATCH($A231,統合マスタ!$AC$5:$AC$1501,0),0))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IF((統合マスタ!$R$5:$R$1501=1)*
           (ISNUMBER(MATCH(統合マスタ!$V$5:$V$1501, 分類!$H$8:$H$25, 0))),
           統合マスタ!$AC$5:$AC$1501),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27" t="str">
        <f ca="1">IF($A232="","",OFFSET(統合マスタ!$K$4,MATCH($A232,統合マスタ!$AC$5:$AC$1501,0),0))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IF((統合マスタ!$R$5:$R$1501=1)*
           (ISNUMBER(MATCH(統合マスタ!$V$5:$V$1501, 分類!$H$8:$H$25, 0))),
           統合マスタ!$AC$5:$AC$1501),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27" t="str">
        <f ca="1">IF($A233="","",OFFSET(統合マスタ!$K$4,MATCH($A233,統合マスタ!$AC$5:$AC$1501,0),0))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IF((統合マスタ!$R$5:$R$1501=1)*
           (ISNUMBER(MATCH(統合マスタ!$V$5:$V$1501, 分類!$H$8:$H$25, 0))),
           統合マスタ!$AC$5:$AC$1501),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27" t="str">
        <f ca="1">IF($A234="","",OFFSET(統合マスタ!$K$4,MATCH($A234,統合マスタ!$AC$5:$AC$1501,0),0))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IF((統合マスタ!$R$5:$R$1501=1)*
           (ISNUMBER(MATCH(統合マスタ!$V$5:$V$1501, 分類!$H$8:$H$25, 0))),
           統合マスタ!$AC$5:$AC$1501),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27" t="str">
        <f ca="1">IF($A235="","",OFFSET(統合マスタ!$K$4,MATCH($A235,統合マスタ!$AC$5:$AC$1501,0),0))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IF((統合マスタ!$R$5:$R$1501=1)*
           (ISNUMBER(MATCH(統合マスタ!$V$5:$V$1501, 分類!$H$8:$H$25, 0))),
           統合マスタ!$AC$5:$AC$1501),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27" t="str">
        <f ca="1">IF($A236="","",OFFSET(統合マスタ!$K$4,MATCH($A236,統合マスタ!$AC$5:$AC$1501,0),0))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IF((統合マスタ!$R$5:$R$1501=1)*
           (ISNUMBER(MATCH(統合マスタ!$V$5:$V$1501, 分類!$H$8:$H$25, 0))),
           統合マスタ!$AC$5:$AC$1501),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27" t="str">
        <f ca="1">IF($A237="","",OFFSET(統合マスタ!$K$4,MATCH($A237,統合マスタ!$AC$5:$AC$1501,0),0))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IF((統合マスタ!$R$5:$R$1501=1)*
           (ISNUMBER(MATCH(統合マスタ!$V$5:$V$1501, 分類!$H$8:$H$25, 0))),
           統合マスタ!$AC$5:$AC$1501),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27" t="str">
        <f ca="1">IF($A238="","",OFFSET(統合マスタ!$K$4,MATCH($A238,統合マスタ!$AC$5:$AC$1501,0),0))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IF((統合マスタ!$R$5:$R$1501=1)*
           (ISNUMBER(MATCH(統合マスタ!$V$5:$V$1501, 分類!$H$8:$H$25, 0))),
           統合マスタ!$AC$5:$AC$1501),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27" t="str">
        <f ca="1">IF($A239="","",OFFSET(統合マスタ!$K$4,MATCH($A239,統合マスタ!$AC$5:$AC$1501,0),0))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IF((統合マスタ!$R$5:$R$1501=1)*
           (ISNUMBER(MATCH(統合マスタ!$V$5:$V$1501, 分類!$H$8:$H$25, 0))),
           統合マスタ!$AC$5:$AC$1501),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27" t="str">
        <f ca="1">IF($A240="","",OFFSET(統合マスタ!$K$4,MATCH($A240,統合マスタ!$AC$5:$AC$1501,0),0))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IF((統合マスタ!$R$5:$R$1501=1)*
           (ISNUMBER(MATCH(統合マスタ!$V$5:$V$1501, 分類!$H$8:$H$25, 0))),
           統合マスタ!$AC$5:$AC$1501),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27" t="str">
        <f ca="1">IF($A241="","",OFFSET(統合マスタ!$K$4,MATCH($A241,統合マスタ!$AC$5:$AC$1501,0),0))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IF((統合マスタ!$R$5:$R$1501=1)*
           (ISNUMBER(MATCH(統合マスタ!$V$5:$V$1501, 分類!$H$8:$H$25, 0))),
           統合マスタ!$AC$5:$AC$1501),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27" t="str">
        <f ca="1">IF($A242="","",OFFSET(統合マスタ!$K$4,MATCH($A242,統合マスタ!$AC$5:$AC$1501,0),0))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IF((統合マスタ!$R$5:$R$1501=1)*
           (ISNUMBER(MATCH(統合マスタ!$V$5:$V$1501, 分類!$H$8:$H$25, 0))),
           統合マスタ!$AC$5:$AC$1501),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27" t="str">
        <f ca="1">IF($A243="","",OFFSET(統合マスタ!$K$4,MATCH($A243,統合マスタ!$AC$5:$AC$1501,0),0))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IF((統合マスタ!$R$5:$R$1501=1)*
           (ISNUMBER(MATCH(統合マスタ!$V$5:$V$1501, 分類!$H$8:$H$25, 0))),
           統合マスタ!$AC$5:$AC$1501),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27" t="str">
        <f ca="1">IF($A244="","",OFFSET(統合マスタ!$K$4,MATCH($A244,統合マスタ!$AC$5:$AC$1501,0),0))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IF((統合マスタ!$R$5:$R$1501=1)*
           (ISNUMBER(MATCH(統合マスタ!$V$5:$V$1501, 分類!$H$8:$H$25, 0))),
           統合マスタ!$AC$5:$AC$1501),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27" t="str">
        <f ca="1">IF($A245="","",OFFSET(統合マスタ!$K$4,MATCH($A245,統合マスタ!$AC$5:$AC$1501,0),0))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IF((統合マスタ!$R$5:$R$1501=1)*
           (ISNUMBER(MATCH(統合マスタ!$V$5:$V$1501, 分類!$H$8:$H$25, 0))),
           統合マスタ!$AC$5:$AC$1501),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27" t="str">
        <f ca="1">IF($A246="","",OFFSET(統合マスタ!$K$4,MATCH($A246,統合マスタ!$AC$5:$AC$1501,0),0))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IF((統合マスタ!$R$5:$R$1501=1)*
           (ISNUMBER(MATCH(統合マスタ!$V$5:$V$1501, 分類!$H$8:$H$25, 0))),
           統合マスタ!$AC$5:$AC$1501),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27" t="str">
        <f ca="1">IF($A247="","",OFFSET(統合マスタ!$K$4,MATCH($A247,統合マスタ!$AC$5:$AC$1501,0),0))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IF((統合マスタ!$R$5:$R$1501=1)*
           (ISNUMBER(MATCH(統合マスタ!$V$5:$V$1501, 分類!$H$8:$H$25, 0))),
           統合マスタ!$AC$5:$AC$1501),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27" t="str">
        <f ca="1">IF($A248="","",OFFSET(統合マスタ!$K$4,MATCH($A248,統合マスタ!$AC$5:$AC$1501,0),0))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IF((統合マスタ!$R$5:$R$1501=1)*
           (ISNUMBER(MATCH(統合マスタ!$V$5:$V$1501, 分類!$H$8:$H$25, 0))),
           統合マスタ!$AC$5:$AC$1501),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27" t="str">
        <f ca="1">IF($A249="","",OFFSET(統合マスタ!$K$4,MATCH($A249,統合マスタ!$AC$5:$AC$1501,0),0))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IF((統合マスタ!$R$5:$R$1501=1)*
           (ISNUMBER(MATCH(統合マスタ!$V$5:$V$1501, 分類!$H$8:$H$25, 0))),
           統合マスタ!$AC$5:$AC$1501),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27" t="str">
        <f ca="1">IF($A250="","",OFFSET(統合マスタ!$K$4,MATCH($A250,統合マスタ!$AC$5:$AC$1501,0),0))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IF((統合マスタ!$R$5:$R$1501=1)*
           (ISNUMBER(MATCH(統合マスタ!$V$5:$V$1501, 分類!$H$8:$H$25, 0))),
           統合マスタ!$AC$5:$AC$1501),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27" t="str">
        <f ca="1">IF($A251="","",OFFSET(統合マスタ!$K$4,MATCH($A251,統合マスタ!$AC$5:$AC$1501,0),0))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IF((統合マスタ!$R$5:$R$1501=1)*
           (ISNUMBER(MATCH(統合マスタ!$V$5:$V$1501, 分類!$H$8:$H$25, 0))),
           統合マスタ!$AC$5:$AC$1501),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27" t="str">
        <f ca="1">IF($A252="","",OFFSET(統合マスタ!$K$4,MATCH($A252,統合マスタ!$AC$5:$AC$1501,0),0))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IF((統合マスタ!$R$5:$R$1501=1)*
           (ISNUMBER(MATCH(統合マスタ!$V$5:$V$1501, 分類!$H$8:$H$25, 0))),
           統合マスタ!$AC$5:$AC$1501),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27" t="str">
        <f ca="1">IF($A253="","",OFFSET(統合マスタ!$K$4,MATCH($A253,統合マスタ!$AC$5:$AC$1501,0),0))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IF((統合マスタ!$R$5:$R$1501=1)*
           (ISNUMBER(MATCH(統合マスタ!$V$5:$V$1501, 分類!$H$8:$H$25, 0))),
           統合マスタ!$AC$5:$AC$1501),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27" t="str">
        <f ca="1">IF($A254="","",OFFSET(統合マスタ!$K$4,MATCH($A254,統合マスタ!$AC$5:$AC$1501,0),0))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IF((統合マスタ!$R$5:$R$1501=1)*
           (ISNUMBER(MATCH(統合マスタ!$V$5:$V$1501, 分類!$H$8:$H$25, 0))),
           統合マスタ!$AC$5:$AC$1501),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27" t="str">
        <f ca="1">IF($A255="","",OFFSET(統合マスタ!$K$4,MATCH($A255,統合マスタ!$AC$5:$AC$1501,0),0))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IF((統合マスタ!$R$5:$R$1501=1)*
           (ISNUMBER(MATCH(統合マスタ!$V$5:$V$1501, 分類!$H$8:$H$25, 0))),
           統合マスタ!$AC$5:$AC$1501),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27" t="str">
        <f ca="1">IF($A256="","",OFFSET(統合マスタ!$K$4,MATCH($A256,統合マスタ!$AC$5:$AC$1501,0),0))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IF((統合マスタ!$R$5:$R$1501=1)*
           (ISNUMBER(MATCH(統合マスタ!$V$5:$V$1501, 分類!$H$8:$H$25, 0))),
           統合マスタ!$AC$5:$AC$1501),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27" t="str">
        <f ca="1">IF($A257="","",OFFSET(統合マスタ!$K$4,MATCH($A257,統合マスタ!$AC$5:$AC$1501,0),0))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IF((統合マスタ!$R$5:$R$1501=1)*
           (ISNUMBER(MATCH(統合マスタ!$V$5:$V$1501, 分類!$H$8:$H$25, 0))),
           統合マスタ!$AC$5:$AC$1501),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27" t="str">
        <f ca="1">IF($A258="","",OFFSET(統合マスタ!$K$4,MATCH($A258,統合マスタ!$AC$5:$AC$1501,0),0))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IF((統合マスタ!$R$5:$R$1501=1)*
           (ISNUMBER(MATCH(統合マスタ!$V$5:$V$1501, 分類!$H$8:$H$25, 0))),
           統合マスタ!$AC$5:$AC$1501),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27" t="str">
        <f ca="1">IF($A259="","",OFFSET(統合マスタ!$K$4,MATCH($A259,統合マスタ!$AC$5:$AC$1501,0),0))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IF((統合マスタ!$R$5:$R$1501=1)*
           (ISNUMBER(MATCH(統合マスタ!$V$5:$V$1501, 分類!$H$8:$H$25, 0))),
           統合マスタ!$AC$5:$AC$1501),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27" t="str">
        <f ca="1">IF($A260="","",OFFSET(統合マスタ!$K$4,MATCH($A260,統合マスタ!$AC$5:$AC$1501,0),0))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IF((統合マスタ!$R$5:$R$1501=1)*
           (ISNUMBER(MATCH(統合マスタ!$V$5:$V$1501, 分類!$H$8:$H$25, 0))),
           統合マスタ!$AC$5:$AC$1501),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27" t="str">
        <f ca="1">IF($A261="","",OFFSET(統合マスタ!$K$4,MATCH($A261,統合マスタ!$AC$5:$AC$1501,0),0))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IF((統合マスタ!$R$5:$R$1501=1)*
           (ISNUMBER(MATCH(統合マスタ!$V$5:$V$1501, 分類!$H$8:$H$25, 0))),
           統合マスタ!$AC$5:$AC$1501),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27" t="str">
        <f ca="1">IF($A262="","",OFFSET(統合マスタ!$K$4,MATCH($A262,統合マスタ!$AC$5:$AC$1501,0),0))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IF((統合マスタ!$R$5:$R$1501=1)*
           (ISNUMBER(MATCH(統合マスタ!$V$5:$V$1501, 分類!$H$8:$H$25, 0))),
           統合マスタ!$AC$5:$AC$1501),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27" t="str">
        <f ca="1">IF($A263="","",OFFSET(統合マスタ!$K$4,MATCH($A263,統合マスタ!$AC$5:$AC$1501,0),0))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IF((統合マスタ!$R$5:$R$1501=1)*
           (ISNUMBER(MATCH(統合マスタ!$V$5:$V$1501, 分類!$H$8:$H$25, 0))),
           統合マスタ!$AC$5:$AC$1501),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27" t="str">
        <f ca="1">IF($A264="","",OFFSET(統合マスタ!$K$4,MATCH($A264,統合マスタ!$AC$5:$AC$1501,0),0))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IF((統合マスタ!$R$5:$R$1501=1)*
           (ISNUMBER(MATCH(統合マスタ!$V$5:$V$1501, 分類!$H$8:$H$25, 0))),
           統合マスタ!$AC$5:$AC$1501),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27" t="str">
        <f ca="1">IF($A265="","",OFFSET(統合マスタ!$K$4,MATCH($A265,統合マスタ!$AC$5:$AC$1501,0),0))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IF((統合マスタ!$R$5:$R$1501=1)*
           (ISNUMBER(MATCH(統合マスタ!$V$5:$V$1501, 分類!$H$8:$H$25, 0))),
           統合マスタ!$AC$5:$AC$1501),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27" t="str">
        <f ca="1">IF($A266="","",OFFSET(統合マスタ!$K$4,MATCH($A266,統合マスタ!$AC$5:$AC$1501,0),0))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IF((統合マスタ!$R$5:$R$1501=1)*
           (ISNUMBER(MATCH(統合マスタ!$V$5:$V$1501, 分類!$H$8:$H$25, 0))),
           統合マスタ!$AC$5:$AC$1501),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27" t="str">
        <f ca="1">IF($A267="","",OFFSET(統合マスタ!$K$4,MATCH($A267,統合マスタ!$AC$5:$AC$1501,0),0))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IF((統合マスタ!$R$5:$R$1501=1)*
           (ISNUMBER(MATCH(統合マスタ!$V$5:$V$1501, 分類!$H$8:$H$25, 0))),
           統合マスタ!$AC$5:$AC$1501),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27" t="str">
        <f ca="1">IF($A268="","",OFFSET(統合マスタ!$K$4,MATCH($A268,統合マスタ!$AC$5:$AC$1501,0),0))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IF((統合マスタ!$R$5:$R$1501=1)*
           (ISNUMBER(MATCH(統合マスタ!$V$5:$V$1501, 分類!$H$8:$H$25, 0))),
           統合マスタ!$AC$5:$AC$1501),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27" t="str">
        <f ca="1">IF($A269="","",OFFSET(統合マスタ!$K$4,MATCH($A269,統合マスタ!$AC$5:$AC$1501,0),0))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IF((統合マスタ!$R$5:$R$1501=1)*
           (ISNUMBER(MATCH(統合マスタ!$V$5:$V$1501, 分類!$H$8:$H$25, 0))),
           統合マスタ!$AC$5:$AC$1501),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27" t="str">
        <f ca="1">IF($A270="","",OFFSET(統合マスタ!$K$4,MATCH($A270,統合マスタ!$AC$5:$AC$1501,0),0))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IF((統合マスタ!$R$5:$R$1501=1)*
           (ISNUMBER(MATCH(統合マスタ!$V$5:$V$1501, 分類!$H$8:$H$25, 0))),
           統合マスタ!$AC$5:$AC$1501),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27" t="str">
        <f ca="1">IF($A271="","",OFFSET(統合マスタ!$K$4,MATCH($A271,統合マスタ!$AC$5:$AC$1501,0),0))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IF((統合マスタ!$R$5:$R$1501=1)*
           (ISNUMBER(MATCH(統合マスタ!$V$5:$V$1501, 分類!$H$8:$H$25, 0))),
           統合マスタ!$AC$5:$AC$1501),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27" t="str">
        <f ca="1">IF($A272="","",OFFSET(統合マスタ!$K$4,MATCH($A272,統合マスタ!$AC$5:$AC$1501,0),0))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IF((統合マスタ!$R$5:$R$1501=1)*
           (ISNUMBER(MATCH(統合マスタ!$V$5:$V$1501, 分類!$H$8:$H$25, 0))),
           統合マスタ!$AC$5:$AC$1501),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27" t="str">
        <f ca="1">IF($A273="","",OFFSET(統合マスタ!$K$4,MATCH($A273,統合マスタ!$AC$5:$AC$1501,0),0))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IF((統合マスタ!$R$5:$R$1501=1)*
           (ISNUMBER(MATCH(統合マスタ!$V$5:$V$1501, 分類!$H$8:$H$25, 0))),
           統合マスタ!$AC$5:$AC$1501),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27" t="str">
        <f ca="1">IF($A274="","",OFFSET(統合マスタ!$K$4,MATCH($A274,統合マスタ!$AC$5:$AC$1501,0),0))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IF((統合マスタ!$R$5:$R$1501=1)*
           (ISNUMBER(MATCH(統合マスタ!$V$5:$V$1501, 分類!$H$8:$H$25, 0))),
           統合マスタ!$AC$5:$AC$1501),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27" t="str">
        <f ca="1">IF($A275="","",OFFSET(統合マスタ!$K$4,MATCH($A275,統合マスタ!$AC$5:$AC$1501,0),0))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IF((統合マスタ!$R$5:$R$1501=1)*
           (ISNUMBER(MATCH(統合マスタ!$V$5:$V$1501, 分類!$H$8:$H$25, 0))),
           統合マスタ!$AC$5:$AC$1501),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27" t="str">
        <f ca="1">IF($A276="","",OFFSET(統合マスタ!$K$4,MATCH($A276,統合マスタ!$AC$5:$AC$1501,0),0))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IF((統合マスタ!$R$5:$R$1501=1)*
           (ISNUMBER(MATCH(統合マスタ!$V$5:$V$1501, 分類!$H$8:$H$25, 0))),
           統合マスタ!$AC$5:$AC$1501),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27" t="str">
        <f ca="1">IF($A277="","",OFFSET(統合マスタ!$K$4,MATCH($A277,統合マスタ!$AC$5:$AC$1501,0),0))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IF((統合マスタ!$R$5:$R$1501=1)*
           (ISNUMBER(MATCH(統合マスタ!$V$5:$V$1501, 分類!$H$8:$H$25, 0))),
           統合マスタ!$AC$5:$AC$1501),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27" t="str">
        <f ca="1">IF($A278="","",OFFSET(統合マスタ!$K$4,MATCH($A278,統合マスタ!$AC$5:$AC$1501,0),0))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IF((統合マスタ!$R$5:$R$1501=1)*
           (ISNUMBER(MATCH(統合マスタ!$V$5:$V$1501, 分類!$H$8:$H$25, 0))),
           統合マスタ!$AC$5:$AC$1501),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27" t="str">
        <f ca="1">IF($A279="","",OFFSET(統合マスタ!$K$4,MATCH($A279,統合マスタ!$AC$5:$AC$1501,0),0))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IF((統合マスタ!$R$5:$R$1501=1)*
           (ISNUMBER(MATCH(統合マスタ!$V$5:$V$1501, 分類!$H$8:$H$25, 0))),
           統合マスタ!$AC$5:$AC$1501),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27" t="str">
        <f ca="1">IF($A280="","",OFFSET(統合マスタ!$K$4,MATCH($A280,統合マスタ!$AC$5:$AC$1501,0),0))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IF((統合マスタ!$R$5:$R$1501=1)*
           (ISNUMBER(MATCH(統合マスタ!$V$5:$V$1501, 分類!$H$8:$H$25, 0))),
           統合マスタ!$AC$5:$AC$1501),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27" t="str">
        <f ca="1">IF($A281="","",OFFSET(統合マスタ!$K$4,MATCH($A281,統合マスタ!$AC$5:$AC$1501,0),0))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IF((統合マスタ!$R$5:$R$1501=1)*
           (ISNUMBER(MATCH(統合マスタ!$V$5:$V$1501, 分類!$H$8:$H$25, 0))),
           統合マスタ!$AC$5:$AC$1501),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27" t="str">
        <f ca="1">IF($A282="","",OFFSET(統合マスタ!$K$4,MATCH($A282,統合マスタ!$AC$5:$AC$1501,0),0))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IF((統合マスタ!$R$5:$R$1501=1)*
           (ISNUMBER(MATCH(統合マスタ!$V$5:$V$1501, 分類!$H$8:$H$25, 0))),
           統合マスタ!$AC$5:$AC$1501),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27" t="str">
        <f ca="1">IF($A283="","",OFFSET(統合マスタ!$K$4,MATCH($A283,統合マスタ!$AC$5:$AC$1501,0),0))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IF((統合マスタ!$R$5:$R$1501=1)*
           (ISNUMBER(MATCH(統合マスタ!$V$5:$V$1501, 分類!$H$8:$H$25, 0))),
           統合マスタ!$AC$5:$AC$1501),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27" t="str">
        <f ca="1">IF($A284="","",OFFSET(統合マスタ!$K$4,MATCH($A284,統合マスタ!$AC$5:$AC$1501,0),0))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IF((統合マスタ!$R$5:$R$1501=1)*
           (ISNUMBER(MATCH(統合マスタ!$V$5:$V$1501, 分類!$H$8:$H$25, 0))),
           統合マスタ!$AC$5:$AC$1501),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27" t="str">
        <f ca="1">IF($A285="","",OFFSET(統合マスタ!$K$4,MATCH($A285,統合マスタ!$AC$5:$AC$1501,0),0))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IF((統合マスタ!$R$5:$R$1501=1)*
           (ISNUMBER(MATCH(統合マスタ!$V$5:$V$1501, 分類!$H$8:$H$25, 0))),
           統合マスタ!$AC$5:$AC$1501),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27" t="str">
        <f ca="1">IF($A286="","",OFFSET(統合マスタ!$K$4,MATCH($A286,統合マスタ!$AC$5:$AC$1501,0),0))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IF((統合マスタ!$R$5:$R$1501=1)*
           (ISNUMBER(MATCH(統合マスタ!$V$5:$V$1501, 分類!$H$8:$H$25, 0))),
           統合マスタ!$AC$5:$AC$1501),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27" t="str">
        <f ca="1">IF($A287="","",OFFSET(統合マスタ!$K$4,MATCH($A287,統合マスタ!$AC$5:$AC$1501,0),0))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IF((統合マスタ!$R$5:$R$1501=1)*
           (ISNUMBER(MATCH(統合マスタ!$V$5:$V$1501, 分類!$H$8:$H$25, 0))),
           統合マスタ!$AC$5:$AC$1501),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27" t="str">
        <f ca="1">IF($A288="","",OFFSET(統合マスタ!$K$4,MATCH($A288,統合マスタ!$AC$5:$AC$1501,0),0))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IF((統合マスタ!$R$5:$R$1501=1)*
           (ISNUMBER(MATCH(統合マスタ!$V$5:$V$1501, 分類!$H$8:$H$25, 0))),
           統合マスタ!$AC$5:$AC$1501),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27" t="str">
        <f ca="1">IF($A289="","",OFFSET(統合マスタ!$K$4,MATCH($A289,統合マスタ!$AC$5:$AC$1501,0),0))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IF((統合マスタ!$R$5:$R$1501=1)*
           (ISNUMBER(MATCH(統合マスタ!$V$5:$V$1501, 分類!$H$8:$H$25, 0))),
           統合マスタ!$AC$5:$AC$1501),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27" t="str">
        <f ca="1">IF($A290="","",OFFSET(統合マスタ!$K$4,MATCH($A290,統合マスタ!$AC$5:$AC$1501,0),0))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IF((統合マスタ!$R$5:$R$1501=1)*
           (ISNUMBER(MATCH(統合マスタ!$V$5:$V$1501, 分類!$H$8:$H$25, 0))),
           統合マスタ!$AC$5:$AC$1501),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27" t="str">
        <f ca="1">IF($A291="","",OFFSET(統合マスタ!$K$4,MATCH($A291,統合マスタ!$AC$5:$AC$1501,0),0))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IF((統合マスタ!$R$5:$R$1501=1)*
           (ISNUMBER(MATCH(統合マスタ!$V$5:$V$1501, 分類!$H$8:$H$25, 0))),
           統合マスタ!$AC$5:$AC$1501),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27" t="str">
        <f ca="1">IF($A292="","",OFFSET(統合マスタ!$K$4,MATCH($A292,統合マスタ!$AC$5:$AC$1501,0),0))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IF((統合マスタ!$R$5:$R$1501=1)*
           (ISNUMBER(MATCH(統合マスタ!$V$5:$V$1501, 分類!$H$8:$H$25, 0))),
           統合マスタ!$AC$5:$AC$1501),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27" t="str">
        <f ca="1">IF($A293="","",OFFSET(統合マスタ!$K$4,MATCH($A293,統合マスタ!$AC$5:$AC$1501,0),0))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IF((統合マスタ!$R$5:$R$1501=1)*
           (ISNUMBER(MATCH(統合マスタ!$V$5:$V$1501, 分類!$H$8:$H$25, 0))),
           統合マスタ!$AC$5:$AC$1501),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27" t="str">
        <f ca="1">IF($A294="","",OFFSET(統合マスタ!$K$4,MATCH($A294,統合マスタ!$AC$5:$AC$1501,0),0))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IF((統合マスタ!$R$5:$R$1501=1)*
           (ISNUMBER(MATCH(統合マスタ!$V$5:$V$1501, 分類!$H$8:$H$25, 0))),
           統合マスタ!$AC$5:$AC$1501),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27" t="str">
        <f ca="1">IF($A295="","",OFFSET(統合マスタ!$K$4,MATCH($A295,統合マスタ!$AC$5:$AC$1501,0),0))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IF((統合マスタ!$R$5:$R$1501=1)*
           (ISNUMBER(MATCH(統合マスタ!$V$5:$V$1501, 分類!$H$8:$H$25, 0))),
           統合マスタ!$AC$5:$AC$1501),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27" t="str">
        <f ca="1">IF($A296="","",OFFSET(統合マスタ!$K$4,MATCH($A296,統合マスタ!$AC$5:$AC$1501,0),0))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IF((統合マスタ!$R$5:$R$1501=1)*
           (ISNUMBER(MATCH(統合マスタ!$V$5:$V$1501, 分類!$H$8:$H$25, 0))),
           統合マスタ!$AC$5:$AC$1501),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27" t="str">
        <f ca="1">IF($A297="","",OFFSET(統合マスタ!$K$4,MATCH($A297,統合マスタ!$AC$5:$AC$1501,0),0))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IF((統合マスタ!$R$5:$R$1501=1)*
           (ISNUMBER(MATCH(統合マスタ!$V$5:$V$1501, 分類!$H$8:$H$25, 0))),
           統合マスタ!$AC$5:$AC$1501),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27" t="str">
        <f ca="1">IF($A298="","",OFFSET(統合マスタ!$K$4,MATCH($A298,統合マスタ!$AC$5:$AC$1501,0),0))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IF((統合マスタ!$R$5:$R$1501=1)*
           (ISNUMBER(MATCH(統合マスタ!$V$5:$V$1501, 分類!$H$8:$H$25, 0))),
           統合マスタ!$AC$5:$AC$1501),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27" t="str">
        <f ca="1">IF($A299="","",OFFSET(統合マスタ!$K$4,MATCH($A299,統合マスタ!$AC$5:$AC$1501,0),0))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IF((統合マスタ!$R$5:$R$1501=1)*
           (ISNUMBER(MATCH(統合マスタ!$V$5:$V$1501, 分類!$H$8:$H$25, 0))),
           統合マスタ!$AC$5:$AC$1501),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27" t="str">
        <f ca="1">IF($A300="","",OFFSET(統合マスタ!$K$4,MATCH($A300,統合マスタ!$AC$5:$AC$1501,0),0))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IF((統合マスタ!$R$5:$R$1501=1)*
           (ISNUMBER(MATCH(統合マスタ!$V$5:$V$1501, 分類!$H$8:$H$25, 0))),
           統合マスタ!$AC$5:$AC$1501),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27" t="str">
        <f ca="1">IF($A301="","",OFFSET(統合マスタ!$K$4,MATCH($A301,統合マスタ!$AC$5:$AC$1501,0),0))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IF((統合マスタ!$R$5:$R$1501=1)*
           (ISNUMBER(MATCH(統合マスタ!$V$5:$V$1501, 分類!$H$8:$H$25, 0))),
           統合マスタ!$AC$5:$AC$1501),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27" t="str">
        <f ca="1">IF($A302="","",OFFSET(統合マスタ!$K$4,MATCH($A302,統合マスタ!$AC$5:$AC$1501,0),0))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IF((統合マスタ!$R$5:$R$1501=1)*
           (ISNUMBER(MATCH(統合マスタ!$V$5:$V$1501, 分類!$H$8:$H$25, 0))),
           統合マスタ!$AC$5:$AC$1501),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27" t="str">
        <f ca="1">IF($A303="","",OFFSET(統合マスタ!$K$4,MATCH($A303,統合マスタ!$AC$5:$AC$1501,0),0))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IF((統合マスタ!$R$5:$R$1501=1)*
           (ISNUMBER(MATCH(統合マスタ!$V$5:$V$1501, 分類!$H$8:$H$25, 0))),
           統合マスタ!$AC$5:$AC$1501),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27" t="str">
        <f ca="1">IF($A304="","",OFFSET(統合マスタ!$K$4,MATCH($A304,統合マスタ!$AC$5:$AC$1501,0),0))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formatCells="0" formatColumns="0" formatRows="0"/>
  <autoFilter ref="A4:P304" xr:uid="{00000000-0009-0000-0000-000002000000}"/>
  <phoneticPr fontId="2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N304"/>
  <sheetViews>
    <sheetView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J5" sqref="J5:J53"/>
    </sheetView>
  </sheetViews>
  <sheetFormatPr defaultColWidth="8.88671875" defaultRowHeight="13.2"/>
  <cols>
    <col min="1" max="1" width="7.44140625" style="66" bestFit="1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20.109375" style="29" bestFit="1" customWidth="1"/>
    <col min="10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2.8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4202</v>
      </c>
      <c r="J4" s="61" t="s">
        <v>4207</v>
      </c>
      <c r="K4" s="61" t="s">
        <v>5432</v>
      </c>
      <c r="L4" s="61" t="s">
        <v>5422</v>
      </c>
      <c r="M4" s="61" t="s">
        <v>4206</v>
      </c>
      <c r="N4" s="61" t="s">
        <v>4200</v>
      </c>
    </row>
    <row r="5" spans="1:14">
      <c r="A5" s="66" cm="1">
        <f t="array" aca="1" ref="A5" ca="1">IFERROR(
    SMALL(
        IF((統合マスタ!$R$5:$R$1501=1)*
           (ISNUMBER(MATCH(統合マスタ!$V$5:$V$1501, 分類!$K$8:$K$25, 0))),
           統合マスタ!$AC$5:$AC$1501),
        ROW(A1)
    ),
"")</f>
        <v>5</v>
      </c>
      <c r="B5" s="27">
        <v>1</v>
      </c>
      <c r="C5" s="27">
        <f ca="1">IF($A5="","",OFFSET(統合マスタ!$B$4,MATCH($A5,統合マスタ!$AC$5:$AC$1501,0),0))</f>
        <v>5</v>
      </c>
      <c r="D5" s="27" t="str">
        <f ca="1">IF($A5="","",OFFSET(統合マスタ!$C$4,MATCH($A5,統合マスタ!$AC$5:$AC$1501,0),0))</f>
        <v>０１７　ツムラ　ゴレイサン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4</v>
      </c>
      <c r="G5" s="27" t="str">
        <f ca="1">IF($A5="","",OFFSET(統合マスタ!$E$4,MATCH($A5,統合マスタ!$AC$5:$AC$1501,0),0))</f>
        <v>粉</v>
      </c>
      <c r="H5" s="27" t="str">
        <f ca="1">IF($A5="","",OFFSET(統合マスタ!$F$4,MATCH($A5,統合マスタ!$AC$5:$AC$1501,0),0))</f>
        <v>２．５ｇｘ１８９</v>
      </c>
      <c r="I5" s="54" t="str">
        <f ca="1">IF(F5="","",OFFSET(分類!$B$29,MATCH(F5,分類!$A$30:$A$46,0),0))</f>
        <v>漢方薬</v>
      </c>
      <c r="J5" s="65">
        <v>95</v>
      </c>
      <c r="K5" s="54" t="s">
        <v>5431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237.5</v>
      </c>
      <c r="N5" s="27" t="str">
        <f ca="1">IF($A5="","",OFFSET(統合マスタ!$K$4,MATCH($A5,統合マスタ!$AC$5:$AC$1501,0),0))</f>
        <v>g</v>
      </c>
    </row>
    <row r="6" spans="1:14">
      <c r="A6" s="66" cm="1">
        <f t="array" aca="1" ref="A6" ca="1">IFERROR(
    SMALL(
        IF((統合マスタ!$R$5:$R$1501=1)*
           (ISNUMBER(MATCH(統合マスタ!$V$5:$V$1501, 分類!$K$8:$K$25, 0))),
           統合マスタ!$AC$5:$AC$1501),
        ROW(A2)
    ),
"")</f>
        <v>9</v>
      </c>
      <c r="B6" s="27">
        <f>B5+1</f>
        <v>2</v>
      </c>
      <c r="C6" s="27">
        <f ca="1">IF($A6="","",OFFSET(統合マスタ!$B$4,MATCH($A6,統合マスタ!$AC$5:$AC$1501,0),0))</f>
        <v>9</v>
      </c>
      <c r="D6" s="27" t="str">
        <f ca="1">IF($A6="","",OFFSET(統合マスタ!$C$4,MATCH($A6,統合マスタ!$AC$5:$AC$1501,0),0))</f>
        <v>０５４　ツムラ　ヨクカンサン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4</v>
      </c>
      <c r="G6" s="27" t="str">
        <f ca="1">IF($A6="","",OFFSET(統合マスタ!$E$4,MATCH($A6,統合マスタ!$AC$5:$AC$1501,0),0))</f>
        <v>粉</v>
      </c>
      <c r="H6" s="27" t="str">
        <f ca="1">IF($A6="","",OFFSET(統合マスタ!$F$4,MATCH($A6,統合マスタ!$AC$5:$AC$1501,0),0))</f>
        <v>２．５ｇＸ１８９</v>
      </c>
      <c r="I6" s="54" t="str">
        <f ca="1">IF(F6="","",OFFSET(分類!$B$29,MATCH(F6,分類!$A$30:$A$46,0),0))</f>
        <v>漢方薬</v>
      </c>
      <c r="J6" s="65">
        <v>1101</v>
      </c>
      <c r="K6" s="54" t="s">
        <v>5431</v>
      </c>
      <c r="L6" s="54">
        <f t="shared" ca="1" si="0"/>
        <v>2.5</v>
      </c>
      <c r="M6" s="54">
        <f t="shared" ref="M6:M69" ca="1" si="1">IF(L6="",J6,J6*L6)</f>
        <v>2752.5</v>
      </c>
      <c r="N6" s="27" t="str">
        <f ca="1">IF($A6="","",OFFSET(統合マスタ!$K$4,MATCH($A6,統合マスタ!$AC$5:$AC$1501,0),0))</f>
        <v>g</v>
      </c>
    </row>
    <row r="7" spans="1:14">
      <c r="A7" s="66" cm="1">
        <f t="array" aca="1" ref="A7" ca="1">IFERROR(
    SMALL(
        IF((統合マスタ!$R$5:$R$1501=1)*
           (ISNUMBER(MATCH(統合マスタ!$V$5:$V$1501, 分類!$K$8:$K$25, 0))),
           統合マスタ!$AC$5:$AC$1501),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IF($A7="","",OFFSET(統合マスタ!$B$4,MATCH($A7,統合マスタ!$AC$5:$AC$1501,0),0))</f>
        <v>10</v>
      </c>
      <c r="D7" s="27" t="str">
        <f ca="1">IF($A7="","",OFFSET(統合マスタ!$C$4,MATCH($A7,統合マスタ!$AC$5:$AC$1501,0),0))</f>
        <v>０６２　ツムラ　　ボウフウツウシヨウサン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4</v>
      </c>
      <c r="G7" s="27" t="str">
        <f ca="1">IF($A7="","",OFFSET(統合マスタ!$E$4,MATCH($A7,統合マスタ!$AC$5:$AC$1501,0),0))</f>
        <v>粉</v>
      </c>
      <c r="H7" s="27" t="str">
        <f ca="1">IF($A7="","",OFFSET(統合マスタ!$F$4,MATCH($A7,統合マスタ!$AC$5:$AC$1501,0),0))</f>
        <v>２．５ｇｘ１８９</v>
      </c>
      <c r="I7" s="54" t="str">
        <f ca="1">IF(F7="","",OFFSET(分類!$B$29,MATCH(F7,分類!$A$30:$A$46,0),0))</f>
        <v>漢方薬</v>
      </c>
      <c r="J7" s="65">
        <v>171</v>
      </c>
      <c r="K7" s="54" t="s">
        <v>5431</v>
      </c>
      <c r="L7" s="54">
        <f t="shared" ca="1" si="0"/>
        <v>2.5</v>
      </c>
      <c r="M7" s="54">
        <f t="shared" ca="1" si="1"/>
        <v>427.5</v>
      </c>
      <c r="N7" s="27" t="str">
        <f ca="1">IF($A7="","",OFFSET(統合マスタ!$K$4,MATCH($A7,統合マスタ!$AC$5:$AC$1501,0),0))</f>
        <v>g</v>
      </c>
    </row>
    <row r="8" spans="1:14">
      <c r="A8" s="66" cm="1">
        <f t="array" aca="1" ref="A8" ca="1">IFERROR(
    SMALL(
        IF((統合マスタ!$R$5:$R$1501=1)*
           (ISNUMBER(MATCH(統合マスタ!$V$5:$V$1501, 分類!$K$8:$K$25, 0))),
           統合マスタ!$AC$5:$AC$1501),
        ROW(A4)
    ),
"")</f>
        <v>11</v>
      </c>
      <c r="B8" s="27">
        <f t="shared" si="2"/>
        <v>4</v>
      </c>
      <c r="C8" s="27">
        <f ca="1">IF($A8="","",OFFSET(統合マスタ!$B$4,MATCH($A8,統合マスタ!$AC$5:$AC$1501,0),0))</f>
        <v>11</v>
      </c>
      <c r="D8" s="27" t="str">
        <f ca="1">IF($A8="","",OFFSET(統合マスタ!$C$4,MATCH($A8,統合マスタ!$AC$5:$AC$1501,0),0))</f>
        <v>０６８　ツムラ　シャクヤクカンゾウトウ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4</v>
      </c>
      <c r="G8" s="27" t="str">
        <f ca="1">IF($A8="","",OFFSET(統合マスタ!$E$4,MATCH($A8,統合マスタ!$AC$5:$AC$1501,0),0))</f>
        <v>粉</v>
      </c>
      <c r="H8" s="27" t="str">
        <f ca="1">IF($A8="","",OFFSET(統合マスタ!$F$4,MATCH($A8,統合マスタ!$AC$5:$AC$1501,0),0))</f>
        <v>２．５ｇｘ４２</v>
      </c>
      <c r="I8" s="54" t="str">
        <f ca="1">IF(F8="","",OFFSET(分類!$B$29,MATCH(F8,分類!$A$30:$A$46,0),0))</f>
        <v>漢方薬</v>
      </c>
      <c r="J8" s="65">
        <v>2</v>
      </c>
      <c r="K8" s="54" t="s">
        <v>5431</v>
      </c>
      <c r="L8" s="54">
        <f t="shared" ca="1" si="0"/>
        <v>2.5</v>
      </c>
      <c r="M8" s="54">
        <f t="shared" ca="1" si="1"/>
        <v>5</v>
      </c>
      <c r="N8" s="27" t="str">
        <f ca="1">IF($A8="","",OFFSET(統合マスタ!$K$4,MATCH($A8,統合マスタ!$AC$5:$AC$1501,0),0))</f>
        <v>g</v>
      </c>
    </row>
    <row r="9" spans="1:14">
      <c r="A9" s="66" cm="1">
        <f t="array" aca="1" ref="A9" ca="1">IFERROR(
    SMALL(
        IF((統合マスタ!$R$5:$R$1501=1)*
           (ISNUMBER(MATCH(統合マスタ!$V$5:$V$1501, 分類!$K$8:$K$25, 0))),
           統合マスタ!$AC$5:$AC$1501),
        ROW(A5)
    ),
"")</f>
        <v>12</v>
      </c>
      <c r="B9" s="27">
        <f t="shared" si="2"/>
        <v>5</v>
      </c>
      <c r="C9" s="27">
        <f ca="1">IF($A9="","",OFFSET(統合マスタ!$B$4,MATCH($A9,統合マスタ!$AC$5:$AC$1501,0),0))</f>
        <v>12</v>
      </c>
      <c r="D9" s="27" t="str">
        <f ca="1">IF($A9="","",OFFSET(統合マスタ!$C$4,MATCH($A9,統合マスタ!$AC$5:$AC$1501,0),0))</f>
        <v>０８３　ツムラ　ヨクカンサンカチンピハンゲ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4</v>
      </c>
      <c r="G9" s="27" t="str">
        <f ca="1">IF($A9="","",OFFSET(統合マスタ!$E$4,MATCH($A9,統合マスタ!$AC$5:$AC$1501,0),0))</f>
        <v>粉</v>
      </c>
      <c r="H9" s="27" t="str">
        <f ca="1">IF($A9="","",OFFSET(統合マスタ!$F$4,MATCH($A9,統合マスタ!$AC$5:$AC$1501,0),0))</f>
        <v>２．５ｇｘ１８９</v>
      </c>
      <c r="I9" s="54" t="str">
        <f ca="1">IF(F9="","",OFFSET(分類!$B$29,MATCH(F9,分類!$A$30:$A$46,0),0))</f>
        <v>漢方薬</v>
      </c>
      <c r="J9" s="65">
        <v>233</v>
      </c>
      <c r="K9" s="54" t="s">
        <v>5431</v>
      </c>
      <c r="L9" s="54">
        <f t="shared" ca="1" si="0"/>
        <v>2.5</v>
      </c>
      <c r="M9" s="54">
        <f t="shared" ca="1" si="1"/>
        <v>582.5</v>
      </c>
      <c r="N9" s="27" t="str">
        <f ca="1">IF($A9="","",OFFSET(統合マスタ!$K$4,MATCH($A9,統合マスタ!$AC$5:$AC$1501,0),0))</f>
        <v>g</v>
      </c>
    </row>
    <row r="10" spans="1:14">
      <c r="A10" s="66" cm="1">
        <f t="array" aca="1" ref="A10" ca="1">IFERROR(
    SMALL(
        IF((統合マスタ!$R$5:$R$1501=1)*
           (ISNUMBER(MATCH(統合マスタ!$V$5:$V$1501, 分類!$K$8:$K$25, 0))),
           統合マスタ!$AC$5:$AC$1501),
        ROW(A6)
    ),
"")</f>
        <v>13</v>
      </c>
      <c r="B10" s="27">
        <f t="shared" si="2"/>
        <v>6</v>
      </c>
      <c r="C10" s="27">
        <f ca="1">IF($A10="","",OFFSET(統合マスタ!$B$4,MATCH($A10,統合マスタ!$AC$5:$AC$1501,0),0))</f>
        <v>13</v>
      </c>
      <c r="D10" s="27" t="str">
        <f ca="1">IF($A10="","",OFFSET(統合マスタ!$C$4,MATCH($A10,統合マスタ!$AC$5:$AC$1501,0),0))</f>
        <v>１００　ツムラ　ダイケンチユウトウ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4</v>
      </c>
      <c r="G10" s="27" t="str">
        <f ca="1">IF($A10="","",OFFSET(統合マスタ!$E$4,MATCH($A10,統合マスタ!$AC$5:$AC$1501,0),0))</f>
        <v>粉</v>
      </c>
      <c r="H10" s="27" t="str">
        <f ca="1">IF($A10="","",OFFSET(統合マスタ!$F$4,MATCH($A10,統合マスタ!$AC$5:$AC$1501,0),0))</f>
        <v>２．５ｇＸ１８９</v>
      </c>
      <c r="I10" s="54" t="str">
        <f ca="1">IF(F10="","",OFFSET(分類!$B$29,MATCH(F10,分類!$A$30:$A$46,0),0))</f>
        <v>漢方薬</v>
      </c>
      <c r="J10" s="65">
        <v>560</v>
      </c>
      <c r="K10" s="54" t="s">
        <v>5431</v>
      </c>
      <c r="L10" s="54">
        <f t="shared" ca="1" si="0"/>
        <v>2.5</v>
      </c>
      <c r="M10" s="54">
        <f t="shared" ca="1" si="1"/>
        <v>1400</v>
      </c>
      <c r="N10" s="27" t="str">
        <f ca="1">IF($A10="","",OFFSET(統合マスタ!$K$4,MATCH($A10,統合マスタ!$AC$5:$AC$1501,0),0))</f>
        <v>g</v>
      </c>
    </row>
    <row r="11" spans="1:14">
      <c r="A11" s="66" cm="1">
        <f t="array" aca="1" ref="A11" ca="1">IFERROR(
    SMALL(
        IF((統合マスタ!$R$5:$R$1501=1)*
           (ISNUMBER(MATCH(統合マスタ!$V$5:$V$1501, 分類!$K$8:$K$25, 0))),
           統合マスタ!$AC$5:$AC$1501),
        ROW(A7)
    ),
"")</f>
        <v>17</v>
      </c>
      <c r="B11" s="27">
        <f t="shared" si="2"/>
        <v>7</v>
      </c>
      <c r="C11" s="27">
        <f ca="1">IF($A11="","",OFFSET(統合マスタ!$B$4,MATCH($A11,統合マスタ!$AC$5:$AC$1501,0),0))</f>
        <v>17</v>
      </c>
      <c r="D11" s="27" t="str">
        <f ca="1">IF($A11="","",OFFSET(統合マスタ!$C$4,MATCH($A11,統合マスタ!$AC$5:$AC$1501,0),0))</f>
        <v>ＥＫ１　葛根湯エキス細粒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4</v>
      </c>
      <c r="G11" s="27" t="str">
        <f ca="1">IF($A11="","",OFFSET(統合マスタ!$E$4,MATCH($A11,統合マスタ!$AC$5:$AC$1501,0),0))</f>
        <v>粉</v>
      </c>
      <c r="H11" s="27" t="str">
        <f ca="1">IF($A11="","",OFFSET(統合マスタ!$F$4,MATCH($A11,統合マスタ!$AC$5:$AC$1501,0),0))</f>
        <v>２．５ｇ×２９４</v>
      </c>
      <c r="I11" s="54" t="str">
        <f ca="1">IF(F11="","",OFFSET(分類!$B$29,MATCH(F11,分類!$A$30:$A$46,0),0))</f>
        <v>漢方薬</v>
      </c>
      <c r="J11" s="65">
        <v>229</v>
      </c>
      <c r="K11" s="54" t="s">
        <v>5431</v>
      </c>
      <c r="L11" s="54">
        <f t="shared" ca="1" si="0"/>
        <v>2.5</v>
      </c>
      <c r="M11" s="54">
        <f t="shared" ca="1" si="1"/>
        <v>572.5</v>
      </c>
      <c r="N11" s="27" t="str">
        <f ca="1">IF($A11="","",OFFSET(統合マスタ!$K$4,MATCH($A11,統合マスタ!$AC$5:$AC$1501,0),0))</f>
        <v>g</v>
      </c>
    </row>
    <row r="12" spans="1:14">
      <c r="A12" s="66" cm="1">
        <f t="array" aca="1" ref="A12" ca="1">IFERROR(
    SMALL(
        IF((統合マスタ!$R$5:$R$1501=1)*
           (ISNUMBER(MATCH(統合マスタ!$V$5:$V$1501, 分類!$K$8:$K$25, 0))),
           統合マスタ!$AC$5:$AC$1501),
        ROW(A8)
    ),
"")</f>
        <v>21</v>
      </c>
      <c r="B12" s="27">
        <f t="shared" si="2"/>
        <v>8</v>
      </c>
      <c r="C12" s="27">
        <f ca="1">IF($A12="","",OFFSET(統合マスタ!$B$4,MATCH($A12,統合マスタ!$AC$5:$AC$1501,0),0))</f>
        <v>21</v>
      </c>
      <c r="D12" s="27" t="str">
        <f ca="1">IF($A12="","",OFFSET(統合マスタ!$C$4,MATCH($A12,統合マスタ!$AC$5:$AC$1501,0),0))</f>
        <v>ＥＫ２４　加味逍遥散料エキス細粒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4</v>
      </c>
      <c r="G12" s="27" t="str">
        <f ca="1">IF($A12="","",OFFSET(統合マスタ!$E$4,MATCH($A12,統合マスタ!$AC$5:$AC$1501,0),0))</f>
        <v>粉</v>
      </c>
      <c r="H12" s="27" t="str">
        <f ca="1">IF($A12="","",OFFSET(統合マスタ!$F$4,MATCH($A12,統合マスタ!$AC$5:$AC$1501,0),0))</f>
        <v>２ｇｘ４２包</v>
      </c>
      <c r="I12" s="54" t="str">
        <f ca="1">IF(F12="","",OFFSET(分類!$B$29,MATCH(F12,分類!$A$30:$A$46,0),0))</f>
        <v>漢方薬</v>
      </c>
      <c r="J12" s="65">
        <v>98</v>
      </c>
      <c r="K12" s="54" t="s">
        <v>5431</v>
      </c>
      <c r="L12" s="54">
        <f t="shared" ca="1" si="0"/>
        <v>2</v>
      </c>
      <c r="M12" s="54">
        <f t="shared" ca="1" si="1"/>
        <v>196</v>
      </c>
      <c r="N12" s="27" t="str">
        <f ca="1">IF($A12="","",OFFSET(統合マスタ!$K$4,MATCH($A12,統合マスタ!$AC$5:$AC$1501,0),0))</f>
        <v>g</v>
      </c>
    </row>
    <row r="13" spans="1:14">
      <c r="A13" s="66" cm="1">
        <f t="array" aca="1" ref="A13" ca="1">IFERROR(
    SMALL(
        IF((統合マスタ!$R$5:$R$1501=1)*
           (ISNUMBER(MATCH(統合マスタ!$V$5:$V$1501, 分類!$K$8:$K$25, 0))),
           統合マスタ!$AC$5:$AC$1501),
        ROW(A9)
    ),
"")</f>
        <v>23</v>
      </c>
      <c r="B13" s="27">
        <f t="shared" si="2"/>
        <v>9</v>
      </c>
      <c r="C13" s="27">
        <f ca="1">IF($A13="","",OFFSET(統合マスタ!$B$4,MATCH($A13,統合マスタ!$AC$5:$AC$1501,0),0))</f>
        <v>23</v>
      </c>
      <c r="D13" s="27" t="str">
        <f ca="1">IF($A13="","",OFFSET(統合マスタ!$C$4,MATCH($A13,統合マスタ!$AC$5:$AC$1501,0),0))</f>
        <v>ＥＫ４１　補中益気湯エキス細粒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4</v>
      </c>
      <c r="G13" s="27" t="str">
        <f ca="1">IF($A13="","",OFFSET(統合マスタ!$E$4,MATCH($A13,統合マスタ!$AC$5:$AC$1501,0),0))</f>
        <v>粉</v>
      </c>
      <c r="H13" s="27" t="str">
        <f ca="1">IF($A13="","",OFFSET(統合マスタ!$F$4,MATCH($A13,統合マスタ!$AC$5:$AC$1501,0),0))</f>
        <v>２．５ｇｘ２９４</v>
      </c>
      <c r="I13" s="54" t="str">
        <f ca="1">IF(F13="","",OFFSET(分類!$B$29,MATCH(F13,分類!$A$30:$A$46,0),0))</f>
        <v>漢方薬</v>
      </c>
      <c r="J13" s="65">
        <v>129</v>
      </c>
      <c r="K13" s="54" t="s">
        <v>5431</v>
      </c>
      <c r="L13" s="54">
        <f t="shared" ca="1" si="0"/>
        <v>2.5</v>
      </c>
      <c r="M13" s="54">
        <f t="shared" ca="1" si="1"/>
        <v>322.5</v>
      </c>
      <c r="N13" s="27" t="str">
        <f ca="1">IF($A13="","",OFFSET(統合マスタ!$K$4,MATCH($A13,統合マスタ!$AC$5:$AC$1501,0),0))</f>
        <v>g</v>
      </c>
    </row>
    <row r="14" spans="1:14">
      <c r="A14" s="66" cm="1">
        <f t="array" aca="1" ref="A14" ca="1">IFERROR(
    SMALL(
        IF((統合マスタ!$R$5:$R$1501=1)*
           (ISNUMBER(MATCH(統合マスタ!$V$5:$V$1501, 分類!$K$8:$K$25, 0))),
           統合マスタ!$AC$5:$AC$1501),
        ROW(A10)
    ),
"")</f>
        <v>45</v>
      </c>
      <c r="B14" s="27">
        <f t="shared" si="2"/>
        <v>10</v>
      </c>
      <c r="C14" s="27">
        <f ca="1">IF($A14="","",OFFSET(統合マスタ!$B$4,MATCH($A14,統合マスタ!$AC$5:$AC$1501,0),0))</f>
        <v>45</v>
      </c>
      <c r="D14" s="27" t="str">
        <f ca="1">IF($A14="","",OFFSET(統合マスタ!$C$4,MATCH($A14,統合マスタ!$AC$5:$AC$1501,0),0))</f>
        <v>アスパラカリウム散５０％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2</v>
      </c>
      <c r="G14" s="27" t="str">
        <f ca="1">IF($A14="","",OFFSET(統合マスタ!$E$4,MATCH($A14,統合マスタ!$AC$5:$AC$1501,0),0))</f>
        <v>粉</v>
      </c>
      <c r="H14" s="27" t="str">
        <f ca="1">IF($A14="","",OFFSET(統合マスタ!$F$4,MATCH($A14,統合マスタ!$AC$5:$AC$1501,0),0))</f>
        <v>５００ｇ</v>
      </c>
      <c r="I14" s="54" t="str">
        <f ca="1">IF(F14="","",OFFSET(分類!$B$29,MATCH(F14,分類!$A$30:$A$46,0),0))</f>
        <v>散薬調剤台</v>
      </c>
      <c r="J14" s="65">
        <v>367.1</v>
      </c>
      <c r="K14" s="54" t="s">
        <v>13</v>
      </c>
      <c r="L14" s="54"/>
      <c r="M14" s="54">
        <f t="shared" si="1"/>
        <v>367.1</v>
      </c>
      <c r="N14" s="27" t="str">
        <f ca="1">IF($A14="","",OFFSET(統合マスタ!$K$4,MATCH($A14,統合マスタ!$AC$5:$AC$1501,0),0))</f>
        <v>ｇ</v>
      </c>
    </row>
    <row r="15" spans="1:14">
      <c r="A15" s="66" cm="1">
        <f t="array" aca="1" ref="A15" ca="1">IFERROR(
    SMALL(
        IF((統合マスタ!$R$5:$R$1501=1)*
           (ISNUMBER(MATCH(統合マスタ!$V$5:$V$1501, 分類!$K$8:$K$25, 0))),
           統合マスタ!$AC$5:$AC$1501),
        ROW(A11)
    ),
"")</f>
        <v>58</v>
      </c>
      <c r="B15" s="27">
        <f t="shared" si="2"/>
        <v>11</v>
      </c>
      <c r="C15" s="27">
        <f ca="1">IF($A15="","",OFFSET(統合マスタ!$B$4,MATCH($A15,統合マスタ!$AC$5:$AC$1501,0),0))</f>
        <v>58</v>
      </c>
      <c r="D15" s="27" t="str">
        <f ca="1">IF($A15="","",OFFSET(統合マスタ!$C$4,MATCH($A15,統合マスタ!$AC$5:$AC$1501,0),0))</f>
        <v>アドナ散１０％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2</v>
      </c>
      <c r="G15" s="27" t="str">
        <f ca="1">IF($A15="","",OFFSET(統合マスタ!$E$4,MATCH($A15,統合マスタ!$AC$5:$AC$1501,0),0))</f>
        <v>粉</v>
      </c>
      <c r="H15" s="27" t="str">
        <f ca="1">IF($A15="","",OFFSET(統合マスタ!$F$4,MATCH($A15,統合マスタ!$AC$5:$AC$1501,0),0))</f>
        <v>１００ｇ</v>
      </c>
      <c r="I15" s="54" t="str">
        <f ca="1">IF(F15="","",OFFSET(分類!$B$29,MATCH(F15,分類!$A$30:$A$46,0),0))</f>
        <v>散薬調剤台</v>
      </c>
      <c r="J15" s="65">
        <v>74.400000000000006</v>
      </c>
      <c r="K15" s="54" t="s">
        <v>13</v>
      </c>
      <c r="L15" s="54"/>
      <c r="M15" s="54">
        <f t="shared" si="1"/>
        <v>74.400000000000006</v>
      </c>
      <c r="N15" s="27" t="str">
        <f ca="1">IF($A15="","",OFFSET(統合マスタ!$K$4,MATCH($A15,統合マスタ!$AC$5:$AC$1501,0),0))</f>
        <v>ｇ</v>
      </c>
    </row>
    <row r="16" spans="1:14">
      <c r="A16" s="66" cm="1">
        <f t="array" aca="1" ref="A16" ca="1">IFERROR(
    SMALL(
        IF((統合マスタ!$R$5:$R$1501=1)*
           (ISNUMBER(MATCH(統合マスタ!$V$5:$V$1501, 分類!$K$8:$K$25, 0))),
           統合マスタ!$AC$5:$AC$1501),
        ROW(A12)
    ),
"")</f>
        <v>76</v>
      </c>
      <c r="B16" s="27">
        <f t="shared" si="2"/>
        <v>12</v>
      </c>
      <c r="C16" s="27">
        <f ca="1">IF($A16="","",OFFSET(統合マスタ!$B$4,MATCH($A16,統合マスタ!$AC$5:$AC$1501,0),0))</f>
        <v>76</v>
      </c>
      <c r="D16" s="27" t="str">
        <f ca="1">IF($A16="","",OFFSET(統合マスタ!$C$4,MATCH($A16,統合マスタ!$AC$5:$AC$1501,0),0))</f>
        <v>アミノレバンＥＮ配合散　　　　　コーヒー味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15</v>
      </c>
      <c r="G16" s="27" t="str">
        <f ca="1">IF($A16="","",OFFSET(統合マスタ!$E$4,MATCH($A16,統合マスタ!$AC$5:$AC$1501,0),0))</f>
        <v>粉</v>
      </c>
      <c r="H16" s="27" t="str">
        <f ca="1">IF($A16="","",OFFSET(統合マスタ!$F$4,MATCH($A16,統合マスタ!$AC$5:$AC$1501,0),0))</f>
        <v>５０ｇＸ２１包</v>
      </c>
      <c r="I16" s="54" t="str">
        <f ca="1">IF(F16="","",OFFSET(分類!$B$29,MATCH(F16,分類!$A$30:$A$46,0),0))</f>
        <v>不良在庫</v>
      </c>
      <c r="J16" s="65">
        <v>0</v>
      </c>
      <c r="K16" s="54" t="s">
        <v>5431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IF($A16="","",OFFSET(統合マスタ!$K$4,MATCH($A16,統合マスタ!$AC$5:$AC$1501,0),0))</f>
        <v>10ｇ</v>
      </c>
    </row>
    <row r="17" spans="1:14">
      <c r="A17" s="66" cm="1">
        <f t="array" aca="1" ref="A17" ca="1">IFERROR(
    SMALL(
        IF((統合マスタ!$R$5:$R$1501=1)*
           (ISNUMBER(MATCH(統合マスタ!$V$5:$V$1501, 分類!$K$8:$K$25, 0))),
           統合マスタ!$AC$5:$AC$1501),
        ROW(A13)
    ),
"")</f>
        <v>172</v>
      </c>
      <c r="B17" s="27">
        <f t="shared" si="2"/>
        <v>13</v>
      </c>
      <c r="C17" s="27">
        <f ca="1">IF($A17="","",OFFSET(統合マスタ!$B$4,MATCH($A17,統合マスタ!$AC$5:$AC$1501,0),0))</f>
        <v>172</v>
      </c>
      <c r="D17" s="27" t="str">
        <f ca="1">IF($A17="","",OFFSET(統合マスタ!$C$4,MATCH($A17,統合マスタ!$AC$5:$AC$1501,0),0))</f>
        <v>カルバマゼピン細粒５０％「アメル」　　　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2</v>
      </c>
      <c r="G17" s="27" t="str">
        <f ca="1">IF($A17="","",OFFSET(統合マスタ!$E$4,MATCH($A17,統合マスタ!$AC$5:$AC$1501,0),0))</f>
        <v>粉</v>
      </c>
      <c r="H17" s="27" t="str">
        <f ca="1">IF($A17="","",OFFSET(統合マスタ!$F$4,MATCH($A17,統合マスタ!$AC$5:$AC$1501,0),0))</f>
        <v>５００ｇ</v>
      </c>
      <c r="I17" s="54" t="str">
        <f ca="1">IF(F17="","",OFFSET(分類!$B$29,MATCH(F17,分類!$A$30:$A$46,0),0))</f>
        <v>散薬調剤台</v>
      </c>
      <c r="J17" s="65">
        <v>223</v>
      </c>
      <c r="K17" s="54" t="s">
        <v>13</v>
      </c>
      <c r="L17" s="54"/>
      <c r="M17" s="54">
        <f t="shared" si="1"/>
        <v>223</v>
      </c>
      <c r="N17" s="27" t="str">
        <f ca="1">IF($A17="","",OFFSET(統合マスタ!$K$4,MATCH($A17,統合マスタ!$AC$5:$AC$1501,0),0))</f>
        <v>ｇ</v>
      </c>
    </row>
    <row r="18" spans="1:14">
      <c r="A18" s="66" cm="1">
        <f t="array" aca="1" ref="A18" ca="1">IFERROR(
    SMALL(
        IF((統合マスタ!$R$5:$R$1501=1)*
           (ISNUMBER(MATCH(統合マスタ!$V$5:$V$1501, 分類!$K$8:$K$25, 0))),
           統合マスタ!$AC$5:$AC$1501),
        ROW(A14)
    ),
"")</f>
        <v>201</v>
      </c>
      <c r="B18" s="27">
        <f t="shared" si="2"/>
        <v>14</v>
      </c>
      <c r="C18" s="27">
        <f ca="1">IF($A18="","",OFFSET(統合マスタ!$B$4,MATCH($A18,統合マスタ!$AC$5:$AC$1501,0),0))</f>
        <v>201</v>
      </c>
      <c r="D18" s="27" t="str">
        <f ca="1">IF($A18="","",OFFSET(統合マスタ!$C$4,MATCH($A18,統合マスタ!$AC$5:$AC$1501,0),0))</f>
        <v>グラマリール細粒１０％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2</v>
      </c>
      <c r="G18" s="27" t="str">
        <f ca="1">IF($A18="","",OFFSET(統合マスタ!$E$4,MATCH($A18,統合マスタ!$AC$5:$AC$1501,0),0))</f>
        <v>粉</v>
      </c>
      <c r="H18" s="27" t="str">
        <f ca="1">IF($A18="","",OFFSET(統合マスタ!$F$4,MATCH($A18,統合マスタ!$AC$5:$AC$1501,0),0))</f>
        <v>１００ｇ</v>
      </c>
      <c r="I18" s="54" t="str">
        <f ca="1">IF(F18="","",OFFSET(分類!$B$29,MATCH(F18,分類!$A$30:$A$46,0),0))</f>
        <v>散薬調剤台</v>
      </c>
      <c r="J18" s="65">
        <v>83.9</v>
      </c>
      <c r="K18" s="54" t="s">
        <v>13</v>
      </c>
      <c r="L18" s="54"/>
      <c r="M18" s="54">
        <f t="shared" si="1"/>
        <v>83.9</v>
      </c>
      <c r="N18" s="27" t="str">
        <f ca="1">IF($A18="","",OFFSET(統合マスタ!$K$4,MATCH($A18,統合マスタ!$AC$5:$AC$1501,0),0))</f>
        <v>ｇ</v>
      </c>
    </row>
    <row r="19" spans="1:14">
      <c r="A19" s="66" cm="1">
        <f t="array" aca="1" ref="A19" ca="1">IFERROR(
    SMALL(
        IF((統合マスタ!$R$5:$R$1501=1)*
           (ISNUMBER(MATCH(統合マスタ!$V$5:$V$1501, 分類!$K$8:$K$25, 0))),
           統合マスタ!$AC$5:$AC$1501),
        ROW(A15)
    ),
"")</f>
        <v>212</v>
      </c>
      <c r="B19" s="27">
        <f t="shared" si="2"/>
        <v>15</v>
      </c>
      <c r="C19" s="27">
        <f ca="1">IF($A19="","",OFFSET(統合マスタ!$B$4,MATCH($A19,統合マスタ!$AC$5:$AC$1501,0),0))</f>
        <v>212</v>
      </c>
      <c r="D19" s="27" t="str">
        <f ca="1">IF($A19="","",OFFSET(統合マスタ!$C$4,MATCH($A19,統合マスタ!$AC$5:$AC$1501,0),0))</f>
        <v>クレメジン細粒分包２ｇ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3</v>
      </c>
      <c r="G19" s="27" t="str">
        <f ca="1">IF($A19="","",OFFSET(統合マスタ!$E$4,MATCH($A19,統合マスタ!$AC$5:$AC$1501,0),0))</f>
        <v/>
      </c>
      <c r="H19" s="27" t="str">
        <f ca="1">IF($A19="","",OFFSET(統合マスタ!$F$4,MATCH($A19,統合マスタ!$AC$5:$AC$1501,0),0))</f>
        <v>２ｇｘ８４包</v>
      </c>
      <c r="I19" s="54" t="str">
        <f ca="1">IF(F19="","",OFFSET(分類!$B$29,MATCH(F19,分類!$A$30:$A$46,0),0))</f>
        <v>外用.臨時.散薬ヒート</v>
      </c>
      <c r="J19" s="65">
        <v>84</v>
      </c>
      <c r="K19" s="54" t="s">
        <v>5431</v>
      </c>
      <c r="L19" s="54">
        <v>2</v>
      </c>
      <c r="M19" s="54">
        <f t="shared" si="1"/>
        <v>168</v>
      </c>
      <c r="N19" s="27" t="str">
        <f ca="1">IF($A19="","",OFFSET(統合マスタ!$K$4,MATCH($A19,統合マスタ!$AC$5:$AC$1501,0),0))</f>
        <v>ｇ</v>
      </c>
    </row>
    <row r="20" spans="1:14">
      <c r="A20" s="66" cm="1">
        <f t="array" aca="1" ref="A20" ca="1">IFERROR(
    SMALL(
        IF((統合マスタ!$R$5:$R$1501=1)*
           (ISNUMBER(MATCH(統合マスタ!$V$5:$V$1501, 分類!$K$8:$K$25, 0))),
           統合マスタ!$AC$5:$AC$1501),
        ROW(A16)
    ),
"")</f>
        <v>249</v>
      </c>
      <c r="B20" s="27">
        <f t="shared" si="2"/>
        <v>16</v>
      </c>
      <c r="C20" s="27">
        <f ca="1">IF($A20="","",OFFSET(統合マスタ!$B$4,MATCH($A20,統合マスタ!$AC$5:$AC$1501,0),0))</f>
        <v>249</v>
      </c>
      <c r="D20" s="27" t="str">
        <f ca="1">IF($A20="","",OFFSET(統合マスタ!$C$4,MATCH($A20,統合マスタ!$AC$5:$AC$1501,0),0))</f>
        <v>シーピー配合顆粒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3</v>
      </c>
      <c r="G20" s="27" t="str">
        <f ca="1">IF($A20="","",OFFSET(統合マスタ!$E$4,MATCH($A20,統合マスタ!$AC$5:$AC$1501,0),0))</f>
        <v>粉</v>
      </c>
      <c r="H20" s="27" t="str">
        <f ca="1">IF($A20="","",OFFSET(統合マスタ!$F$4,MATCH($A20,統合マスタ!$AC$5:$AC$1501,0),0))</f>
        <v>１ｇｘ１０５０包</v>
      </c>
      <c r="I20" s="54" t="str">
        <f ca="1">IF(F20="","",OFFSET(分類!$B$29,MATCH(F20,分類!$A$30:$A$46,0),0))</f>
        <v>外用.臨時.散薬ヒート</v>
      </c>
      <c r="J20" s="65">
        <v>470</v>
      </c>
      <c r="K20" s="54" t="s">
        <v>13</v>
      </c>
      <c r="L20" s="54"/>
      <c r="M20" s="54">
        <f t="shared" si="1"/>
        <v>470</v>
      </c>
      <c r="N20" s="27" t="str">
        <f ca="1">IF($A20="","",OFFSET(統合マスタ!$K$4,MATCH($A20,統合マスタ!$AC$5:$AC$1501,0),0))</f>
        <v>ｇ</v>
      </c>
    </row>
    <row r="21" spans="1:14">
      <c r="A21" s="66" cm="1">
        <f t="array" aca="1" ref="A21" ca="1">IFERROR(
    SMALL(
        IF((統合マスタ!$R$5:$R$1501=1)*
           (ISNUMBER(MATCH(統合マスタ!$V$5:$V$1501, 分類!$K$8:$K$25, 0))),
           統合マスタ!$AC$5:$AC$1501),
        ROW(A17)
    ),
"")</f>
        <v>303</v>
      </c>
      <c r="B21" s="27">
        <f t="shared" si="2"/>
        <v>17</v>
      </c>
      <c r="C21" s="27">
        <f ca="1">IF($A21="","",OFFSET(統合マスタ!$B$4,MATCH($A21,統合マスタ!$AC$5:$AC$1501,0),0))</f>
        <v>303</v>
      </c>
      <c r="D21" s="27" t="str">
        <f ca="1">IF($A21="","",OFFSET(統合マスタ!$C$4,MATCH($A21,統合マスタ!$AC$5:$AC$1501,0),0))</f>
        <v>セレニカＲ顆粒４０％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2</v>
      </c>
      <c r="G21" s="27" t="str">
        <f ca="1">IF($A21="","",OFFSET(統合マスタ!$E$4,MATCH($A21,統合マスタ!$AC$5:$AC$1501,0),0))</f>
        <v>粉</v>
      </c>
      <c r="H21" s="27" t="str">
        <f ca="1">IF($A21="","",OFFSET(統合マスタ!$F$4,MATCH($A21,統合マスタ!$AC$5:$AC$1501,0),0))</f>
        <v>５００ｇ</v>
      </c>
      <c r="I21" s="54" t="str">
        <f ca="1">IF(F21="","",OFFSET(分類!$B$29,MATCH(F21,分類!$A$30:$A$46,0),0))</f>
        <v>散薬調剤台</v>
      </c>
      <c r="J21" s="65">
        <v>826</v>
      </c>
      <c r="K21" s="54" t="s">
        <v>13</v>
      </c>
      <c r="L21" s="54"/>
      <c r="M21" s="54">
        <f t="shared" si="1"/>
        <v>826</v>
      </c>
      <c r="N21" s="27" t="str">
        <f ca="1">IF($A21="","",OFFSET(統合マスタ!$K$4,MATCH($A21,統合マスタ!$AC$5:$AC$1501,0),0))</f>
        <v>ｇ</v>
      </c>
    </row>
    <row r="22" spans="1:14">
      <c r="A22" s="66" cm="1">
        <f t="array" aca="1" ref="A22" ca="1">IFERROR(
    SMALL(
        IF((統合マスタ!$R$5:$R$1501=1)*
           (ISNUMBER(MATCH(統合マスタ!$V$5:$V$1501, 分類!$K$8:$K$25, 0))),
           統合マスタ!$AC$5:$AC$1501),
        ROW(A18)
    ),
"")</f>
        <v>308</v>
      </c>
      <c r="B22" s="27">
        <f t="shared" si="2"/>
        <v>18</v>
      </c>
      <c r="C22" s="27">
        <f ca="1">IF($A22="","",OFFSET(統合マスタ!$B$4,MATCH($A22,統合マスタ!$AC$5:$AC$1501,0),0))</f>
        <v>308</v>
      </c>
      <c r="D22" s="27" t="str">
        <f ca="1">IF($A22="","",OFFSET(統合マスタ!$C$4,MATCH($A22,統合マスタ!$AC$5:$AC$1501,0),0))</f>
        <v>センブリ・重曹散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2</v>
      </c>
      <c r="G22" s="27" t="str">
        <f ca="1">IF($A22="","",OFFSET(統合マスタ!$E$4,MATCH($A22,統合マスタ!$AC$5:$AC$1501,0),0))</f>
        <v>粉</v>
      </c>
      <c r="H22" s="27" t="str">
        <f ca="1">IF($A22="","",OFFSET(統合マスタ!$F$4,MATCH($A22,統合マスタ!$AC$5:$AC$1501,0),0))</f>
        <v>５００ｇ</v>
      </c>
      <c r="I22" s="54" t="str">
        <f ca="1">IF(F22="","",OFFSET(分類!$B$29,MATCH(F22,分類!$A$30:$A$46,0),0))</f>
        <v>散薬調剤台</v>
      </c>
      <c r="J22" s="65">
        <v>589</v>
      </c>
      <c r="K22" s="54" t="s">
        <v>13</v>
      </c>
      <c r="L22" s="54"/>
      <c r="M22" s="54">
        <f t="shared" si="1"/>
        <v>589</v>
      </c>
      <c r="N22" s="27" t="str">
        <f ca="1">IF($A22="","",OFFSET(統合マスタ!$K$4,MATCH($A22,統合マスタ!$AC$5:$AC$1501,0),0))</f>
        <v>ｇ</v>
      </c>
    </row>
    <row r="23" spans="1:14">
      <c r="A23" s="66" cm="1">
        <f t="array" aca="1" ref="A23" ca="1">IFERROR(
    SMALL(
        IF((統合マスタ!$R$5:$R$1501=1)*
           (ISNUMBER(MATCH(統合マスタ!$V$5:$V$1501, 分類!$K$8:$K$25, 0))),
           統合マスタ!$AC$5:$AC$1501),
        ROW(A19)
    ),
"")</f>
        <v>346</v>
      </c>
      <c r="B23" s="27">
        <f t="shared" si="2"/>
        <v>19</v>
      </c>
      <c r="C23" s="27">
        <f ca="1">IF($A23="","",OFFSET(統合マスタ!$B$4,MATCH($A23,統合マスタ!$AC$5:$AC$1501,0),0))</f>
        <v>346</v>
      </c>
      <c r="D23" s="27" t="str">
        <f ca="1">IF($A23="","",OFFSET(統合マスタ!$C$4,MATCH($A23,統合マスタ!$AC$5:$AC$1501,0),0))</f>
        <v>タンニン酸アルブミン「ＶＴＲＳ」原末　　　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2</v>
      </c>
      <c r="G23" s="27" t="str">
        <f ca="1">IF($A23="","",OFFSET(統合マスタ!$E$4,MATCH($A23,統合マスタ!$AC$5:$AC$1501,0),0))</f>
        <v>粉</v>
      </c>
      <c r="H23" s="27" t="str">
        <f ca="1">IF($A23="","",OFFSET(統合マスタ!$F$4,MATCH($A23,統合マスタ!$AC$5:$AC$1501,0),0))</f>
        <v>５００ｇ</v>
      </c>
      <c r="I23" s="54" t="str">
        <f ca="1">IF(F23="","",OFFSET(分類!$B$29,MATCH(F23,分類!$A$30:$A$46,0),0))</f>
        <v>散薬調剤台</v>
      </c>
      <c r="J23" s="65">
        <v>524.70000000000005</v>
      </c>
      <c r="K23" s="54" t="s">
        <v>13</v>
      </c>
      <c r="L23" s="54"/>
      <c r="M23" s="54">
        <f t="shared" si="1"/>
        <v>524.70000000000005</v>
      </c>
      <c r="N23" s="27" t="str">
        <f ca="1">IF($A23="","",OFFSET(統合マスタ!$K$4,MATCH($A23,統合マスタ!$AC$5:$AC$1501,0),0))</f>
        <v>ｇ</v>
      </c>
    </row>
    <row r="24" spans="1:14">
      <c r="A24" s="66" cm="1">
        <f t="array" aca="1" ref="A24" ca="1">IFERROR(
    SMALL(
        IF((統合マスタ!$R$5:$R$1501=1)*
           (ISNUMBER(MATCH(統合マスタ!$V$5:$V$1501, 分類!$K$8:$K$25, 0))),
           統合マスタ!$AC$5:$AC$1501),
        ROW(A20)
    ),
"")</f>
        <v>375</v>
      </c>
      <c r="B24" s="27">
        <f t="shared" si="2"/>
        <v>20</v>
      </c>
      <c r="C24" s="27">
        <f ca="1">IF($A24="","",OFFSET(統合マスタ!$B$4,MATCH($A24,統合マスタ!$AC$5:$AC$1501,0),0))</f>
        <v>375</v>
      </c>
      <c r="D24" s="27" t="str">
        <f ca="1">IF($A24="","",OFFSET(統合マスタ!$C$4,MATCH($A24,統合マスタ!$AC$5:$AC$1501,0),0))</f>
        <v>テプレノン細粒１０％「ＹＤ」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2</v>
      </c>
      <c r="G24" s="27" t="str">
        <f ca="1">IF($A24="","",OFFSET(統合マスタ!$E$4,MATCH($A24,統合マスタ!$AC$5:$AC$1501,0),0))</f>
        <v>粉</v>
      </c>
      <c r="H24" s="27" t="str">
        <f ca="1">IF($A24="","",OFFSET(統合マスタ!$F$4,MATCH($A24,統合マスタ!$AC$5:$AC$1501,0),0))</f>
        <v>１００ｇ</v>
      </c>
      <c r="I24" s="54" t="str">
        <f ca="1">IF(F24="","",OFFSET(分類!$B$29,MATCH(F24,分類!$A$30:$A$46,0),0))</f>
        <v>散薬調剤台</v>
      </c>
      <c r="J24" s="65">
        <v>128.5</v>
      </c>
      <c r="K24" s="54" t="s">
        <v>13</v>
      </c>
      <c r="L24" s="54"/>
      <c r="M24" s="54">
        <f t="shared" si="1"/>
        <v>128.5</v>
      </c>
      <c r="N24" s="27" t="str">
        <f ca="1">IF($A24="","",OFFSET(統合マスタ!$K$4,MATCH($A24,統合マスタ!$AC$5:$AC$1501,0),0))</f>
        <v>ｇ</v>
      </c>
    </row>
    <row r="25" spans="1:14">
      <c r="A25" s="66" cm="1">
        <f t="array" aca="1" ref="A25" ca="1">IFERROR(
    SMALL(
        IF((統合マスタ!$R$5:$R$1501=1)*
           (ISNUMBER(MATCH(統合マスタ!$V$5:$V$1501, 分類!$K$8:$K$25, 0))),
           統合マスタ!$AC$5:$AC$1501),
        ROW(A21)
    ),
"")</f>
        <v>475</v>
      </c>
      <c r="B25" s="27">
        <f t="shared" si="2"/>
        <v>21</v>
      </c>
      <c r="C25" s="27">
        <f ca="1">IF($A25="","",OFFSET(統合マスタ!$B$4,MATCH($A25,統合マスタ!$AC$5:$AC$1501,0),0))</f>
        <v>475</v>
      </c>
      <c r="D25" s="27" t="str">
        <f ca="1">IF($A25="","",OFFSET(統合マスタ!$C$4,MATCH($A25,統合マスタ!$AC$5:$AC$1501,0),0))</f>
        <v>パントシン散２０％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2</v>
      </c>
      <c r="G25" s="27" t="str">
        <f ca="1">IF($A25="","",OFFSET(統合マスタ!$E$4,MATCH($A25,統合マスタ!$AC$5:$AC$1501,0),0))</f>
        <v>粉</v>
      </c>
      <c r="H25" s="27" t="str">
        <f ca="1">IF($A25="","",OFFSET(統合マスタ!$F$4,MATCH($A25,統合マスタ!$AC$5:$AC$1501,0),0))</f>
        <v>１００ｇ</v>
      </c>
      <c r="I25" s="54" t="str">
        <f ca="1">IF(F25="","",OFFSET(分類!$B$29,MATCH(F25,分類!$A$30:$A$46,0),0))</f>
        <v>散薬調剤台</v>
      </c>
      <c r="J25" s="65">
        <v>711.3</v>
      </c>
      <c r="K25" s="54" t="s">
        <v>13</v>
      </c>
      <c r="L25" s="54"/>
      <c r="M25" s="54">
        <f t="shared" si="1"/>
        <v>711.3</v>
      </c>
      <c r="N25" s="27" t="str">
        <f ca="1">IF($A25="","",OFFSET(統合マスタ!$K$4,MATCH($A25,統合マスタ!$AC$5:$AC$1501,0),0))</f>
        <v>ｇ</v>
      </c>
    </row>
    <row r="26" spans="1:14">
      <c r="A26" s="66" cm="1">
        <f t="array" aca="1" ref="A26" ca="1">IFERROR(
    SMALL(
        IF((統合マスタ!$R$5:$R$1501=1)*
           (ISNUMBER(MATCH(統合マスタ!$V$5:$V$1501, 分類!$K$8:$K$25, 0))),
           統合マスタ!$AC$5:$AC$1501),
        ROW(A22)
    ),
"")</f>
        <v>484</v>
      </c>
      <c r="B26" s="27">
        <f t="shared" si="2"/>
        <v>22</v>
      </c>
      <c r="C26" s="27">
        <f ca="1">IF($A26="","",OFFSET(統合マスタ!$B$4,MATCH($A26,統合マスタ!$AC$5:$AC$1501,0),0))</f>
        <v>484</v>
      </c>
      <c r="D26" s="27" t="str">
        <f ca="1">IF($A26="","",OFFSET(統合マスタ!$C$4,MATCH($A26,統合マスタ!$AC$5:$AC$1501,0),0))</f>
        <v>ビオフェルミン配合散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3</v>
      </c>
      <c r="G26" s="27" t="str">
        <f ca="1">IF($A26="","",OFFSET(統合マスタ!$E$4,MATCH($A26,統合マスタ!$AC$5:$AC$1501,0),0))</f>
        <v>粉</v>
      </c>
      <c r="H26" s="27" t="str">
        <f ca="1">IF($A26="","",OFFSET(統合マスタ!$F$4,MATCH($A26,統合マスタ!$AC$5:$AC$1501,0),0))</f>
        <v>１ｇｘ１２０</v>
      </c>
      <c r="I26" s="54" t="str">
        <f ca="1">IF(F26="","",OFFSET(分類!$B$29,MATCH(F26,分類!$A$30:$A$46,0),0))</f>
        <v>外用.臨時.散薬ヒート</v>
      </c>
      <c r="J26" s="65">
        <v>149</v>
      </c>
      <c r="K26" s="54" t="s">
        <v>13</v>
      </c>
      <c r="L26" s="54"/>
      <c r="M26" s="54">
        <f t="shared" si="1"/>
        <v>149</v>
      </c>
      <c r="N26" s="27" t="str">
        <f ca="1">IF($A26="","",OFFSET(統合マスタ!$K$4,MATCH($A26,統合マスタ!$AC$5:$AC$1501,0),0))</f>
        <v>ｇ</v>
      </c>
    </row>
    <row r="27" spans="1:14">
      <c r="A27" s="66" cm="1">
        <f t="array" aca="1" ref="A27" ca="1">IFERROR(
    SMALL(
        IF((統合マスタ!$R$5:$R$1501=1)*
           (ISNUMBER(MATCH(統合マスタ!$V$5:$V$1501, 分類!$K$8:$K$25, 0))),
           統合マスタ!$AC$5:$AC$1501),
        ROW(A23)
    ),
"")</f>
        <v>485</v>
      </c>
      <c r="B27" s="27">
        <f t="shared" si="2"/>
        <v>23</v>
      </c>
      <c r="C27" s="27">
        <f ca="1">IF($A27="","",OFFSET(統合マスタ!$B$4,MATCH($A27,統合マスタ!$AC$5:$AC$1501,0),0))</f>
        <v>485</v>
      </c>
      <c r="D27" s="27" t="str">
        <f ca="1">IF($A27="","",OFFSET(統合マスタ!$C$4,MATCH($A27,統合マスタ!$AC$5:$AC$1501,0),0))</f>
        <v>ビオフェルミン配合散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3</v>
      </c>
      <c r="G27" s="27" t="str">
        <f ca="1">IF($A27="","",OFFSET(統合マスタ!$E$4,MATCH($A27,統合マスタ!$AC$5:$AC$1501,0),0))</f>
        <v>粉</v>
      </c>
      <c r="H27" s="27" t="str">
        <f ca="1">IF($A27="","",OFFSET(統合マスタ!$F$4,MATCH($A27,統合マスタ!$AC$5:$AC$1501,0),0))</f>
        <v>１ｇｘ６００</v>
      </c>
      <c r="I27" s="54" t="str">
        <f ca="1">IF(F27="","",OFFSET(分類!$B$29,MATCH(F27,分類!$A$30:$A$46,0),0))</f>
        <v>外用.臨時.散薬ヒート</v>
      </c>
      <c r="J27" s="65">
        <v>0</v>
      </c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IF($A27="","",OFFSET(統合マスタ!$K$4,MATCH($A27,統合マスタ!$AC$5:$AC$1501,0),0))</f>
        <v>ｇ</v>
      </c>
    </row>
    <row r="28" spans="1:14">
      <c r="A28" s="66" cm="1">
        <f t="array" aca="1" ref="A28" ca="1">IFERROR(
    SMALL(
        IF((統合マスタ!$R$5:$R$1501=1)*
           (ISNUMBER(MATCH(統合マスタ!$V$5:$V$1501, 分類!$K$8:$K$25, 0))),
           統合マスタ!$AC$5:$AC$1501),
        ROW(A24)
    ),
"")</f>
        <v>486</v>
      </c>
      <c r="B28" s="27">
        <f t="shared" si="2"/>
        <v>24</v>
      </c>
      <c r="C28" s="27">
        <f ca="1">IF($A28="","",OFFSET(統合マスタ!$B$4,MATCH($A28,統合マスタ!$AC$5:$AC$1501,0),0))</f>
        <v>486</v>
      </c>
      <c r="D28" s="27" t="str">
        <f ca="1">IF($A28="","",OFFSET(統合マスタ!$C$4,MATCH($A28,統合マスタ!$AC$5:$AC$1501,0),0))</f>
        <v>ビオフェルミン配合散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3</v>
      </c>
      <c r="G28" s="27" t="str">
        <f ca="1">IF($A28="","",OFFSET(統合マスタ!$E$4,MATCH($A28,統合マスタ!$AC$5:$AC$1501,0),0))</f>
        <v>粉</v>
      </c>
      <c r="H28" s="27" t="str">
        <f ca="1">IF($A28="","",OFFSET(統合マスタ!$F$4,MATCH($A28,統合マスタ!$AC$5:$AC$1501,0),0))</f>
        <v>１ｋｇ</v>
      </c>
      <c r="I28" s="54" t="str">
        <f ca="1">IF(F28="","",OFFSET(分類!$B$29,MATCH(F28,分類!$A$30:$A$46,0),0))</f>
        <v>外用.臨時.散薬ヒート</v>
      </c>
      <c r="J28" s="65">
        <v>726.5</v>
      </c>
      <c r="K28" s="54" t="s">
        <v>13</v>
      </c>
      <c r="L28" s="54"/>
      <c r="M28" s="54">
        <f t="shared" si="1"/>
        <v>726.5</v>
      </c>
      <c r="N28" s="27" t="str">
        <f ca="1">IF($A28="","",OFFSET(統合マスタ!$K$4,MATCH($A28,統合マスタ!$AC$5:$AC$1501,0),0))</f>
        <v>ｇ</v>
      </c>
    </row>
    <row r="29" spans="1:14">
      <c r="A29" s="66" cm="1">
        <f t="array" aca="1" ref="A29" ca="1">IFERROR(
    SMALL(
        IF((統合マスタ!$R$5:$R$1501=1)*
           (ISNUMBER(MATCH(統合マスタ!$V$5:$V$1501, 分類!$K$8:$K$25, 0))),
           統合マスタ!$AC$5:$AC$1501),
        ROW(A25)
    ),
"")</f>
        <v>541</v>
      </c>
      <c r="B29" s="27">
        <f t="shared" si="2"/>
        <v>25</v>
      </c>
      <c r="C29" s="27">
        <f ca="1">IF($A29="","",OFFSET(統合マスタ!$B$4,MATCH($A29,統合マスタ!$AC$5:$AC$1501,0),0))</f>
        <v>541</v>
      </c>
      <c r="D29" s="27" t="str">
        <f ca="1">IF($A29="","",OFFSET(統合マスタ!$C$4,MATCH($A29,統合マスタ!$AC$5:$AC$1501,0),0))</f>
        <v>ブドウ糖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2</v>
      </c>
      <c r="G29" s="27" t="str">
        <f ca="1">IF($A29="","",OFFSET(統合マスタ!$E$4,MATCH($A29,統合マスタ!$AC$5:$AC$1501,0),0))</f>
        <v>粉</v>
      </c>
      <c r="H29" s="27" t="str">
        <f ca="1">IF($A29="","",OFFSET(統合マスタ!$F$4,MATCH($A29,統合マスタ!$AC$5:$AC$1501,0),0))</f>
        <v>５００ｇ</v>
      </c>
      <c r="I29" s="54" t="str">
        <f ca="1">IF(F29="","",OFFSET(分類!$B$29,MATCH(F29,分類!$A$30:$A$46,0),0))</f>
        <v>散薬調剤台</v>
      </c>
      <c r="J29" s="65">
        <v>1125.4000000000001</v>
      </c>
      <c r="K29" s="54" t="s">
        <v>13</v>
      </c>
      <c r="L29" s="54">
        <v>0.1</v>
      </c>
      <c r="M29" s="54">
        <f t="shared" si="1"/>
        <v>112.54000000000002</v>
      </c>
      <c r="N29" s="27" t="str">
        <f ca="1">IF($A29="","",OFFSET(統合マスタ!$K$4,MATCH($A29,統合マスタ!$AC$5:$AC$1501,0),0))</f>
        <v>10ｇ</v>
      </c>
    </row>
    <row r="30" spans="1:14">
      <c r="A30" s="66" cm="1">
        <f t="array" aca="1" ref="A30" ca="1">IFERROR(
    SMALL(
        IF((統合マスタ!$R$5:$R$1501=1)*
           (ISNUMBER(MATCH(統合マスタ!$V$5:$V$1501, 分類!$K$8:$K$25, 0))),
           統合マスタ!$AC$5:$AC$1501),
        ROW(A26)
    ),
"")</f>
        <v>564</v>
      </c>
      <c r="B30" s="27">
        <f t="shared" si="2"/>
        <v>26</v>
      </c>
      <c r="C30" s="27">
        <f ca="1">IF($A30="","",OFFSET(統合マスタ!$B$4,MATCH($A30,統合マスタ!$AC$5:$AC$1501,0),0))</f>
        <v>564</v>
      </c>
      <c r="D30" s="27" t="str">
        <f ca="1">IF($A30="","",OFFSET(統合マスタ!$C$4,MATCH($A30,統合マスタ!$AC$5:$AC$1501,0),0))</f>
        <v>フロセミド細粒４％「ＥＭＥＣ」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2</v>
      </c>
      <c r="G30" s="27" t="str">
        <f ca="1">IF($A30="","",OFFSET(統合マスタ!$E$4,MATCH($A30,統合マスタ!$AC$5:$AC$1501,0),0))</f>
        <v>粉</v>
      </c>
      <c r="H30" s="27" t="str">
        <f ca="1">IF($A30="","",OFFSET(統合マスタ!$F$4,MATCH($A30,統合マスタ!$AC$5:$AC$1501,0),0))</f>
        <v>１００ｇ</v>
      </c>
      <c r="I30" s="54" t="str">
        <f ca="1">IF(F30="","",OFFSET(分類!$B$29,MATCH(F30,分類!$A$30:$A$46,0),0))</f>
        <v>散薬調剤台</v>
      </c>
      <c r="J30" s="65">
        <v>226.3</v>
      </c>
      <c r="K30" s="54" t="s">
        <v>13</v>
      </c>
      <c r="L30" s="54"/>
      <c r="M30" s="54">
        <f t="shared" si="1"/>
        <v>226.3</v>
      </c>
      <c r="N30" s="27" t="str">
        <f ca="1">IF($A30="","",OFFSET(統合マスタ!$K$4,MATCH($A30,統合マスタ!$AC$5:$AC$1501,0),0))</f>
        <v>ｇ</v>
      </c>
    </row>
    <row r="31" spans="1:14">
      <c r="A31" s="66" cm="1">
        <f t="array" aca="1" ref="A31" ca="1">IFERROR(
    SMALL(
        IF((統合マスタ!$R$5:$R$1501=1)*
           (ISNUMBER(MATCH(統合マスタ!$V$5:$V$1501, 分類!$K$8:$K$25, 0))),
           統合マスタ!$AC$5:$AC$1501),
        ROW(A27)
    ),
"")</f>
        <v>604</v>
      </c>
      <c r="B31" s="27">
        <f t="shared" si="2"/>
        <v>27</v>
      </c>
      <c r="C31" s="27">
        <f ca="1">IF($A31="","",OFFSET(統合マスタ!$B$4,MATCH($A31,統合マスタ!$AC$5:$AC$1501,0),0))</f>
        <v>604</v>
      </c>
      <c r="D31" s="27" t="str">
        <f ca="1">IF($A31="","",OFFSET(統合マスタ!$C$4,MATCH($A31,統合マスタ!$AC$5:$AC$1501,0),0))</f>
        <v>ベンザリン細粒１％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2</v>
      </c>
      <c r="G31" s="27" t="str">
        <f ca="1">IF($A31="","",OFFSET(統合マスタ!$E$4,MATCH($A31,統合マスタ!$AC$5:$AC$1501,0),0))</f>
        <v>粉</v>
      </c>
      <c r="H31" s="27" t="str">
        <f ca="1">IF($A31="","",OFFSET(統合マスタ!$F$4,MATCH($A31,統合マスタ!$AC$5:$AC$1501,0),0))</f>
        <v>１００ｇ</v>
      </c>
      <c r="I31" s="54" t="str">
        <f ca="1">IF(F31="","",OFFSET(分類!$B$29,MATCH(F31,分類!$A$30:$A$46,0),0))</f>
        <v>散薬調剤台</v>
      </c>
      <c r="J31" s="65">
        <v>141.9</v>
      </c>
      <c r="K31" s="54" t="s">
        <v>13</v>
      </c>
      <c r="L31" s="54"/>
      <c r="M31" s="54">
        <f t="shared" si="1"/>
        <v>141.9</v>
      </c>
      <c r="N31" s="27" t="str">
        <f ca="1">IF($A31="","",OFFSET(統合マスタ!$K$4,MATCH($A31,統合マスタ!$AC$5:$AC$1501,0),0))</f>
        <v>ｇ</v>
      </c>
    </row>
    <row r="32" spans="1:14">
      <c r="A32" s="66" cm="1">
        <f t="array" aca="1" ref="A32" ca="1">IFERROR(
    SMALL(
        IF((統合マスタ!$R$5:$R$1501=1)*
           (ISNUMBER(MATCH(統合マスタ!$V$5:$V$1501, 分類!$K$8:$K$25, 0))),
           統合マスタ!$AC$5:$AC$1501),
        ROW(A28)
    ),
"")</f>
        <v>624</v>
      </c>
      <c r="B32" s="27">
        <f t="shared" si="2"/>
        <v>28</v>
      </c>
      <c r="C32" s="27">
        <f ca="1">IF($A32="","",OFFSET(統合マスタ!$B$4,MATCH($A32,統合マスタ!$AC$5:$AC$1501,0),0))</f>
        <v>624</v>
      </c>
      <c r="D32" s="27" t="str">
        <f ca="1">IF($A32="","",OFFSET(統合マスタ!$C$4,MATCH($A32,統合マスタ!$AC$5:$AC$1501,0),0))</f>
        <v>マーズレンＳ配合顆粒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3</v>
      </c>
      <c r="G32" s="27" t="str">
        <f ca="1">IF($A32="","",OFFSET(統合マスタ!$E$4,MATCH($A32,統合マスタ!$AC$5:$AC$1501,0),0))</f>
        <v>粉</v>
      </c>
      <c r="H32" s="27" t="str">
        <f ca="1">IF($A32="","",OFFSET(統合マスタ!$F$4,MATCH($A32,統合マスタ!$AC$5:$AC$1501,0),0))</f>
        <v>４００ｇ（０．６７ｆｘ６００）</v>
      </c>
      <c r="I32" s="54" t="str">
        <f ca="1">IF(F32="","",OFFSET(分類!$B$29,MATCH(F32,分類!$A$30:$A$46,0),0))</f>
        <v>外用.臨時.散薬ヒート</v>
      </c>
      <c r="J32" s="65">
        <v>500</v>
      </c>
      <c r="K32" s="54" t="s">
        <v>13</v>
      </c>
      <c r="L32" s="54">
        <v>0.67</v>
      </c>
      <c r="M32" s="54">
        <f t="shared" si="1"/>
        <v>335</v>
      </c>
      <c r="N32" s="27" t="str">
        <f ca="1">IF($A32="","",OFFSET(統合マスタ!$K$4,MATCH($A32,統合マスタ!$AC$5:$AC$1501,0),0))</f>
        <v>ｇ</v>
      </c>
    </row>
    <row r="33" spans="1:14">
      <c r="A33" s="66" cm="1">
        <f t="array" aca="1" ref="A33" ca="1">IFERROR(
    SMALL(
        IF((統合マスタ!$R$5:$R$1501=1)*
           (ISNUMBER(MATCH(統合マスタ!$V$5:$V$1501, 分類!$K$8:$K$25, 0))),
           統合マスタ!$AC$5:$AC$1501),
        ROW(A29)
    ),
"")</f>
        <v>625</v>
      </c>
      <c r="B33" s="27">
        <f t="shared" si="2"/>
        <v>29</v>
      </c>
      <c r="C33" s="27">
        <f ca="1">IF($A33="","",OFFSET(統合マスタ!$B$4,MATCH($A33,統合マスタ!$AC$5:$AC$1501,0),0))</f>
        <v>625</v>
      </c>
      <c r="D33" s="27" t="str">
        <f ca="1">IF($A33="","",OFFSET(統合マスタ!$C$4,MATCH($A33,統合マスタ!$AC$5:$AC$1501,0),0))</f>
        <v>マーズレンＳ配合顆粒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3</v>
      </c>
      <c r="G33" s="27" t="str">
        <f ca="1">IF($A33="","",OFFSET(統合マスタ!$E$4,MATCH($A33,統合マスタ!$AC$5:$AC$1501,0),0))</f>
        <v>粉</v>
      </c>
      <c r="H33" s="27" t="str">
        <f ca="1">IF($A33="","",OFFSET(統合マスタ!$F$4,MATCH($A33,統合マスタ!$AC$5:$AC$1501,0),0))</f>
        <v>１０００ｇ</v>
      </c>
      <c r="I33" s="54" t="str">
        <f ca="1">IF(F33="","",OFFSET(分類!$B$29,MATCH(F33,分類!$A$30:$A$46,0),0))</f>
        <v>外用.臨時.散薬ヒート</v>
      </c>
      <c r="J33" s="65">
        <v>108</v>
      </c>
      <c r="K33" s="54" t="s">
        <v>13</v>
      </c>
      <c r="L33" s="54"/>
      <c r="M33" s="54">
        <f t="shared" si="1"/>
        <v>108</v>
      </c>
      <c r="N33" s="27" t="str">
        <f ca="1">IF($A33="","",OFFSET(統合マスタ!$K$4,MATCH($A33,統合マスタ!$AC$5:$AC$1501,0),0))</f>
        <v>ｇ</v>
      </c>
    </row>
    <row r="34" spans="1:14">
      <c r="A34" s="66" cm="1">
        <f t="array" aca="1" ref="A34" ca="1">IFERROR(
    SMALL(
        IF((統合マスタ!$R$5:$R$1501=1)*
           (ISNUMBER(MATCH(統合マスタ!$V$5:$V$1501, 分類!$K$8:$K$25, 0))),
           統合マスタ!$AC$5:$AC$1501),
        ROW(A30)
    ),
"")</f>
        <v>660</v>
      </c>
      <c r="B34" s="27">
        <f t="shared" si="2"/>
        <v>30</v>
      </c>
      <c r="C34" s="27">
        <f ca="1">IF($A34="","",OFFSET(統合マスタ!$B$4,MATCH($A34,統合マスタ!$AC$5:$AC$1501,0),0))</f>
        <v>660</v>
      </c>
      <c r="D34" s="27" t="str">
        <f ca="1">IF($A34="","",OFFSET(統合マスタ!$C$4,MATCH($A34,統合マスタ!$AC$5:$AC$1501,0),0))</f>
        <v>モサプリドクエン酸塩散１％「日医工」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2</v>
      </c>
      <c r="G34" s="27" t="str">
        <f ca="1">IF($A34="","",OFFSET(統合マスタ!$E$4,MATCH($A34,統合マスタ!$AC$5:$AC$1501,0),0))</f>
        <v>粉</v>
      </c>
      <c r="H34" s="27" t="str">
        <f ca="1">IF($A34="","",OFFSET(統合マスタ!$F$4,MATCH($A34,統合マスタ!$AC$5:$AC$1501,0),0))</f>
        <v>１００ｇ</v>
      </c>
      <c r="I34" s="54" t="str">
        <f ca="1">IF(F34="","",OFFSET(分類!$B$29,MATCH(F34,分類!$A$30:$A$46,0),0))</f>
        <v>散薬調剤台</v>
      </c>
      <c r="J34" s="65">
        <v>146.80000000000001</v>
      </c>
      <c r="K34" s="54" t="s">
        <v>13</v>
      </c>
      <c r="L34" s="54"/>
      <c r="M34" s="54">
        <f t="shared" si="1"/>
        <v>146.80000000000001</v>
      </c>
      <c r="N34" s="27" t="str">
        <f ca="1">IF($A34="","",OFFSET(統合マスタ!$K$4,MATCH($A34,統合マスタ!$AC$5:$AC$1501,0),0))</f>
        <v>ｇ</v>
      </c>
    </row>
    <row r="35" spans="1:14">
      <c r="A35" s="66" cm="1">
        <f t="array" aca="1" ref="A35" ca="1">IFERROR(
    SMALL(
        IF((統合マスタ!$R$5:$R$1501=1)*
           (ISNUMBER(MATCH(統合マスタ!$V$5:$V$1501, 分類!$K$8:$K$25, 0))),
           統合マスタ!$AC$5:$AC$1501),
        ROW(A31)
    ),
"")</f>
        <v>664</v>
      </c>
      <c r="B35" s="27">
        <f t="shared" si="2"/>
        <v>31</v>
      </c>
      <c r="C35" s="27">
        <f ca="1">IF($A35="","",OFFSET(統合マスタ!$B$4,MATCH($A35,統合マスタ!$AC$5:$AC$1501,0),0))</f>
        <v>664</v>
      </c>
      <c r="D35" s="27" t="str">
        <f ca="1">IF($A35="","",OFFSET(統合マスタ!$C$4,MATCH($A35,統合マスタ!$AC$5:$AC$1501,0),0))</f>
        <v>モビコール配合内用剤ＬＤ（１）　　　６．８５２３ｇ／１包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3</v>
      </c>
      <c r="G35" s="27" t="str">
        <f ca="1">IF($A35="","",OFFSET(統合マスタ!$E$4,MATCH($A35,統合マスタ!$AC$5:$AC$1501,0),0))</f>
        <v>粉</v>
      </c>
      <c r="H35" s="27" t="str">
        <f ca="1">IF($A35="","",OFFSET(統合マスタ!$F$4,MATCH($A35,統合マスタ!$AC$5:$AC$1501,0),0))</f>
        <v>１００包</v>
      </c>
      <c r="I35" s="54" t="str">
        <f ca="1">IF(F35="","",OFFSET(分類!$B$29,MATCH(F35,分類!$A$30:$A$46,0),0))</f>
        <v>外用.臨時.散薬ヒート</v>
      </c>
      <c r="J35" s="65">
        <v>183</v>
      </c>
      <c r="K35" s="54" t="s">
        <v>5431</v>
      </c>
      <c r="L35" s="54"/>
      <c r="M35" s="54">
        <f t="shared" si="1"/>
        <v>183</v>
      </c>
      <c r="N35" s="27" t="str">
        <f ca="1">IF($A35="","",OFFSET(統合マスタ!$K$4,MATCH($A35,統合マスタ!$AC$5:$AC$1501,0),0))</f>
        <v>包</v>
      </c>
    </row>
    <row r="36" spans="1:14">
      <c r="A36" s="66" cm="1">
        <f t="array" aca="1" ref="A36" ca="1">IFERROR(
    SMALL(
        IF((統合マスタ!$R$5:$R$1501=1)*
           (ISNUMBER(MATCH(統合マスタ!$V$5:$V$1501, 分類!$K$8:$K$25, 0))),
           統合マスタ!$AC$5:$AC$1501),
        ROW(A32)
    ),
"")</f>
        <v>764</v>
      </c>
      <c r="B36" s="27">
        <f t="shared" si="2"/>
        <v>32</v>
      </c>
      <c r="C36" s="27">
        <f ca="1">IF($A36="","",OFFSET(統合マスタ!$B$4,MATCH($A36,統合マスタ!$AC$5:$AC$1501,0),0))</f>
        <v>764</v>
      </c>
      <c r="D36" s="27" t="str">
        <f ca="1">IF($A36="","",OFFSET(統合マスタ!$C$4,MATCH($A36,統合マスタ!$AC$5:$AC$1501,0),0))</f>
        <v>レベチラセタムＤＳ５０％「トーワ」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2</v>
      </c>
      <c r="G36" s="27" t="str">
        <f ca="1">IF($A36="","",OFFSET(統合マスタ!$E$4,MATCH($A36,統合マスタ!$AC$5:$AC$1501,0),0))</f>
        <v>粉</v>
      </c>
      <c r="H36" s="27" t="str">
        <f ca="1">IF($A36="","",OFFSET(統合マスタ!$F$4,MATCH($A36,統合マスタ!$AC$5:$AC$1501,0),0))</f>
        <v>１００Ｇ</v>
      </c>
      <c r="I36" s="54" t="str">
        <f ca="1">IF(F36="","",OFFSET(分類!$B$29,MATCH(F36,分類!$A$30:$A$46,0),0))</f>
        <v>散薬調剤台</v>
      </c>
      <c r="J36" s="65">
        <v>85.5</v>
      </c>
      <c r="K36" s="54" t="s">
        <v>13</v>
      </c>
      <c r="L36" s="54"/>
      <c r="M36" s="54">
        <f t="shared" si="1"/>
        <v>85.5</v>
      </c>
      <c r="N36" s="27" t="str">
        <f ca="1">IF($A36="","",OFFSET(統合マスタ!$K$4,MATCH($A36,統合マスタ!$AC$5:$AC$1501,0),0))</f>
        <v>ｇ</v>
      </c>
    </row>
    <row r="37" spans="1:14">
      <c r="A37" s="66" cm="1">
        <f t="array" aca="1" ref="A37" ca="1">IFERROR(
    SMALL(
        IF((統合マスタ!$R$5:$R$1501=1)*
           (ISNUMBER(MATCH(統合マスタ!$V$5:$V$1501, 分類!$K$8:$K$25, 0))),
           統合マスタ!$AC$5:$AC$1501),
        ROW(A33)
    ),
"")</f>
        <v>778</v>
      </c>
      <c r="B37" s="27">
        <f t="shared" si="2"/>
        <v>33</v>
      </c>
      <c r="C37" s="27">
        <f ca="1">IF($A37="","",OFFSET(統合マスタ!$B$4,MATCH($A37,統合マスタ!$AC$5:$AC$1501,0),0))</f>
        <v>778</v>
      </c>
      <c r="D37" s="27" t="str">
        <f ca="1">IF($A37="","",OFFSET(統合マスタ!$C$4,MATCH($A37,統合マスタ!$AC$5:$AC$1501,0),0))</f>
        <v>ロキソニン細粒１０％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2</v>
      </c>
      <c r="G37" s="27" t="str">
        <f ca="1">IF($A37="","",OFFSET(統合マスタ!$E$4,MATCH($A37,統合マスタ!$AC$5:$AC$1501,0),0))</f>
        <v>粉</v>
      </c>
      <c r="H37" s="27" t="str">
        <f ca="1">IF($A37="","",OFFSET(統合マスタ!$F$4,MATCH($A37,統合マスタ!$AC$5:$AC$1501,0),0))</f>
        <v>１００ｇ</v>
      </c>
      <c r="I37" s="54" t="str">
        <f ca="1">IF(F37="","",OFFSET(分類!$B$29,MATCH(F37,分類!$A$30:$A$46,0),0))</f>
        <v>散薬調剤台</v>
      </c>
      <c r="J37" s="65">
        <v>93.5</v>
      </c>
      <c r="K37" s="54" t="s">
        <v>13</v>
      </c>
      <c r="L37" s="54"/>
      <c r="M37" s="54">
        <f t="shared" si="1"/>
        <v>93.5</v>
      </c>
      <c r="N37" s="27" t="str">
        <f ca="1">IF($A37="","",OFFSET(統合マスタ!$K$4,MATCH($A37,統合マスタ!$AC$5:$AC$1501,0),0))</f>
        <v>ｇ</v>
      </c>
    </row>
    <row r="38" spans="1:14">
      <c r="A38" s="66" cm="1">
        <f t="array" aca="1" ref="A38" ca="1">IFERROR(
    SMALL(
        IF((統合マスタ!$R$5:$R$1501=1)*
           (ISNUMBER(MATCH(統合マスタ!$V$5:$V$1501, 分類!$K$8:$K$25, 0))),
           統合マスタ!$AC$5:$AC$1501),
        ROW(A34)
    ),
"")</f>
        <v>805</v>
      </c>
      <c r="B38" s="27">
        <f t="shared" si="2"/>
        <v>34</v>
      </c>
      <c r="C38" s="27">
        <f ca="1">IF($A38="","",OFFSET(統合マスタ!$B$4,MATCH($A38,統合マスタ!$AC$5:$AC$1501,0),0))</f>
        <v>805</v>
      </c>
      <c r="D38" s="27" t="str">
        <f ca="1">IF($A38="","",OFFSET(統合マスタ!$C$4,MATCH($A38,統合マスタ!$AC$5:$AC$1501,0),0))</f>
        <v>塩化カリウム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2</v>
      </c>
      <c r="G38" s="27" t="str">
        <f ca="1">IF($A38="","",OFFSET(統合マスタ!$E$4,MATCH($A38,統合マスタ!$AC$5:$AC$1501,0),0))</f>
        <v>粉</v>
      </c>
      <c r="H38" s="27" t="str">
        <f ca="1">IF($A38="","",OFFSET(統合マスタ!$F$4,MATCH($A38,統合マスタ!$AC$5:$AC$1501,0),0))</f>
        <v>５００ｇ</v>
      </c>
      <c r="I38" s="54" t="str">
        <f ca="1">IF(F38="","",OFFSET(分類!$B$29,MATCH(F38,分類!$A$30:$A$46,0),0))</f>
        <v>散薬調剤台</v>
      </c>
      <c r="J38" s="65">
        <v>637.29999999999995</v>
      </c>
      <c r="K38" s="54" t="s">
        <v>13</v>
      </c>
      <c r="L38" s="54">
        <v>0.1</v>
      </c>
      <c r="M38" s="54">
        <f t="shared" si="1"/>
        <v>63.73</v>
      </c>
      <c r="N38" s="27" t="str">
        <f ca="1">IF($A38="","",OFFSET(統合マスタ!$K$4,MATCH($A38,統合マスタ!$AC$5:$AC$1501,0),0))</f>
        <v>10ｇ</v>
      </c>
    </row>
    <row r="39" spans="1:14">
      <c r="A39" s="66" cm="1">
        <f t="array" aca="1" ref="A39" ca="1">IFERROR(
    SMALL(
        IF((統合マスタ!$R$5:$R$1501=1)*
           (ISNUMBER(MATCH(統合マスタ!$V$5:$V$1501, 分類!$K$8:$K$25, 0))),
           統合マスタ!$AC$5:$AC$1501),
        ROW(A35)
    ),
"")</f>
        <v>806</v>
      </c>
      <c r="B39" s="27">
        <f t="shared" si="2"/>
        <v>35</v>
      </c>
      <c r="C39" s="27">
        <f ca="1">IF($A39="","",OFFSET(統合マスタ!$B$4,MATCH($A39,統合マスタ!$AC$5:$AC$1501,0),0))</f>
        <v>806</v>
      </c>
      <c r="D39" s="27" t="str">
        <f ca="1">IF($A39="","",OFFSET(統合マスタ!$C$4,MATCH($A39,統合マスタ!$AC$5:$AC$1501,0),0))</f>
        <v>塩化ナトリウム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2</v>
      </c>
      <c r="G39" s="27" t="str">
        <f ca="1">IF($A39="","",OFFSET(統合マスタ!$E$4,MATCH($A39,統合マスタ!$AC$5:$AC$1501,0),0))</f>
        <v>粉</v>
      </c>
      <c r="H39" s="27" t="str">
        <f ca="1">IF($A39="","",OFFSET(統合マスタ!$F$4,MATCH($A39,統合マスタ!$AC$5:$AC$1501,0),0))</f>
        <v>５００ｇ</v>
      </c>
      <c r="I39" s="54" t="str">
        <f ca="1">IF(F39="","",OFFSET(分類!$B$29,MATCH(F39,分類!$A$30:$A$46,0),0))</f>
        <v>散薬調剤台</v>
      </c>
      <c r="J39" s="65">
        <v>402.7</v>
      </c>
      <c r="K39" s="54" t="s">
        <v>13</v>
      </c>
      <c r="L39" s="54">
        <v>0.1</v>
      </c>
      <c r="M39" s="54">
        <f t="shared" si="1"/>
        <v>40.270000000000003</v>
      </c>
      <c r="N39" s="27" t="str">
        <f ca="1">IF($A39="","",OFFSET(統合マスタ!$K$4,MATCH($A39,統合マスタ!$AC$5:$AC$1501,0),0))</f>
        <v>10ｇ</v>
      </c>
    </row>
    <row r="40" spans="1:14">
      <c r="A40" s="66" cm="1">
        <f t="array" aca="1" ref="A40" ca="1">IFERROR(
    SMALL(
        IF((統合マスタ!$R$5:$R$1501=1)*
           (ISNUMBER(MATCH(統合マスタ!$V$5:$V$1501, 分類!$K$8:$K$25, 0))),
           統合マスタ!$AC$5:$AC$1501),
        ROW(A36)
    ),
"")</f>
        <v>809</v>
      </c>
      <c r="B40" s="27">
        <f t="shared" si="2"/>
        <v>36</v>
      </c>
      <c r="C40" s="27">
        <f ca="1">IF($A40="","",OFFSET(統合マスタ!$B$4,MATCH($A40,統合マスタ!$AC$5:$AC$1501,0),0))</f>
        <v>809</v>
      </c>
      <c r="D40" s="27" t="str">
        <f ca="1">IF($A40="","",OFFSET(統合マスタ!$C$4,MATCH($A40,統合マスタ!$AC$5:$AC$1501,0),0))</f>
        <v>重カマ「ヨシダ」（細粒状）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2</v>
      </c>
      <c r="G40" s="27" t="str">
        <f ca="1">IF($A40="","",OFFSET(統合マスタ!$E$4,MATCH($A40,統合マスタ!$AC$5:$AC$1501,0),0))</f>
        <v>粉</v>
      </c>
      <c r="H40" s="27" t="str">
        <f ca="1">IF($A40="","",OFFSET(統合マスタ!$F$4,MATCH($A40,統合マスタ!$AC$5:$AC$1501,0),0))</f>
        <v>１ｋｇ</v>
      </c>
      <c r="I40" s="54" t="str">
        <f ca="1">IF(F40="","",OFFSET(分類!$B$29,MATCH(F40,分類!$A$30:$A$46,0),0))</f>
        <v>散薬調剤台</v>
      </c>
      <c r="J40" s="65">
        <v>5539</v>
      </c>
      <c r="K40" s="54" t="s">
        <v>13</v>
      </c>
      <c r="L40" s="54">
        <v>0.1</v>
      </c>
      <c r="M40" s="54">
        <f t="shared" si="1"/>
        <v>553.9</v>
      </c>
      <c r="N40" s="27" t="str">
        <f ca="1">IF($A40="","",OFFSET(統合マスタ!$K$4,MATCH($A40,統合マスタ!$AC$5:$AC$1501,0),0))</f>
        <v>10ｇ</v>
      </c>
    </row>
    <row r="41" spans="1:14">
      <c r="A41" s="66" cm="1">
        <f t="array" aca="1" ref="A41" ca="1">IFERROR(
    SMALL(
        IF((統合マスタ!$R$5:$R$1501=1)*
           (ISNUMBER(MATCH(統合マスタ!$V$5:$V$1501, 分類!$K$8:$K$25, 0))),
           統合マスタ!$AC$5:$AC$1501),
        ROW(A37)
    ),
"")</f>
        <v>828</v>
      </c>
      <c r="B41" s="27">
        <f t="shared" si="2"/>
        <v>37</v>
      </c>
      <c r="C41" s="27">
        <f ca="1">IF($A41="","",OFFSET(統合マスタ!$B$4,MATCH($A41,統合マスタ!$AC$5:$AC$1501,0),0))</f>
        <v>828</v>
      </c>
      <c r="D41" s="27" t="str">
        <f ca="1">IF($A41="","",OFFSET(統合マスタ!$C$4,MATCH($A41,統合マスタ!$AC$5:$AC$1501,0),0))</f>
        <v>炭酸水素ナトリウム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2</v>
      </c>
      <c r="G41" s="27" t="str">
        <f ca="1">IF($A41="","",OFFSET(統合マスタ!$E$4,MATCH($A41,統合マスタ!$AC$5:$AC$1501,0),0))</f>
        <v>粉</v>
      </c>
      <c r="H41" s="27" t="str">
        <f ca="1">IF($A41="","",OFFSET(統合マスタ!$F$4,MATCH($A41,統合マスタ!$AC$5:$AC$1501,0),0))</f>
        <v>５００ｇ</v>
      </c>
      <c r="I41" s="54" t="str">
        <f ca="1">IF(F41="","",OFFSET(分類!$B$29,MATCH(F41,分類!$A$30:$A$46,0),0))</f>
        <v>散薬調剤台</v>
      </c>
      <c r="J41" s="65">
        <v>516.4</v>
      </c>
      <c r="K41" s="54" t="s">
        <v>13</v>
      </c>
      <c r="L41" s="54">
        <v>0.1</v>
      </c>
      <c r="M41" s="54">
        <f t="shared" si="1"/>
        <v>51.64</v>
      </c>
      <c r="N41" s="27" t="str">
        <f ca="1">IF($A41="","",OFFSET(統合マスタ!$K$4,MATCH($A41,統合マスタ!$AC$5:$AC$1501,0),0))</f>
        <v>10ｇ</v>
      </c>
    </row>
    <row r="42" spans="1:14">
      <c r="A42" s="66" cm="1">
        <f t="array" aca="1" ref="A42" ca="1">IFERROR(
    SMALL(
        IF((統合マスタ!$R$5:$R$1501=1)*
           (ISNUMBER(MATCH(統合マスタ!$V$5:$V$1501, 分類!$K$8:$K$25, 0))),
           統合マスタ!$AC$5:$AC$1501),
        ROW(A38)
    ),
"")</f>
        <v>831</v>
      </c>
      <c r="B42" s="27">
        <f t="shared" si="2"/>
        <v>38</v>
      </c>
      <c r="C42" s="27">
        <f ca="1">IF($A42="","",OFFSET(統合マスタ!$B$4,MATCH($A42,統合マスタ!$AC$5:$AC$1501,0),0))</f>
        <v>831</v>
      </c>
      <c r="D42" s="27" t="str">
        <f ca="1">IF($A42="","",OFFSET(統合マスタ!$C$4,MATCH($A42,統合マスタ!$AC$5:$AC$1501,0),0))</f>
        <v>乳糖水和物「ケンエー」粒状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9</v>
      </c>
      <c r="G42" s="27" t="str">
        <f ca="1">IF($A42="","",OFFSET(統合マスタ!$E$4,MATCH($A42,統合マスタ!$AC$5:$AC$1501,0),0))</f>
        <v>粉</v>
      </c>
      <c r="H42" s="27" t="str">
        <f ca="1">IF($A42="","",OFFSET(統合マスタ!$F$4,MATCH($A42,統合マスタ!$AC$5:$AC$1501,0),0))</f>
        <v>５００ｇ</v>
      </c>
      <c r="I42" s="54" t="str">
        <f ca="1">IF(F42="","",OFFSET(分類!$B$29,MATCH(F42,分類!$A$30:$A$46,0),0))</f>
        <v>注射</v>
      </c>
      <c r="J42" s="65">
        <v>490</v>
      </c>
      <c r="K42" s="54" t="s">
        <v>13</v>
      </c>
      <c r="L42" s="54">
        <v>0.1</v>
      </c>
      <c r="M42" s="54">
        <f t="shared" si="1"/>
        <v>49</v>
      </c>
      <c r="N42" s="27" t="str">
        <f ca="1">IF($A42="","",OFFSET(統合マスタ!$K$4,MATCH($A42,統合マスタ!$AC$5:$AC$1501,0),0))</f>
        <v>10ｇ</v>
      </c>
    </row>
    <row r="43" spans="1:14">
      <c r="A43" s="66" cm="1">
        <f t="array" aca="1" ref="A43" ca="1">IFERROR(
    SMALL(
        IF((統合マスタ!$R$5:$R$1501=1)*
           (ISNUMBER(MATCH(統合マスタ!$V$5:$V$1501, 分類!$K$8:$K$25, 0))),
           統合マスタ!$AC$5:$AC$1501),
        ROW(A39)
    ),
"")</f>
        <v>200088</v>
      </c>
      <c r="B43" s="27">
        <f t="shared" si="2"/>
        <v>39</v>
      </c>
      <c r="C43" s="27">
        <f ca="1">IF($A43="","",OFFSET(統合マスタ!$B$4,MATCH($A43,統合マスタ!$AC$5:$AC$1501,0),0))</f>
        <v>88</v>
      </c>
      <c r="D43" s="27" t="str">
        <f ca="1">IF($A43="","",OFFSET(統合マスタ!$C$4,MATCH($A43,統合マスタ!$AC$5:$AC$1501,0),0))</f>
        <v>アリピプラゾール散１％「ニプロ」</v>
      </c>
      <c r="E43" s="27">
        <f ca="1">IF($A43="","",OFFSET(統合マスタ!$X$4,MATCH($A43,統合マスタ!$AC$5:$AC$1501,0),0))</f>
        <v>2</v>
      </c>
      <c r="F43" s="27">
        <f ca="1">IF($A43="","",OFFSET(統合マスタ!$Z$4,MATCH($A43,統合マスタ!$AC$5:$AC$1501,0),0))</f>
        <v>2</v>
      </c>
      <c r="G43" s="27" t="str">
        <f ca="1">IF($A43="","",OFFSET(統合マスタ!$E$4,MATCH($A43,統合マスタ!$AC$5:$AC$1501,0),0))</f>
        <v>粉</v>
      </c>
      <c r="H43" s="27" t="str">
        <f ca="1">IF($A43="","",OFFSET(統合マスタ!$F$4,MATCH($A43,統合マスタ!$AC$5:$AC$1501,0),0))</f>
        <v>１００ｇ</v>
      </c>
      <c r="I43" s="54" t="str">
        <f ca="1">IF(F43="","",OFFSET(分類!$B$29,MATCH(F43,分類!$A$30:$A$46,0),0))</f>
        <v>散薬調剤台</v>
      </c>
      <c r="J43" s="65">
        <v>198.4</v>
      </c>
      <c r="K43" s="54" t="s">
        <v>13</v>
      </c>
      <c r="L43" s="54"/>
      <c r="M43" s="54">
        <f t="shared" si="1"/>
        <v>198.4</v>
      </c>
      <c r="N43" s="27" t="str">
        <f ca="1">IF($A43="","",OFFSET(統合マスタ!$K$4,MATCH($A43,統合マスタ!$AC$5:$AC$1501,0),0))</f>
        <v>ｇ</v>
      </c>
    </row>
    <row r="44" spans="1:14">
      <c r="A44" s="66" cm="1">
        <f t="array" aca="1" ref="A44" ca="1">IFERROR(
    SMALL(
        IF((統合マスタ!$R$5:$R$1501=1)*
           (ISNUMBER(MATCH(統合マスタ!$V$5:$V$1501, 分類!$K$8:$K$25, 0))),
           統合マスタ!$AC$5:$AC$1501),
        ROW(A40)
    ),
"")</f>
        <v>200095</v>
      </c>
      <c r="B44" s="27">
        <f t="shared" si="2"/>
        <v>40</v>
      </c>
      <c r="C44" s="27">
        <f ca="1">IF($A44="","",OFFSET(統合マスタ!$B$4,MATCH($A44,統合マスタ!$AC$5:$AC$1501,0),0))</f>
        <v>95</v>
      </c>
      <c r="D44" s="27" t="str">
        <f ca="1">IF($A44="","",OFFSET(統合マスタ!$C$4,MATCH($A44,統合マスタ!$AC$5:$AC$1501,0),0))</f>
        <v>アレビアチン散１０％</v>
      </c>
      <c r="E44" s="27">
        <f ca="1">IF($A44="","",OFFSET(統合マスタ!$X$4,MATCH($A44,統合マスタ!$AC$5:$AC$1501,0),0))</f>
        <v>2</v>
      </c>
      <c r="F44" s="27">
        <f ca="1">IF($A44="","",OFFSET(統合マスタ!$Z$4,MATCH($A44,統合マスタ!$AC$5:$AC$1501,0),0))</f>
        <v>2</v>
      </c>
      <c r="G44" s="27" t="str">
        <f ca="1">IF($A44="","",OFFSET(統合マスタ!$E$4,MATCH($A44,統合マスタ!$AC$5:$AC$1501,0),0))</f>
        <v>粉</v>
      </c>
      <c r="H44" s="27" t="str">
        <f ca="1">IF($A44="","",OFFSET(統合マスタ!$F$4,MATCH($A44,統合マスタ!$AC$5:$AC$1501,0),0))</f>
        <v>５００ｇ</v>
      </c>
      <c r="I44" s="54" t="str">
        <f ca="1">IF(F44="","",OFFSET(分類!$B$29,MATCH(F44,分類!$A$30:$A$46,0),0))</f>
        <v>散薬調剤台</v>
      </c>
      <c r="J44" s="65">
        <v>363.9</v>
      </c>
      <c r="K44" s="54" t="s">
        <v>13</v>
      </c>
      <c r="L44" s="54"/>
      <c r="M44" s="54">
        <f t="shared" si="1"/>
        <v>363.9</v>
      </c>
      <c r="N44" s="27" t="str">
        <f ca="1">IF($A44="","",OFFSET(統合マスタ!$K$4,MATCH($A44,統合マスタ!$AC$5:$AC$1501,0),0))</f>
        <v>ｇ</v>
      </c>
    </row>
    <row r="45" spans="1:14">
      <c r="A45" s="66" cm="1">
        <f t="array" aca="1" ref="A45" ca="1">IFERROR(
    SMALL(
        IF((統合マスタ!$R$5:$R$1501=1)*
           (ISNUMBER(MATCH(統合マスタ!$V$5:$V$1501, 分類!$K$8:$K$25, 0))),
           統合マスタ!$AC$5:$AC$1501),
        ROW(A41)
    ),
"")</f>
        <v>200161</v>
      </c>
      <c r="B45" s="27">
        <f t="shared" si="2"/>
        <v>41</v>
      </c>
      <c r="C45" s="27">
        <f ca="1">IF($A45="","",OFFSET(統合マスタ!$B$4,MATCH($A45,統合マスタ!$AC$5:$AC$1501,0),0))</f>
        <v>161</v>
      </c>
      <c r="D45" s="27" t="str">
        <f ca="1">IF($A45="","",OFFSET(統合マスタ!$C$4,MATCH($A45,統合マスタ!$AC$5:$AC$1501,0),0))</f>
        <v>オランザピン細粒１％「ニプロ」</v>
      </c>
      <c r="E45" s="27">
        <f ca="1">IF($A45="","",OFFSET(統合マスタ!$X$4,MATCH($A45,統合マスタ!$AC$5:$AC$1501,0),0))</f>
        <v>2</v>
      </c>
      <c r="F45" s="27">
        <f ca="1">IF($A45="","",OFFSET(統合マスタ!$Z$4,MATCH($A45,統合マスタ!$AC$5:$AC$1501,0),0))</f>
        <v>2</v>
      </c>
      <c r="G45" s="27" t="str">
        <f ca="1">IF($A45="","",OFFSET(統合マスタ!$E$4,MATCH($A45,統合マスタ!$AC$5:$AC$1501,0),0))</f>
        <v>粉</v>
      </c>
      <c r="H45" s="27" t="str">
        <f ca="1">IF($A45="","",OFFSET(統合マスタ!$F$4,MATCH($A45,統合マスタ!$AC$5:$AC$1501,0),0))</f>
        <v>１００ｇ</v>
      </c>
      <c r="I45" s="54" t="str">
        <f ca="1">IF(F45="","",OFFSET(分類!$B$29,MATCH(F45,分類!$A$30:$A$46,0),0))</f>
        <v>散薬調剤台</v>
      </c>
      <c r="J45" s="65">
        <v>200</v>
      </c>
      <c r="K45" s="54" t="s">
        <v>5578</v>
      </c>
      <c r="L45" s="54"/>
      <c r="M45" s="54">
        <f t="shared" si="1"/>
        <v>200</v>
      </c>
      <c r="N45" s="27" t="str">
        <f ca="1">IF($A45="","",OFFSET(統合マスタ!$K$4,MATCH($A45,統合マスタ!$AC$5:$AC$1501,0),0))</f>
        <v>ｇ</v>
      </c>
    </row>
    <row r="46" spans="1:14">
      <c r="A46" s="66" cm="1">
        <f t="array" aca="1" ref="A46" ca="1">IFERROR(
    SMALL(
        IF((統合マスタ!$R$5:$R$1501=1)*
           (ISNUMBER(MATCH(統合マスタ!$V$5:$V$1501, 分類!$K$8:$K$25, 0))),
           統合マスタ!$AC$5:$AC$1501),
        ROW(A42)
    ),
"")</f>
        <v>200189</v>
      </c>
      <c r="B46" s="27">
        <f t="shared" si="2"/>
        <v>42</v>
      </c>
      <c r="C46" s="27">
        <f ca="1">IF($A46="","",OFFSET(統合マスタ!$B$4,MATCH($A46,統合マスタ!$AC$5:$AC$1501,0),0))</f>
        <v>189</v>
      </c>
      <c r="D46" s="27" t="str">
        <f ca="1">IF($A46="","",OFFSET(統合マスタ!$C$4,MATCH($A46,統合マスタ!$AC$5:$AC$1501,0),0))</f>
        <v>クエチアピン細粒５０％「アメル」</v>
      </c>
      <c r="E46" s="27">
        <f ca="1">IF($A46="","",OFFSET(統合マスタ!$X$4,MATCH($A46,統合マスタ!$AC$5:$AC$1501,0),0))</f>
        <v>2</v>
      </c>
      <c r="F46" s="27">
        <f ca="1">IF($A46="","",OFFSET(統合マスタ!$Z$4,MATCH($A46,統合マスタ!$AC$5:$AC$1501,0),0))</f>
        <v>2</v>
      </c>
      <c r="G46" s="27" t="str">
        <f ca="1">IF($A46="","",OFFSET(統合マスタ!$E$4,MATCH($A46,統合マスタ!$AC$5:$AC$1501,0),0))</f>
        <v>粉</v>
      </c>
      <c r="H46" s="27" t="str">
        <f ca="1">IF($A46="","",OFFSET(統合マスタ!$F$4,MATCH($A46,統合マスタ!$AC$5:$AC$1501,0),0))</f>
        <v>１００ｇ</v>
      </c>
      <c r="I46" s="54" t="str">
        <f ca="1">IF(F46="","",OFFSET(分類!$B$29,MATCH(F46,分類!$A$30:$A$46,0),0))</f>
        <v>散薬調剤台</v>
      </c>
      <c r="J46" s="65">
        <v>49</v>
      </c>
      <c r="K46" s="54" t="s">
        <v>13</v>
      </c>
      <c r="L46" s="54"/>
      <c r="M46" s="54">
        <f t="shared" si="1"/>
        <v>49</v>
      </c>
      <c r="N46" s="27" t="str">
        <f ca="1">IF($A46="","",OFFSET(統合マスタ!$K$4,MATCH($A46,統合マスタ!$AC$5:$AC$1501,0),0))</f>
        <v>ｇ</v>
      </c>
    </row>
    <row r="47" spans="1:14">
      <c r="A47" s="66" cm="1">
        <f t="array" aca="1" ref="A47" ca="1">IFERROR(
    SMALL(
        IF((統合マスタ!$R$5:$R$1501=1)*
           (ISNUMBER(MATCH(統合マスタ!$V$5:$V$1501, 分類!$K$8:$K$25, 0))),
           統合マスタ!$AC$5:$AC$1501),
        ROW(A43)
    ),
"")</f>
        <v>200390</v>
      </c>
      <c r="B47" s="27">
        <f t="shared" si="2"/>
        <v>43</v>
      </c>
      <c r="C47" s="27">
        <f ca="1">IF($A47="","",OFFSET(統合マスタ!$B$4,MATCH($A47,統合マスタ!$AC$5:$AC$1501,0),0))</f>
        <v>390</v>
      </c>
      <c r="D47" s="27" t="str">
        <f ca="1">IF($A47="","",OFFSET(統合マスタ!$C$4,MATCH($A47,統合マスタ!$AC$5:$AC$1501,0),0))</f>
        <v>トーワチーム配合顆粒</v>
      </c>
      <c r="E47" s="27">
        <f ca="1">IF($A47="","",OFFSET(統合マスタ!$X$4,MATCH($A47,統合マスタ!$AC$5:$AC$1501,0),0))</f>
        <v>2</v>
      </c>
      <c r="F47" s="27">
        <f ca="1">IF($A47="","",OFFSET(統合マスタ!$Z$4,MATCH($A47,統合マスタ!$AC$5:$AC$1501,0),0))</f>
        <v>3</v>
      </c>
      <c r="G47" s="27" t="str">
        <f ca="1">IF($A47="","",OFFSET(統合マスタ!$E$4,MATCH($A47,統合マスタ!$AC$5:$AC$1501,0),0))</f>
        <v>粉</v>
      </c>
      <c r="H47" s="27" t="str">
        <f ca="1">IF($A47="","",OFFSET(統合マスタ!$F$4,MATCH($A47,統合マスタ!$AC$5:$AC$1501,0),0))</f>
        <v>１ｇｘ８００</v>
      </c>
      <c r="I47" s="54" t="str">
        <f ca="1">IF(F47="","",OFFSET(分類!$B$29,MATCH(F47,分類!$A$30:$A$46,0),0))</f>
        <v>外用.臨時.散薬ヒート</v>
      </c>
      <c r="J47" s="65">
        <v>245</v>
      </c>
      <c r="K47" s="54" t="s">
        <v>13</v>
      </c>
      <c r="L47" s="54"/>
      <c r="M47" s="54">
        <f t="shared" si="1"/>
        <v>245</v>
      </c>
      <c r="N47" s="27" t="str">
        <f ca="1">IF($A47="","",OFFSET(統合マスタ!$K$4,MATCH($A47,統合マスタ!$AC$5:$AC$1501,0),0))</f>
        <v>ｇ</v>
      </c>
    </row>
    <row r="48" spans="1:14">
      <c r="A48" s="66" cm="1">
        <f t="array" aca="1" ref="A48" ca="1">IFERROR(
    SMALL(
        IF((統合マスタ!$R$5:$R$1501=1)*
           (ISNUMBER(MATCH(統合マスタ!$V$5:$V$1501, 分類!$K$8:$K$25, 0))),
           統合マスタ!$AC$5:$AC$1501),
        ROW(A44)
    ),
"")</f>
        <v>200465</v>
      </c>
      <c r="B48" s="27">
        <f t="shared" si="2"/>
        <v>44</v>
      </c>
      <c r="C48" s="27">
        <f ca="1">IF($A48="","",OFFSET(統合マスタ!$B$4,MATCH($A48,統合マスタ!$AC$5:$AC$1501,0),0))</f>
        <v>465</v>
      </c>
      <c r="D48" s="27" t="str">
        <f ca="1">IF($A48="","",OFFSET(統合マスタ!$C$4,MATCH($A48,統合マスタ!$AC$5:$AC$1501,0),0))</f>
        <v>ハロペリドール細粒１％「ヨシトミ」　　　　　　　</v>
      </c>
      <c r="E48" s="27">
        <f ca="1">IF($A48="","",OFFSET(統合マスタ!$X$4,MATCH($A48,統合マスタ!$AC$5:$AC$1501,0),0))</f>
        <v>2</v>
      </c>
      <c r="F48" s="27">
        <f ca="1">IF($A48="","",OFFSET(統合マスタ!$Z$4,MATCH($A48,統合マスタ!$AC$5:$AC$1501,0),0))</f>
        <v>2</v>
      </c>
      <c r="G48" s="27" t="str">
        <f ca="1">IF($A48="","",OFFSET(統合マスタ!$E$4,MATCH($A48,統合マスタ!$AC$5:$AC$1501,0),0))</f>
        <v>粉</v>
      </c>
      <c r="H48" s="27" t="str">
        <f ca="1">IF($A48="","",OFFSET(統合マスタ!$F$4,MATCH($A48,統合マスタ!$AC$5:$AC$1501,0),0))</f>
        <v>１００ｇ</v>
      </c>
      <c r="I48" s="54" t="str">
        <f ca="1">IF(F48="","",OFFSET(分類!$B$29,MATCH(F48,分類!$A$30:$A$46,0),0))</f>
        <v>散薬調剤台</v>
      </c>
      <c r="J48" s="65">
        <v>141.69999999999999</v>
      </c>
      <c r="K48" s="54" t="s">
        <v>13</v>
      </c>
      <c r="L48" s="54"/>
      <c r="M48" s="54">
        <f t="shared" si="1"/>
        <v>141.69999999999999</v>
      </c>
      <c r="N48" s="27" t="str">
        <f ca="1">IF($A48="","",OFFSET(統合マスタ!$K$4,MATCH($A48,統合マスタ!$AC$5:$AC$1501,0),0))</f>
        <v>ｇ</v>
      </c>
    </row>
    <row r="49" spans="1:14">
      <c r="A49" s="66" cm="1">
        <f t="array" aca="1" ref="A49" ca="1">IFERROR(
    SMALL(
        IF((統合マスタ!$R$5:$R$1501=1)*
           (ISNUMBER(MATCH(統合マスタ!$V$5:$V$1501, 分類!$K$8:$K$25, 0))),
           統合マスタ!$AC$5:$AC$1501),
        ROW(A45)
    ),
"")</f>
        <v>200517</v>
      </c>
      <c r="B49" s="27">
        <f t="shared" si="2"/>
        <v>45</v>
      </c>
      <c r="C49" s="27">
        <f ca="1">IF($A49="","",OFFSET(統合マスタ!$B$4,MATCH($A49,統合マスタ!$AC$5:$AC$1501,0),0))</f>
        <v>517</v>
      </c>
      <c r="D49" s="27" t="str">
        <f ca="1">IF($A49="","",OFFSET(統合マスタ!$C$4,MATCH($A49,統合マスタ!$AC$5:$AC$1501,0),0))</f>
        <v>ヒルナミン細粒１０％</v>
      </c>
      <c r="E49" s="27">
        <f ca="1">IF($A49="","",OFFSET(統合マスタ!$X$4,MATCH($A49,統合マスタ!$AC$5:$AC$1501,0),0))</f>
        <v>2</v>
      </c>
      <c r="F49" s="27">
        <f ca="1">IF($A49="","",OFFSET(統合マスタ!$Z$4,MATCH($A49,統合マスタ!$AC$5:$AC$1501,0),0))</f>
        <v>2</v>
      </c>
      <c r="G49" s="27" t="str">
        <f ca="1">IF($A49="","",OFFSET(統合マスタ!$E$4,MATCH($A49,統合マスタ!$AC$5:$AC$1501,0),0))</f>
        <v>粉</v>
      </c>
      <c r="H49" s="27" t="str">
        <f ca="1">IF($A49="","",OFFSET(統合マスタ!$F$4,MATCH($A49,統合マスタ!$AC$5:$AC$1501,0),0))</f>
        <v>５００ｇ</v>
      </c>
      <c r="I49" s="54" t="str">
        <f ca="1">IF(F49="","",OFFSET(分類!$B$29,MATCH(F49,分類!$A$30:$A$46,0),0))</f>
        <v>散薬調剤台</v>
      </c>
      <c r="J49" s="65">
        <v>595</v>
      </c>
      <c r="K49" s="54" t="s">
        <v>13</v>
      </c>
      <c r="L49" s="54"/>
      <c r="M49" s="54">
        <f t="shared" si="1"/>
        <v>595</v>
      </c>
      <c r="N49" s="27" t="str">
        <f ca="1">IF($A49="","",OFFSET(統合マスタ!$K$4,MATCH($A49,統合マスタ!$AC$5:$AC$1501,0),0))</f>
        <v>ｇ</v>
      </c>
    </row>
    <row r="50" spans="1:14">
      <c r="A50" s="66" cm="1">
        <f t="array" aca="1" ref="A50" ca="1">IFERROR(
    SMALL(
        IF((統合マスタ!$R$5:$R$1501=1)*
           (ISNUMBER(MATCH(統合マスタ!$V$5:$V$1501, 分類!$K$8:$K$25, 0))),
           統合マスタ!$AC$5:$AC$1501),
        ROW(A46)
    ),
"")</f>
        <v>200532</v>
      </c>
      <c r="B50" s="27">
        <f t="shared" si="2"/>
        <v>46</v>
      </c>
      <c r="C50" s="27">
        <f ca="1">IF($A50="","",OFFSET(統合マスタ!$B$4,MATCH($A50,統合マスタ!$AC$5:$AC$1501,0),0))</f>
        <v>532</v>
      </c>
      <c r="D50" s="27" t="str">
        <f ca="1">IF($A50="","",OFFSET(統合マスタ!$C$4,MATCH($A50,統合マスタ!$AC$5:$AC$1501,0),0))</f>
        <v>フェノバルビタール散１０％「ホエイ」</v>
      </c>
      <c r="E50" s="27">
        <f ca="1">IF($A50="","",OFFSET(統合マスタ!$X$4,MATCH($A50,統合マスタ!$AC$5:$AC$1501,0),0))</f>
        <v>2</v>
      </c>
      <c r="F50" s="27">
        <f ca="1">IF($A50="","",OFFSET(統合マスタ!$Z$4,MATCH($A50,統合マスタ!$AC$5:$AC$1501,0),0))</f>
        <v>2</v>
      </c>
      <c r="G50" s="27" t="str">
        <f ca="1">IF($A50="","",OFFSET(統合マスタ!$E$4,MATCH($A50,統合マスタ!$AC$5:$AC$1501,0),0))</f>
        <v>粉</v>
      </c>
      <c r="H50" s="27" t="str">
        <f ca="1">IF($A50="","",OFFSET(統合マスタ!$F$4,MATCH($A50,統合マスタ!$AC$5:$AC$1501,0),0))</f>
        <v>５００ｇ</v>
      </c>
      <c r="I50" s="54" t="str">
        <f ca="1">IF(F50="","",OFFSET(分類!$B$29,MATCH(F50,分類!$A$30:$A$46,0),0))</f>
        <v>散薬調剤台</v>
      </c>
      <c r="J50" s="65">
        <v>531.9</v>
      </c>
      <c r="K50" s="54" t="s">
        <v>13</v>
      </c>
      <c r="L50" s="54"/>
      <c r="M50" s="54">
        <f t="shared" si="1"/>
        <v>531.9</v>
      </c>
      <c r="N50" s="27" t="str">
        <f ca="1">IF($A50="","",OFFSET(統合マスタ!$K$4,MATCH($A50,統合マスタ!$AC$5:$AC$1501,0),0))</f>
        <v>ｇ</v>
      </c>
    </row>
    <row r="51" spans="1:14">
      <c r="A51" s="66" cm="1">
        <f t="array" aca="1" ref="A51" ca="1">IFERROR(
    SMALL(
        IF((統合マスタ!$R$5:$R$1501=1)*
           (ISNUMBER(MATCH(統合マスタ!$V$5:$V$1501, 分類!$K$8:$K$25, 0))),
           統合マスタ!$AC$5:$AC$1501),
        ROW(A47)
    ),
"")</f>
        <v>200571</v>
      </c>
      <c r="B51" s="27">
        <f t="shared" si="2"/>
        <v>47</v>
      </c>
      <c r="C51" s="27">
        <f ca="1">IF($A51="","",OFFSET(統合マスタ!$B$4,MATCH($A51,統合マスタ!$AC$5:$AC$1501,0),0))</f>
        <v>571</v>
      </c>
      <c r="D51" s="27" t="str">
        <f ca="1">IF($A51="","",OFFSET(統合マスタ!$C$4,MATCH($A51,統合マスタ!$AC$5:$AC$1501,0),0))</f>
        <v>ブロナンセリン散２％「ＤＳＰＢ」</v>
      </c>
      <c r="E51" s="27">
        <f ca="1">IF($A51="","",OFFSET(統合マスタ!$X$4,MATCH($A51,統合マスタ!$AC$5:$AC$1501,0),0))</f>
        <v>2</v>
      </c>
      <c r="F51" s="27">
        <f ca="1">IF($A51="","",OFFSET(統合マスタ!$Z$4,MATCH($A51,統合マスタ!$AC$5:$AC$1501,0),0))</f>
        <v>2</v>
      </c>
      <c r="G51" s="27" t="str">
        <f ca="1">IF($A51="","",OFFSET(統合マスタ!$E$4,MATCH($A51,統合マスタ!$AC$5:$AC$1501,0),0))</f>
        <v>粉</v>
      </c>
      <c r="H51" s="27" t="str">
        <f ca="1">IF($A51="","",OFFSET(統合マスタ!$F$4,MATCH($A51,統合マスタ!$AC$5:$AC$1501,0),0))</f>
        <v>１００ｇ</v>
      </c>
      <c r="I51" s="54" t="str">
        <f ca="1">IF(F51="","",OFFSET(分類!$B$29,MATCH(F51,分類!$A$30:$A$46,0),0))</f>
        <v>散薬調剤台</v>
      </c>
      <c r="J51" s="65">
        <v>162</v>
      </c>
      <c r="K51" s="54" t="s">
        <v>13</v>
      </c>
      <c r="L51" s="54"/>
      <c r="M51" s="54">
        <f t="shared" si="1"/>
        <v>162</v>
      </c>
      <c r="N51" s="27" t="str">
        <f ca="1">IF($A51="","",OFFSET(統合マスタ!$K$4,MATCH($A51,統合マスタ!$AC$5:$AC$1501,0),0))</f>
        <v>ｇ</v>
      </c>
    </row>
    <row r="52" spans="1:14">
      <c r="A52" s="66" cm="1">
        <f t="array" aca="1" ref="A52" ca="1">IFERROR(
    SMALL(
        IF((統合マスタ!$R$5:$R$1501=1)*
           (ISNUMBER(MATCH(統合マスタ!$V$5:$V$1501, 分類!$K$8:$K$25, 0))),
           統合マスタ!$AC$5:$AC$1501),
        ROW(A48)
    ),
"")</f>
        <v>200700</v>
      </c>
      <c r="B52" s="27">
        <f t="shared" si="2"/>
        <v>48</v>
      </c>
      <c r="C52" s="27">
        <f ca="1">IF($A52="","",OFFSET(統合マスタ!$B$4,MATCH($A52,統合マスタ!$AC$5:$AC$1501,0),0))</f>
        <v>700</v>
      </c>
      <c r="D52" s="27" t="str">
        <f ca="1">IF($A52="","",OFFSET(統合マスタ!$C$4,MATCH($A52,統合マスタ!$AC$5:$AC$1501,0),0))</f>
        <v>リスパダール細粒１％</v>
      </c>
      <c r="E52" s="27">
        <f ca="1">IF($A52="","",OFFSET(統合マスタ!$X$4,MATCH($A52,統合マスタ!$AC$5:$AC$1501,0),0))</f>
        <v>2</v>
      </c>
      <c r="F52" s="27">
        <f ca="1">IF($A52="","",OFFSET(統合マスタ!$Z$4,MATCH($A52,統合マスタ!$AC$5:$AC$1501,0),0))</f>
        <v>1</v>
      </c>
      <c r="G52" s="27" t="str">
        <f ca="1">IF($A52="","",OFFSET(統合マスタ!$E$4,MATCH($A52,統合マスタ!$AC$5:$AC$1501,0),0))</f>
        <v>粉</v>
      </c>
      <c r="H52" s="27" t="str">
        <f ca="1">IF($A52="","",OFFSET(統合マスタ!$F$4,MATCH($A52,統合マスタ!$AC$5:$AC$1501,0),0))</f>
        <v>１００ｇ</v>
      </c>
      <c r="I52" s="54" t="str">
        <f ca="1">IF(F52="","",OFFSET(分類!$B$29,MATCH(F52,分類!$A$30:$A$46,0),0))</f>
        <v>調剤棚</v>
      </c>
      <c r="J52" s="65">
        <v>51.7</v>
      </c>
      <c r="K52" s="54" t="s">
        <v>13</v>
      </c>
      <c r="L52" s="54"/>
      <c r="M52" s="54">
        <f t="shared" si="1"/>
        <v>51.7</v>
      </c>
      <c r="N52" s="27" t="str">
        <f ca="1">IF($A52="","",OFFSET(統合マスタ!$K$4,MATCH($A52,統合マスタ!$AC$5:$AC$1501,0),0))</f>
        <v>ｇ</v>
      </c>
    </row>
    <row r="53" spans="1:14">
      <c r="A53" s="66" cm="1">
        <f t="array" aca="1" ref="A53" ca="1">IFERROR(
    SMALL(
        IF((統合マスタ!$R$5:$R$1501=1)*
           (ISNUMBER(MATCH(統合マスタ!$V$5:$V$1501, 分類!$K$8:$K$25, 0))),
           統合マスタ!$AC$5:$AC$1501),
        ROW(A49)
    ),
"")</f>
        <v>200787</v>
      </c>
      <c r="B53" s="27">
        <f t="shared" si="2"/>
        <v>49</v>
      </c>
      <c r="C53" s="27">
        <f ca="1">IF($A53="","",OFFSET(統合マスタ!$B$4,MATCH($A53,統合マスタ!$AC$5:$AC$1501,0),0))</f>
        <v>787</v>
      </c>
      <c r="D53" s="27" t="str">
        <f ca="1">IF($A53="","",OFFSET(統合マスタ!$C$4,MATCH($A53,統合マスタ!$AC$5:$AC$1501,0),0))</f>
        <v>ロドピン細粒５０％</v>
      </c>
      <c r="E53" s="27">
        <f ca="1">IF($A53="","",OFFSET(統合マスタ!$X$4,MATCH($A53,統合マスタ!$AC$5:$AC$1501,0),0))</f>
        <v>2</v>
      </c>
      <c r="F53" s="27">
        <f ca="1">IF($A53="","",OFFSET(統合マスタ!$Z$4,MATCH($A53,統合マスタ!$AC$5:$AC$1501,0),0))</f>
        <v>2</v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>１００ｇ</v>
      </c>
      <c r="I53" s="54" t="str">
        <f ca="1">IF(F53="","",OFFSET(分類!$B$29,MATCH(F53,分類!$A$30:$A$46,0),0))</f>
        <v>散薬調剤台</v>
      </c>
      <c r="J53" s="65">
        <v>100.4</v>
      </c>
      <c r="K53" s="54" t="s">
        <v>13</v>
      </c>
      <c r="L53" s="54"/>
      <c r="M53" s="54">
        <f t="shared" si="1"/>
        <v>100.4</v>
      </c>
      <c r="N53" s="27" t="str">
        <f ca="1">IF($A53="","",OFFSET(統合マスタ!$K$4,MATCH($A53,統合マスタ!$AC$5:$AC$1501,0),0))</f>
        <v>ｇ</v>
      </c>
    </row>
    <row r="54" spans="1:14">
      <c r="A54" s="66" t="str" cm="1">
        <f t="array" aca="1" ref="A54" ca="1">IFERROR(
    SMALL(
        IF((統合マスタ!$R$5:$R$1501=1)*
           (ISNUMBER(MATCH(統合マスタ!$V$5:$V$1501, 分類!$K$8:$K$25, 0))),
           統合マスタ!$AC$5:$AC$1501),
        ROW(A50)
    ),
"")</f>
        <v/>
      </c>
      <c r="B54" s="27">
        <f t="shared" si="2"/>
        <v>50</v>
      </c>
      <c r="C54" s="27" t="str">
        <f ca="1">IF($A54="","",OFFSET(統合マスタ!$B$4,MATCH($A54,統合マスタ!$AC$5:$AC$1501,0),0))</f>
        <v/>
      </c>
      <c r="D54" s="27" t="str">
        <f ca="1">IF($A54="","",OFFSET(統合マスタ!$C$4,MATCH($A54,統合マスタ!$AC$5:$AC$1501,0),0))</f>
        <v/>
      </c>
      <c r="E54" s="27" t="str">
        <f ca="1">IF($A54="","",OFFSET(統合マスタ!$X$4,MATCH($A54,統合マスタ!$AC$5:$AC$1501,0),0))</f>
        <v/>
      </c>
      <c r="F54" s="27" t="str">
        <f ca="1">IF($A54="","",OFFSET(統合マスタ!$Z$4,MATCH($A54,統合マスタ!$AC$5:$AC$1501,0),0))</f>
        <v/>
      </c>
      <c r="G54" s="27" t="str">
        <f ca="1">IF($A54="","",OFFSET(統合マスタ!$E$4,MATCH($A54,統合マスタ!$AC$5:$AC$1501,0),0))</f>
        <v/>
      </c>
      <c r="H54" s="27" t="str">
        <f ca="1">IF($A54="","",OFFSET(統合マスタ!$F$4,MATCH($A54,統合マスタ!$AC$5:$AC$1501,0),0))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ref="L54:L69" ca="1" si="3">IF(G54="粉",VALUE(SUBSTITUTE(SUBSTITUTE(LEFT(H54, FIND("ｇ", H54) - 1), "．", "."), "　", "")),"")</f>
        <v/>
      </c>
      <c r="M54" s="54">
        <f t="shared" ca="1" si="1"/>
        <v>0</v>
      </c>
      <c r="N54" s="27" t="str">
        <f ca="1">IF($A54="","",OFFSET(統合マスタ!$K$4,MATCH($A54,統合マスタ!$AC$5:$AC$1501,0),0))</f>
        <v/>
      </c>
    </row>
    <row r="55" spans="1:14">
      <c r="A55" s="66" t="str" cm="1">
        <f t="array" aca="1" ref="A55" ca="1">IFERROR(
    SMALL(
        IF((統合マスタ!$R$5:$R$1501=1)*
           (ISNUMBER(MATCH(統合マスタ!$V$5:$V$1501, 分類!$K$8:$K$25, 0))),
           統合マスタ!$AC$5:$AC$1501),
        ROW(A51)
    ),
"")</f>
        <v/>
      </c>
      <c r="B55" s="27">
        <f t="shared" si="2"/>
        <v>51</v>
      </c>
      <c r="C55" s="27" t="str">
        <f ca="1">IF($A55="","",OFFSET(統合マスタ!$B$4,MATCH($A55,統合マスタ!$AC$5:$AC$1501,0),0))</f>
        <v/>
      </c>
      <c r="D55" s="27" t="str">
        <f ca="1">IF($A55="","",OFFSET(統合マスタ!$C$4,MATCH($A55,統合マスタ!$AC$5:$AC$1501,0),0))</f>
        <v/>
      </c>
      <c r="E55" s="27" t="str">
        <f ca="1">IF($A55="","",OFFSET(統合マスタ!$X$4,MATCH($A55,統合マスタ!$AC$5:$AC$1501,0),0))</f>
        <v/>
      </c>
      <c r="F55" s="27" t="str">
        <f ca="1">IF($A55="","",OFFSET(統合マスタ!$Z$4,MATCH($A55,統合マスタ!$AC$5:$AC$1501,0),0))</f>
        <v/>
      </c>
      <c r="G55" s="27" t="str">
        <f ca="1">IF($A55="","",OFFSET(統合マスタ!$E$4,MATCH($A55,統合マスタ!$AC$5:$AC$1501,0),0))</f>
        <v/>
      </c>
      <c r="H55" s="27" t="str">
        <f ca="1">IF($A55="","",OFFSET(統合マスタ!$F$4,MATCH($A55,統合マスタ!$AC$5:$AC$1501,0),0))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IF($A55="","",OFFSET(統合マスタ!$K$4,MATCH($A55,統合マスタ!$AC$5:$AC$1501,0),0))</f>
        <v/>
      </c>
    </row>
    <row r="56" spans="1:14">
      <c r="A56" s="66" t="str" cm="1">
        <f t="array" aca="1" ref="A56" ca="1">IFERROR(
    SMALL(
        IF((統合マスタ!$R$5:$R$1501=1)*
           (ISNUMBER(MATCH(統合マスタ!$V$5:$V$1501, 分類!$K$8:$K$25, 0))),
           統合マスタ!$AC$5:$AC$1501),
        ROW(A52)
    ),
"")</f>
        <v/>
      </c>
      <c r="B56" s="27">
        <f t="shared" si="2"/>
        <v>52</v>
      </c>
      <c r="C56" s="27" t="str">
        <f ca="1">IF($A56="","",OFFSET(統合マスタ!$B$4,MATCH($A56,統合マスタ!$AC$5:$AC$1501,0),0))</f>
        <v/>
      </c>
      <c r="D56" s="27" t="str">
        <f ca="1">IF($A56="","",OFFSET(統合マスタ!$C$4,MATCH($A56,統合マスタ!$AC$5:$AC$1501,0),0))</f>
        <v/>
      </c>
      <c r="E56" s="27" t="str">
        <f ca="1">IF($A56="","",OFFSET(統合マスタ!$X$4,MATCH($A56,統合マスタ!$AC$5:$AC$1501,0),0))</f>
        <v/>
      </c>
      <c r="F56" s="27" t="str">
        <f ca="1">IF($A56="","",OFFSET(統合マスタ!$Z$4,MATCH($A56,統合マスタ!$AC$5:$AC$1501,0),0))</f>
        <v/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IF($A56="","",OFFSET(統合マスタ!$K$4,MATCH($A56,統合マスタ!$AC$5:$AC$1501,0),0))</f>
        <v/>
      </c>
    </row>
    <row r="57" spans="1:14">
      <c r="A57" s="66" t="str" cm="1">
        <f t="array" aca="1" ref="A57" ca="1">IFERROR(
    SMALL(
        IF((統合マスタ!$R$5:$R$1501=1)*
           (ISNUMBER(MATCH(統合マスタ!$V$5:$V$1501, 分類!$K$8:$K$25, 0))),
           統合マスタ!$AC$5:$AC$1501),
        ROW(A53)
    ),
"")</f>
        <v/>
      </c>
      <c r="B57" s="27">
        <f t="shared" si="2"/>
        <v>53</v>
      </c>
      <c r="C57" s="27" t="str">
        <f ca="1">IF($A57="","",OFFSET(統合マスタ!$B$4,MATCH($A57,統合マスタ!$AC$5:$AC$1501,0),0))</f>
        <v/>
      </c>
      <c r="D57" s="27" t="str">
        <f ca="1">IF($A57="","",OFFSET(統合マスタ!$C$4,MATCH($A57,統合マスタ!$AC$5:$AC$1501,0),0))</f>
        <v/>
      </c>
      <c r="E57" s="27" t="str">
        <f ca="1">IF($A57="","",OFFSET(統合マスタ!$X$4,MATCH($A57,統合マスタ!$AC$5:$AC$1501,0),0))</f>
        <v/>
      </c>
      <c r="F57" s="27" t="str">
        <f ca="1">IF($A57="","",OFFSET(統合マスタ!$Z$4,MATCH($A57,統合マスタ!$AC$5:$AC$1501,0),0))</f>
        <v/>
      </c>
      <c r="G57" s="27" t="str">
        <f ca="1">IF($A57="","",OFFSET(統合マスタ!$E$4,MATCH($A57,統合マスタ!$AC$5:$AC$1501,0),0))</f>
        <v/>
      </c>
      <c r="H57" s="27" t="str">
        <f ca="1">IF($A57="","",OFFSET(統合マスタ!$F$4,MATCH($A57,統合マスタ!$AC$5:$AC$1501,0),0))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IF($A57="","",OFFSET(統合マスタ!$K$4,MATCH($A57,統合マスタ!$AC$5:$AC$1501,0),0))</f>
        <v/>
      </c>
    </row>
    <row r="58" spans="1:14">
      <c r="A58" s="66" t="str" cm="1">
        <f t="array" aca="1" ref="A58" ca="1">IFERROR(
    SMALL(
        IF((統合マスタ!$R$5:$R$1501=1)*
           (ISNUMBER(MATCH(統合マスタ!$V$5:$V$1501, 分類!$K$8:$K$25, 0))),
           統合マスタ!$AC$5:$AC$1501),
        ROW(A54)
    ),
"")</f>
        <v/>
      </c>
      <c r="B58" s="27">
        <f t="shared" si="2"/>
        <v>54</v>
      </c>
      <c r="C58" s="27" t="str">
        <f ca="1">IF($A58="","",OFFSET(統合マスタ!$B$4,MATCH($A58,統合マスタ!$AC$5:$AC$1501,0),0))</f>
        <v/>
      </c>
      <c r="D58" s="27" t="str">
        <f ca="1">IF($A58="","",OFFSET(統合マスタ!$C$4,MATCH($A58,統合マスタ!$AC$5:$AC$1501,0),0))</f>
        <v/>
      </c>
      <c r="E58" s="27" t="str">
        <f ca="1">IF($A58="","",OFFSET(統合マスタ!$X$4,MATCH($A58,統合マスタ!$AC$5:$AC$1501,0),0))</f>
        <v/>
      </c>
      <c r="F58" s="27" t="str">
        <f ca="1">IF($A58="","",OFFSET(統合マスタ!$Z$4,MATCH($A58,統合マスタ!$AC$5:$AC$1501,0),0))</f>
        <v/>
      </c>
      <c r="G58" s="27" t="str">
        <f ca="1">IF($A58="","",OFFSET(統合マスタ!$E$4,MATCH($A58,統合マスタ!$AC$5:$AC$1501,0),0))</f>
        <v/>
      </c>
      <c r="H58" s="27" t="str">
        <f ca="1">IF($A58="","",OFFSET(統合マスタ!$F$4,MATCH($A58,統合マスタ!$AC$5:$AC$1501,0),0))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IF($A58="","",OFFSET(統合マスタ!$K$4,MATCH($A58,統合マスタ!$AC$5:$AC$1501,0),0))</f>
        <v/>
      </c>
    </row>
    <row r="59" spans="1:14">
      <c r="A59" s="66" t="str" cm="1">
        <f t="array" aca="1" ref="A59" ca="1">IFERROR(
    SMALL(
        IF((統合マスタ!$R$5:$R$1501=1)*
           (ISNUMBER(MATCH(統合マスタ!$V$5:$V$1501, 分類!$K$8:$K$25, 0))),
           統合マスタ!$AC$5:$AC$1501),
        ROW(A55)
    ),
"")</f>
        <v/>
      </c>
      <c r="B59" s="27">
        <f t="shared" si="2"/>
        <v>55</v>
      </c>
      <c r="C59" s="27" t="str">
        <f ca="1">IF($A59="","",OFFSET(統合マスタ!$B$4,MATCH($A59,統合マスタ!$AC$5:$AC$1501,0),0))</f>
        <v/>
      </c>
      <c r="D59" s="27" t="str">
        <f ca="1">IF($A59="","",OFFSET(統合マスタ!$C$4,MATCH($A59,統合マスタ!$AC$5:$AC$1501,0),0))</f>
        <v/>
      </c>
      <c r="E59" s="27" t="str">
        <f ca="1">IF($A59="","",OFFSET(統合マスタ!$X$4,MATCH($A59,統合マスタ!$AC$5:$AC$1501,0),0))</f>
        <v/>
      </c>
      <c r="F59" s="27" t="str">
        <f ca="1">IF($A59="","",OFFSET(統合マスタ!$Z$4,MATCH($A59,統合マスタ!$AC$5:$AC$1501,0),0))</f>
        <v/>
      </c>
      <c r="G59" s="27" t="str">
        <f ca="1">IF($A59="","",OFFSET(統合マスタ!$E$4,MATCH($A59,統合マスタ!$AC$5:$AC$1501,0),0))</f>
        <v/>
      </c>
      <c r="H59" s="27" t="str">
        <f ca="1">IF($A59="","",OFFSET(統合マスタ!$F$4,MATCH($A59,統合マスタ!$AC$5:$AC$1501,0),0))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IF($A59="","",OFFSET(統合マスタ!$K$4,MATCH($A59,統合マスタ!$AC$5:$AC$1501,0),0))</f>
        <v/>
      </c>
    </row>
    <row r="60" spans="1:14">
      <c r="A60" s="66" t="str" cm="1">
        <f t="array" aca="1" ref="A60" ca="1">IFERROR(
    SMALL(
        IF((統合マスタ!$R$5:$R$1501=1)*
           (ISNUMBER(MATCH(統合マスタ!$V$5:$V$1501, 分類!$K$8:$K$25, 0))),
           統合マスタ!$AC$5:$AC$1501),
        ROW(A56)
    ),
"")</f>
        <v/>
      </c>
      <c r="B60" s="27">
        <f t="shared" si="2"/>
        <v>56</v>
      </c>
      <c r="C60" s="27" t="str">
        <f ca="1">IF($A60="","",OFFSET(統合マスタ!$B$4,MATCH($A60,統合マスタ!$AC$5:$AC$1501,0),0))</f>
        <v/>
      </c>
      <c r="D60" s="27" t="str">
        <f ca="1">IF($A60="","",OFFSET(統合マスタ!$C$4,MATCH($A60,統合マスタ!$AC$5:$AC$1501,0),0))</f>
        <v/>
      </c>
      <c r="E60" s="27" t="str">
        <f ca="1">IF($A60="","",OFFSET(統合マスタ!$X$4,MATCH($A60,統合マスタ!$AC$5:$AC$1501,0),0))</f>
        <v/>
      </c>
      <c r="F60" s="27" t="str">
        <f ca="1">IF($A60="","",OFFSET(統合マスタ!$Z$4,MATCH($A60,統合マスタ!$AC$5:$AC$1501,0),0))</f>
        <v/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IF($A60="","",OFFSET(統合マスタ!$K$4,MATCH($A60,統合マスタ!$AC$5:$AC$1501,0),0))</f>
        <v/>
      </c>
    </row>
    <row r="61" spans="1:14">
      <c r="A61" s="66" t="str" cm="1">
        <f t="array" aca="1" ref="A61" ca="1">IFERROR(
    SMALL(
        IF((統合マスタ!$R$5:$R$1501=1)*
           (ISNUMBER(MATCH(統合マスタ!$V$5:$V$1501, 分類!$K$8:$K$25, 0))),
           統合マスタ!$AC$5:$AC$1501),
        ROW(A57)
    ),
"")</f>
        <v/>
      </c>
      <c r="B61" s="27">
        <f t="shared" si="2"/>
        <v>57</v>
      </c>
      <c r="C61" s="27" t="str">
        <f ca="1">IF($A61="","",OFFSET(統合マスタ!$B$4,MATCH($A61,統合マスタ!$AC$5:$AC$1501,0),0))</f>
        <v/>
      </c>
      <c r="D61" s="27" t="str">
        <f ca="1">IF($A61="","",OFFSET(統合マスタ!$C$4,MATCH($A61,統合マスタ!$AC$5:$AC$1501,0),0))</f>
        <v/>
      </c>
      <c r="E61" s="27" t="str">
        <f ca="1">IF($A61="","",OFFSET(統合マスタ!$X$4,MATCH($A61,統合マスタ!$AC$5:$AC$1501,0),0))</f>
        <v/>
      </c>
      <c r="F61" s="27" t="str">
        <f ca="1">IF($A61="","",OFFSET(統合マスタ!$Z$4,MATCH($A61,統合マスタ!$AC$5:$AC$1501,0),0))</f>
        <v/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IF($A61="","",OFFSET(統合マスタ!$K$4,MATCH($A61,統合マスタ!$AC$5:$AC$1501,0),0))</f>
        <v/>
      </c>
    </row>
    <row r="62" spans="1:14">
      <c r="A62" s="66" t="str" cm="1">
        <f t="array" aca="1" ref="A62" ca="1">IFERROR(
    SMALL(
        IF((統合マスタ!$R$5:$R$1501=1)*
           (ISNUMBER(MATCH(統合マスタ!$V$5:$V$1501, 分類!$K$8:$K$25, 0))),
           統合マスタ!$AC$5:$AC$1501),
        ROW(A58)
    ),
"")</f>
        <v/>
      </c>
      <c r="B62" s="27">
        <f t="shared" si="2"/>
        <v>58</v>
      </c>
      <c r="C62" s="27" t="str">
        <f ca="1">IF($A62="","",OFFSET(統合マスタ!$B$4,MATCH($A62,統合マスタ!$AC$5:$AC$1501,0),0))</f>
        <v/>
      </c>
      <c r="D62" s="27" t="str">
        <f ca="1">IF($A62="","",OFFSET(統合マスタ!$C$4,MATCH($A62,統合マスタ!$AC$5:$AC$1501,0),0))</f>
        <v/>
      </c>
      <c r="E62" s="27" t="str">
        <f ca="1">IF($A62="","",OFFSET(統合マスタ!$X$4,MATCH($A62,統合マスタ!$AC$5:$AC$1501,0),0))</f>
        <v/>
      </c>
      <c r="F62" s="27" t="str">
        <f ca="1">IF($A62="","",OFFSET(統合マスタ!$Z$4,MATCH($A62,統合マスタ!$AC$5:$AC$1501,0),0))</f>
        <v/>
      </c>
      <c r="G62" s="27" t="str">
        <f ca="1">IF($A62="","",OFFSET(統合マスタ!$E$4,MATCH($A62,統合マスタ!$AC$5:$AC$1501,0),0))</f>
        <v/>
      </c>
      <c r="H62" s="27" t="str">
        <f ca="1">IF($A62="","",OFFSET(統合マスタ!$F$4,MATCH($A62,統合マスタ!$AC$5:$AC$1501,0),0))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IF($A62="","",OFFSET(統合マスタ!$K$4,MATCH($A62,統合マスタ!$AC$5:$AC$1501,0),0))</f>
        <v/>
      </c>
    </row>
    <row r="63" spans="1:14">
      <c r="A63" s="66" t="str" cm="1">
        <f t="array" aca="1" ref="A63" ca="1">IFERROR(
    SMALL(
        IF((統合マスタ!$R$5:$R$1501=1)*
           (ISNUMBER(MATCH(統合マスタ!$V$5:$V$1501, 分類!$K$8:$K$25, 0))),
           統合マスタ!$AC$5:$AC$1501),
        ROW(A59)
    ),
"")</f>
        <v/>
      </c>
      <c r="B63" s="27">
        <f t="shared" si="2"/>
        <v>59</v>
      </c>
      <c r="C63" s="27" t="str">
        <f ca="1">IF($A63="","",OFFSET(統合マスタ!$B$4,MATCH($A63,統合マスタ!$AC$5:$AC$1501,0),0))</f>
        <v/>
      </c>
      <c r="D63" s="27" t="str">
        <f ca="1">IF($A63="","",OFFSET(統合マスタ!$C$4,MATCH($A63,統合マスタ!$AC$5:$AC$1501,0),0))</f>
        <v/>
      </c>
      <c r="E63" s="27" t="str">
        <f ca="1">IF($A63="","",OFFSET(統合マスタ!$X$4,MATCH($A63,統合マスタ!$AC$5:$AC$1501,0),0))</f>
        <v/>
      </c>
      <c r="F63" s="27" t="str">
        <f ca="1">IF($A63="","",OFFSET(統合マスタ!$Z$4,MATCH($A63,統合マスタ!$AC$5:$AC$1501,0),0))</f>
        <v/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IF($A63="","",OFFSET(統合マスタ!$K$4,MATCH($A63,統合マスタ!$AC$5:$AC$1501,0),0))</f>
        <v/>
      </c>
    </row>
    <row r="64" spans="1:14">
      <c r="A64" s="66" t="str" cm="1">
        <f t="array" aca="1" ref="A64" ca="1">IFERROR(
    SMALL(
        IF((統合マスタ!$R$5:$R$1501=1)*
           (ISNUMBER(MATCH(統合マスタ!$V$5:$V$1501, 分類!$K$8:$K$25, 0))),
           統合マスタ!$AC$5:$AC$1501),
        ROW(A60)
    ),
"")</f>
        <v/>
      </c>
      <c r="B64" s="27">
        <f t="shared" si="2"/>
        <v>60</v>
      </c>
      <c r="C64" s="27" t="str">
        <f ca="1">IF($A64="","",OFFSET(統合マスタ!$B$4,MATCH($A64,統合マスタ!$AC$5:$AC$1501,0),0))</f>
        <v/>
      </c>
      <c r="D64" s="27" t="str">
        <f ca="1">IF($A64="","",OFFSET(統合マスタ!$C$4,MATCH($A64,統合マスタ!$AC$5:$AC$1501,0),0))</f>
        <v/>
      </c>
      <c r="E64" s="27" t="str">
        <f ca="1">IF($A64="","",OFFSET(統合マスタ!$X$4,MATCH($A64,統合マスタ!$AC$5:$AC$1501,0),0))</f>
        <v/>
      </c>
      <c r="F64" s="27" t="str">
        <f ca="1">IF($A64="","",OFFSET(統合マスタ!$Z$4,MATCH($A64,統合マスタ!$AC$5:$AC$1501,0),0))</f>
        <v/>
      </c>
      <c r="G64" s="27" t="str">
        <f ca="1">IF($A64="","",OFFSET(統合マスタ!$E$4,MATCH($A64,統合マスタ!$AC$5:$AC$1501,0),0))</f>
        <v/>
      </c>
      <c r="H64" s="27" t="str">
        <f ca="1">IF($A64="","",OFFSET(統合マスタ!$F$4,MATCH($A64,統合マスタ!$AC$5:$AC$1501,0),0))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IF($A64="","",OFFSET(統合マスタ!$K$4,MATCH($A64,統合マスタ!$AC$5:$AC$1501,0),0))</f>
        <v/>
      </c>
    </row>
    <row r="65" spans="1:14">
      <c r="A65" s="66" t="str" cm="1">
        <f t="array" aca="1" ref="A65" ca="1">IFERROR(
    SMALL(
        IF((統合マスタ!$R$5:$R$1501=1)*
           (ISNUMBER(MATCH(統合マスタ!$V$5:$V$1501, 分類!$K$8:$K$25, 0))),
           統合マスタ!$AC$5:$AC$1501),
        ROW(A61)
    ),
"")</f>
        <v/>
      </c>
      <c r="B65" s="27">
        <f t="shared" si="2"/>
        <v>61</v>
      </c>
      <c r="C65" s="27" t="str">
        <f ca="1">IF($A65="","",OFFSET(統合マスタ!$B$4,MATCH($A65,統合マスタ!$AC$5:$AC$1501,0),0))</f>
        <v/>
      </c>
      <c r="D65" s="27" t="str">
        <f ca="1">IF($A65="","",OFFSET(統合マスタ!$C$4,MATCH($A65,統合マスタ!$AC$5:$AC$1501,0),0))</f>
        <v/>
      </c>
      <c r="E65" s="27" t="str">
        <f ca="1">IF($A65="","",OFFSET(統合マスタ!$X$4,MATCH($A65,統合マスタ!$AC$5:$AC$1501,0),0))</f>
        <v/>
      </c>
      <c r="F65" s="27" t="str">
        <f ca="1">IF($A65="","",OFFSET(統合マスタ!$Z$4,MATCH($A65,統合マスタ!$AC$5:$AC$1501,0),0))</f>
        <v/>
      </c>
      <c r="G65" s="27" t="str">
        <f ca="1">IF($A65="","",OFFSET(統合マスタ!$E$4,MATCH($A65,統合マスタ!$AC$5:$AC$1501,0),0))</f>
        <v/>
      </c>
      <c r="H65" s="27" t="str">
        <f ca="1">IF($A65="","",OFFSET(統合マスタ!$F$4,MATCH($A65,統合マスタ!$AC$5:$AC$1501,0),0))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IF($A65="","",OFFSET(統合マスタ!$K$4,MATCH($A65,統合マスタ!$AC$5:$AC$1501,0),0))</f>
        <v/>
      </c>
    </row>
    <row r="66" spans="1:14">
      <c r="A66" s="66" t="str" cm="1">
        <f t="array" aca="1" ref="A66" ca="1">IFERROR(
    SMALL(
        IF((統合マスタ!$R$5:$R$1501=1)*
           (ISNUMBER(MATCH(統合マスタ!$V$5:$V$1501, 分類!$K$8:$K$25, 0))),
           統合マスタ!$AC$5:$AC$1501),
        ROW(A62)
    ),
"")</f>
        <v/>
      </c>
      <c r="B66" s="27">
        <f t="shared" si="2"/>
        <v>62</v>
      </c>
      <c r="C66" s="27" t="str">
        <f ca="1">IF($A66="","",OFFSET(統合マスタ!$B$4,MATCH($A66,統合マスタ!$AC$5:$AC$1501,0),0))</f>
        <v/>
      </c>
      <c r="D66" s="27" t="str">
        <f ca="1">IF($A66="","",OFFSET(統合マスタ!$C$4,MATCH($A66,統合マスタ!$AC$5:$AC$1501,0),0))</f>
        <v/>
      </c>
      <c r="E66" s="27" t="str">
        <f ca="1">IF($A66="","",OFFSET(統合マスタ!$X$4,MATCH($A66,統合マスタ!$AC$5:$AC$1501,0),0))</f>
        <v/>
      </c>
      <c r="F66" s="27" t="str">
        <f ca="1">IF($A66="","",OFFSET(統合マスタ!$Z$4,MATCH($A66,統合マスタ!$AC$5:$AC$1501,0),0))</f>
        <v/>
      </c>
      <c r="G66" s="27" t="str">
        <f ca="1">IF($A66="","",OFFSET(統合マスタ!$E$4,MATCH($A66,統合マスタ!$AC$5:$AC$1501,0),0))</f>
        <v/>
      </c>
      <c r="H66" s="27" t="str">
        <f ca="1">IF($A66="","",OFFSET(統合マスタ!$F$4,MATCH($A66,統合マスタ!$AC$5:$AC$1501,0),0))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IF($A66="","",OFFSET(統合マスタ!$K$4,MATCH($A66,統合マスタ!$AC$5:$AC$1501,0),0))</f>
        <v/>
      </c>
    </row>
    <row r="67" spans="1:14">
      <c r="A67" s="66" t="str" cm="1">
        <f t="array" aca="1" ref="A67" ca="1">IFERROR(
    SMALL(
        IF((統合マスタ!$R$5:$R$1501=1)*
           (ISNUMBER(MATCH(統合マスタ!$V$5:$V$1501, 分類!$K$8:$K$25, 0))),
           統合マスタ!$AC$5:$AC$1501),
        ROW(A63)
    ),
"")</f>
        <v/>
      </c>
      <c r="B67" s="27">
        <f t="shared" si="2"/>
        <v>63</v>
      </c>
      <c r="C67" s="27" t="str">
        <f ca="1">IF($A67="","",OFFSET(統合マスタ!$B$4,MATCH($A67,統合マスタ!$AC$5:$AC$1501,0),0))</f>
        <v/>
      </c>
      <c r="D67" s="27" t="str">
        <f ca="1">IF($A67="","",OFFSET(統合マスタ!$C$4,MATCH($A67,統合マスタ!$AC$5:$AC$1501,0),0))</f>
        <v/>
      </c>
      <c r="E67" s="27" t="str">
        <f ca="1">IF($A67="","",OFFSET(統合マスタ!$X$4,MATCH($A67,統合マスタ!$AC$5:$AC$1501,0),0))</f>
        <v/>
      </c>
      <c r="F67" s="27" t="str">
        <f ca="1">IF($A67="","",OFFSET(統合マスタ!$Z$4,MATCH($A67,統合マスタ!$AC$5:$AC$1501,0),0))</f>
        <v/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IF($A67="","",OFFSET(統合マスタ!$K$4,MATCH($A67,統合マスタ!$AC$5:$AC$1501,0),0))</f>
        <v/>
      </c>
    </row>
    <row r="68" spans="1:14">
      <c r="A68" s="66" t="str" cm="1">
        <f t="array" aca="1" ref="A68" ca="1">IFERROR(
    SMALL(
        IF((統合マスタ!$R$5:$R$1501=1)*
           (ISNUMBER(MATCH(統合マスタ!$V$5:$V$1501, 分類!$K$8:$K$25, 0))),
           統合マスタ!$AC$5:$AC$1501),
        ROW(A64)
    ),
"")</f>
        <v/>
      </c>
      <c r="B68" s="27">
        <f t="shared" si="2"/>
        <v>64</v>
      </c>
      <c r="C68" s="27" t="str">
        <f ca="1">IF($A68="","",OFFSET(統合マスタ!$B$4,MATCH($A68,統合マスタ!$AC$5:$AC$1501,0),0))</f>
        <v/>
      </c>
      <c r="D68" s="27" t="str">
        <f ca="1">IF($A68="","",OFFSET(統合マスタ!$C$4,MATCH($A68,統合マスタ!$AC$5:$AC$1501,0),0))</f>
        <v/>
      </c>
      <c r="E68" s="27" t="str">
        <f ca="1">IF($A68="","",OFFSET(統合マスタ!$X$4,MATCH($A68,統合マスタ!$AC$5:$AC$1501,0),0))</f>
        <v/>
      </c>
      <c r="F68" s="27" t="str">
        <f ca="1">IF($A68="","",OFFSET(統合マスタ!$Z$4,MATCH($A68,統合マスタ!$AC$5:$AC$1501,0),0))</f>
        <v/>
      </c>
      <c r="G68" s="27" t="str">
        <f ca="1">IF($A68="","",OFFSET(統合マスタ!$E$4,MATCH($A68,統合マスタ!$AC$5:$AC$1501,0),0))</f>
        <v/>
      </c>
      <c r="H68" s="27" t="str">
        <f ca="1">IF($A68="","",OFFSET(統合マスタ!$F$4,MATCH($A68,統合マスタ!$AC$5:$AC$1501,0),0))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IF($A68="","",OFFSET(統合マスタ!$K$4,MATCH($A68,統合マスタ!$AC$5:$AC$1501,0),0))</f>
        <v/>
      </c>
    </row>
    <row r="69" spans="1:14">
      <c r="A69" s="66" t="str" cm="1">
        <f t="array" aca="1" ref="A69" ca="1">IFERROR(
    SMALL(
        IF((統合マスタ!$R$5:$R$1501=1)*
           (ISNUMBER(MATCH(統合マスタ!$V$5:$V$1501, 分類!$K$8:$K$25, 0))),
           統合マスタ!$AC$5:$AC$1501),
        ROW(A65)
    ),
"")</f>
        <v/>
      </c>
      <c r="B69" s="27">
        <f t="shared" si="2"/>
        <v>65</v>
      </c>
      <c r="C69" s="27" t="str">
        <f ca="1">IF($A69="","",OFFSET(統合マスタ!$B$4,MATCH($A69,統合マスタ!$AC$5:$AC$1501,0),0))</f>
        <v/>
      </c>
      <c r="D69" s="27" t="str">
        <f ca="1">IF($A69="","",OFFSET(統合マスタ!$C$4,MATCH($A69,統合マスタ!$AC$5:$AC$1501,0),0))</f>
        <v/>
      </c>
      <c r="E69" s="27" t="str">
        <f ca="1">IF($A69="","",OFFSET(統合マスタ!$X$4,MATCH($A69,統合マスタ!$AC$5:$AC$1501,0),0))</f>
        <v/>
      </c>
      <c r="F69" s="27" t="str">
        <f ca="1">IF($A69="","",OFFSET(統合マスタ!$Z$4,MATCH($A69,統合マスタ!$AC$5:$AC$1501,0),0))</f>
        <v/>
      </c>
      <c r="G69" s="27" t="str">
        <f ca="1">IF($A69="","",OFFSET(統合マスタ!$E$4,MATCH($A69,統合マスタ!$AC$5:$AC$1501,0),0))</f>
        <v/>
      </c>
      <c r="H69" s="27" t="str">
        <f ca="1">IF($A69="","",OFFSET(統合マスタ!$F$4,MATCH($A69,統合マスタ!$AC$5:$AC$1501,0),0))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IF($A69="","",OFFSET(統合マスタ!$K$4,MATCH($A69,統合マスタ!$AC$5:$AC$1501,0),0))</f>
        <v/>
      </c>
    </row>
    <row r="70" spans="1:14">
      <c r="A70" s="66" t="str" cm="1">
        <f t="array" aca="1" ref="A70" ca="1">IFERROR(
    SMALL(
        IF((統合マスタ!$R$5:$R$1501=1)*
           (ISNUMBER(MATCH(統合マスタ!$V$5:$V$1501, 分類!$K$8:$K$25, 0))),
           統合マスタ!$AC$5:$AC$1501),
        ROW(A66)
    ),
"")</f>
        <v/>
      </c>
      <c r="B70" s="27">
        <f t="shared" si="2"/>
        <v>66</v>
      </c>
      <c r="C70" s="27" t="str">
        <f ca="1">IF($A70="","",OFFSET(統合マスタ!$B$4,MATCH($A70,統合マスタ!$AC$5:$AC$1501,0),0))</f>
        <v/>
      </c>
      <c r="D70" s="27" t="str">
        <f ca="1">IF($A70="","",OFFSET(統合マスタ!$C$4,MATCH($A70,統合マスタ!$AC$5:$AC$1501,0),0))</f>
        <v/>
      </c>
      <c r="E70" s="27" t="str">
        <f ca="1">IF($A70="","",OFFSET(統合マスタ!$X$4,MATCH($A70,統合マスタ!$AC$5:$AC$1501,0),0))</f>
        <v/>
      </c>
      <c r="F70" s="27" t="str">
        <f ca="1">IF($A70="","",OFFSET(統合マスタ!$Z$4,MATCH($A70,統合マスタ!$AC$5:$AC$1501,0),0))</f>
        <v/>
      </c>
      <c r="G70" s="27" t="str">
        <f ca="1">IF($A70="","",OFFSET(統合マスタ!$E$4,MATCH($A70,統合マスタ!$AC$5:$AC$1501,0),0))</f>
        <v/>
      </c>
      <c r="H70" s="27" t="str">
        <f ca="1">IF($A70="","",OFFSET(統合マスタ!$F$4,MATCH($A70,統合マスタ!$AC$5:$AC$1501,0),0))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IF($A70="","",OFFSET(統合マスタ!$K$4,MATCH($A70,統合マスタ!$AC$5:$AC$1501,0),0))</f>
        <v/>
      </c>
    </row>
    <row r="71" spans="1:14">
      <c r="A71" s="66" t="str" cm="1">
        <f t="array" aca="1" ref="A71" ca="1">IFERROR(
    SMALL(
        IF((統合マスタ!$R$5:$R$1501=1)*
           (ISNUMBER(MATCH(統合マスタ!$V$5:$V$1501, 分類!$K$8:$K$25, 0))),
           統合マスタ!$AC$5:$AC$1501),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IF($A71="","",OFFSET(統合マスタ!$B$4,MATCH($A71,統合マスタ!$AC$5:$AC$1501,0),0))</f>
        <v/>
      </c>
      <c r="D71" s="27" t="str">
        <f ca="1">IF($A71="","",OFFSET(統合マスタ!$C$4,MATCH($A71,統合マスタ!$AC$5:$AC$1501,0),0))</f>
        <v/>
      </c>
      <c r="E71" s="27" t="str">
        <f ca="1">IF($A71="","",OFFSET(統合マスタ!$X$4,MATCH($A71,統合マスタ!$AC$5:$AC$1501,0),0))</f>
        <v/>
      </c>
      <c r="F71" s="27" t="str">
        <f ca="1">IF($A71="","",OFFSET(統合マスタ!$Z$4,MATCH($A71,統合マスタ!$AC$5:$AC$1501,0),0))</f>
        <v/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IF($A71="","",OFFSET(統合マスタ!$K$4,MATCH($A71,統合マスタ!$AC$5:$AC$1501,0),0))</f>
        <v/>
      </c>
    </row>
    <row r="72" spans="1:14">
      <c r="A72" s="66" t="str" cm="1">
        <f t="array" aca="1" ref="A72" ca="1">IFERROR(
    SMALL(
        IF((統合マスタ!$R$5:$R$1501=1)*
           (ISNUMBER(MATCH(統合マスタ!$V$5:$V$1501, 分類!$K$8:$K$25, 0))),
           統合マスタ!$AC$5:$AC$1501),
        ROW(A68)
    ),
"")</f>
        <v/>
      </c>
      <c r="B72" s="27">
        <f t="shared" si="6"/>
        <v>68</v>
      </c>
      <c r="C72" s="27" t="str">
        <f ca="1">IF($A72="","",OFFSET(統合マスタ!$B$4,MATCH($A72,統合マスタ!$AC$5:$AC$1501,0),0))</f>
        <v/>
      </c>
      <c r="D72" s="27" t="str">
        <f ca="1">IF($A72="","",OFFSET(統合マスタ!$C$4,MATCH($A72,統合マスタ!$AC$5:$AC$1501,0),0))</f>
        <v/>
      </c>
      <c r="E72" s="27" t="str">
        <f ca="1">IF($A72="","",OFFSET(統合マスタ!$X$4,MATCH($A72,統合マスタ!$AC$5:$AC$1501,0),0))</f>
        <v/>
      </c>
      <c r="F72" s="27" t="str">
        <f ca="1">IF($A72="","",OFFSET(統合マスタ!$Z$4,MATCH($A72,統合マスタ!$AC$5:$AC$1501,0),0))</f>
        <v/>
      </c>
      <c r="G72" s="27" t="str">
        <f ca="1">IF($A72="","",OFFSET(統合マスタ!$E$4,MATCH($A72,統合マスタ!$AC$5:$AC$1501,0),0))</f>
        <v/>
      </c>
      <c r="H72" s="27" t="str">
        <f ca="1">IF($A72="","",OFFSET(統合マスタ!$F$4,MATCH($A72,統合マスタ!$AC$5:$AC$1501,0),0))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IF($A72="","",OFFSET(統合マスタ!$K$4,MATCH($A72,統合マスタ!$AC$5:$AC$1501,0),0))</f>
        <v/>
      </c>
    </row>
    <row r="73" spans="1:14">
      <c r="A73" s="66" t="str" cm="1">
        <f t="array" aca="1" ref="A73" ca="1">IFERROR(
    SMALL(
        IF((統合マスタ!$R$5:$R$1501=1)*
           (ISNUMBER(MATCH(統合マスタ!$V$5:$V$1501, 分類!$K$8:$K$25, 0))),
           統合マスタ!$AC$5:$AC$1501),
        ROW(A69)
    ),
"")</f>
        <v/>
      </c>
      <c r="B73" s="27">
        <f t="shared" si="6"/>
        <v>69</v>
      </c>
      <c r="C73" s="27" t="str">
        <f ca="1">IF($A73="","",OFFSET(統合マスタ!$B$4,MATCH($A73,統合マスタ!$AC$5:$AC$1501,0),0))</f>
        <v/>
      </c>
      <c r="D73" s="27" t="str">
        <f ca="1">IF($A73="","",OFFSET(統合マスタ!$C$4,MATCH($A73,統合マスタ!$AC$5:$AC$1501,0),0))</f>
        <v/>
      </c>
      <c r="E73" s="27" t="str">
        <f ca="1">IF($A73="","",OFFSET(統合マスタ!$X$4,MATCH($A73,統合マスタ!$AC$5:$AC$1501,0),0))</f>
        <v/>
      </c>
      <c r="F73" s="27" t="str">
        <f ca="1">IF($A73="","",OFFSET(統合マスタ!$Z$4,MATCH($A73,統合マスタ!$AC$5:$AC$1501,0),0))</f>
        <v/>
      </c>
      <c r="G73" s="27" t="str">
        <f ca="1">IF($A73="","",OFFSET(統合マスタ!$E$4,MATCH($A73,統合マスタ!$AC$5:$AC$1501,0),0))</f>
        <v/>
      </c>
      <c r="H73" s="27" t="str">
        <f ca="1">IF($A73="","",OFFSET(統合マスタ!$F$4,MATCH($A73,統合マスタ!$AC$5:$AC$1501,0),0))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IF($A73="","",OFFSET(統合マスタ!$K$4,MATCH($A73,統合マスタ!$AC$5:$AC$1501,0),0))</f>
        <v/>
      </c>
    </row>
    <row r="74" spans="1:14">
      <c r="A74" s="66" t="str" cm="1">
        <f t="array" aca="1" ref="A74" ca="1">IFERROR(
    SMALL(
        IF((統合マスタ!$R$5:$R$1501=1)*
           (ISNUMBER(MATCH(統合マスタ!$V$5:$V$1501, 分類!$K$8:$K$25, 0))),
           統合マスタ!$AC$5:$AC$1501),
        ROW(A70)
    ),
"")</f>
        <v/>
      </c>
      <c r="B74" s="27">
        <f t="shared" si="6"/>
        <v>70</v>
      </c>
      <c r="C74" s="27" t="str">
        <f ca="1">IF($A74="","",OFFSET(統合マスタ!$B$4,MATCH($A74,統合マスタ!$AC$5:$AC$1501,0),0))</f>
        <v/>
      </c>
      <c r="D74" s="27" t="str">
        <f ca="1">IF($A74="","",OFFSET(統合マスタ!$C$4,MATCH($A74,統合マスタ!$AC$5:$AC$1501,0),0))</f>
        <v/>
      </c>
      <c r="E74" s="27" t="str">
        <f ca="1">IF($A74="","",OFFSET(統合マスタ!$X$4,MATCH($A74,統合マスタ!$AC$5:$AC$1501,0),0))</f>
        <v/>
      </c>
      <c r="F74" s="27" t="str">
        <f ca="1">IF($A74="","",OFFSET(統合マスタ!$Z$4,MATCH($A74,統合マスタ!$AC$5:$AC$1501,0),0))</f>
        <v/>
      </c>
      <c r="G74" s="27" t="str">
        <f ca="1">IF($A74="","",OFFSET(統合マスタ!$E$4,MATCH($A74,統合マスタ!$AC$5:$AC$1501,0),0))</f>
        <v/>
      </c>
      <c r="H74" s="27" t="str">
        <f ca="1">IF($A74="","",OFFSET(統合マスタ!$F$4,MATCH($A74,統合マスタ!$AC$5:$AC$1501,0),0))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IF($A74="","",OFFSET(統合マスタ!$K$4,MATCH($A74,統合マスタ!$AC$5:$AC$1501,0),0))</f>
        <v/>
      </c>
    </row>
    <row r="75" spans="1:14">
      <c r="A75" s="66" t="str" cm="1">
        <f t="array" aca="1" ref="A75" ca="1">IFERROR(
    SMALL(
        IF((統合マスタ!$R$5:$R$1501=1)*
           (ISNUMBER(MATCH(統合マスタ!$V$5:$V$1501, 分類!$K$8:$K$25, 0))),
           統合マスタ!$AC$5:$AC$1501),
        ROW(A71)
    ),
"")</f>
        <v/>
      </c>
      <c r="B75" s="27">
        <f t="shared" si="6"/>
        <v>71</v>
      </c>
      <c r="C75" s="27" t="str">
        <f ca="1">IF($A75="","",OFFSET(統合マスタ!$B$4,MATCH($A75,統合マスタ!$AC$5:$AC$1501,0),0))</f>
        <v/>
      </c>
      <c r="D75" s="27" t="str">
        <f ca="1">IF($A75="","",OFFSET(統合マスタ!$C$4,MATCH($A75,統合マスタ!$AC$5:$AC$1501,0),0))</f>
        <v/>
      </c>
      <c r="E75" s="27" t="str">
        <f ca="1">IF($A75="","",OFFSET(統合マスタ!$X$4,MATCH($A75,統合マスタ!$AC$5:$AC$1501,0),0))</f>
        <v/>
      </c>
      <c r="F75" s="27" t="str">
        <f ca="1">IF($A75="","",OFFSET(統合マスタ!$Z$4,MATCH($A75,統合マスタ!$AC$5:$AC$1501,0),0))</f>
        <v/>
      </c>
      <c r="G75" s="27" t="str">
        <f ca="1">IF($A75="","",OFFSET(統合マスタ!$E$4,MATCH($A75,統合マスタ!$AC$5:$AC$1501,0),0))</f>
        <v/>
      </c>
      <c r="H75" s="27" t="str">
        <f ca="1">IF($A75="","",OFFSET(統合マスタ!$F$4,MATCH($A75,統合マスタ!$AC$5:$AC$1501,0),0))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IF($A75="","",OFFSET(統合マスタ!$K$4,MATCH($A75,統合マスタ!$AC$5:$AC$1501,0),0))</f>
        <v/>
      </c>
    </row>
    <row r="76" spans="1:14">
      <c r="A76" s="66" t="str" cm="1">
        <f t="array" aca="1" ref="A76" ca="1">IFERROR(
    SMALL(
        IF((統合マスタ!$R$5:$R$1501=1)*
           (ISNUMBER(MATCH(統合マスタ!$V$5:$V$1501, 分類!$K$8:$K$25, 0))),
           統合マスタ!$AC$5:$AC$1501),
        ROW(A72)
    ),
"")</f>
        <v/>
      </c>
      <c r="B76" s="27">
        <f t="shared" si="6"/>
        <v>72</v>
      </c>
      <c r="C76" s="27" t="str">
        <f ca="1">IF($A76="","",OFFSET(統合マスタ!$B$4,MATCH($A76,統合マスタ!$AC$5:$AC$1501,0),0))</f>
        <v/>
      </c>
      <c r="D76" s="27" t="str">
        <f ca="1">IF($A76="","",OFFSET(統合マスタ!$C$4,MATCH($A76,統合マスタ!$AC$5:$AC$1501,0),0))</f>
        <v/>
      </c>
      <c r="E76" s="27" t="str">
        <f ca="1">IF($A76="","",OFFSET(統合マスタ!$X$4,MATCH($A76,統合マスタ!$AC$5:$AC$1501,0),0))</f>
        <v/>
      </c>
      <c r="F76" s="27" t="str">
        <f ca="1">IF($A76="","",OFFSET(統合マスタ!$Z$4,MATCH($A76,統合マスタ!$AC$5:$AC$1501,0),0))</f>
        <v/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IF($A76="","",OFFSET(統合マスタ!$K$4,MATCH($A76,統合マスタ!$AC$5:$AC$1501,0),0))</f>
        <v/>
      </c>
    </row>
    <row r="77" spans="1:14">
      <c r="A77" s="66" t="str" cm="1">
        <f t="array" aca="1" ref="A77" ca="1">IFERROR(
    SMALL(
        IF((統合マスタ!$R$5:$R$1501=1)*
           (ISNUMBER(MATCH(統合マスタ!$V$5:$V$1501, 分類!$K$8:$K$25, 0))),
           統合マスタ!$AC$5:$AC$1501),
        ROW(A73)
    ),
"")</f>
        <v/>
      </c>
      <c r="B77" s="27">
        <f t="shared" si="6"/>
        <v>73</v>
      </c>
      <c r="C77" s="27" t="str">
        <f ca="1">IF($A77="","",OFFSET(統合マスタ!$B$4,MATCH($A77,統合マスタ!$AC$5:$AC$1501,0),0))</f>
        <v/>
      </c>
      <c r="D77" s="27" t="str">
        <f ca="1">IF($A77="","",OFFSET(統合マスタ!$C$4,MATCH($A77,統合マスタ!$AC$5:$AC$1501,0),0))</f>
        <v/>
      </c>
      <c r="E77" s="27" t="str">
        <f ca="1">IF($A77="","",OFFSET(統合マスタ!$X$4,MATCH($A77,統合マスタ!$AC$5:$AC$1501,0),0))</f>
        <v/>
      </c>
      <c r="F77" s="27" t="str">
        <f ca="1">IF($A77="","",OFFSET(統合マスタ!$Z$4,MATCH($A77,統合マスタ!$AC$5:$AC$1501,0),0))</f>
        <v/>
      </c>
      <c r="G77" s="27" t="str">
        <f ca="1">IF($A77="","",OFFSET(統合マスタ!$E$4,MATCH($A77,統合マスタ!$AC$5:$AC$1501,0),0))</f>
        <v/>
      </c>
      <c r="H77" s="27" t="str">
        <f ca="1">IF($A77="","",OFFSET(統合マスタ!$F$4,MATCH($A77,統合マスタ!$AC$5:$AC$1501,0),0))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IF($A77="","",OFFSET(統合マスタ!$K$4,MATCH($A77,統合マスタ!$AC$5:$AC$1501,0),0))</f>
        <v/>
      </c>
    </row>
    <row r="78" spans="1:14">
      <c r="A78" s="66" t="str" cm="1">
        <f t="array" aca="1" ref="A78" ca="1">IFERROR(
    SMALL(
        IF((統合マスタ!$R$5:$R$1501=1)*
           (ISNUMBER(MATCH(統合マスタ!$V$5:$V$1501, 分類!$K$8:$K$25, 0))),
           統合マスタ!$AC$5:$AC$1501),
        ROW(A74)
    ),
"")</f>
        <v/>
      </c>
      <c r="B78" s="27">
        <f t="shared" si="6"/>
        <v>74</v>
      </c>
      <c r="C78" s="27" t="str">
        <f ca="1">IF($A78="","",OFFSET(統合マスタ!$B$4,MATCH($A78,統合マスタ!$AC$5:$AC$1501,0),0))</f>
        <v/>
      </c>
      <c r="D78" s="27" t="str">
        <f ca="1">IF($A78="","",OFFSET(統合マスタ!$C$4,MATCH($A78,統合マスタ!$AC$5:$AC$1501,0),0))</f>
        <v/>
      </c>
      <c r="E78" s="27" t="str">
        <f ca="1">IF($A78="","",OFFSET(統合マスタ!$X$4,MATCH($A78,統合マスタ!$AC$5:$AC$1501,0),0))</f>
        <v/>
      </c>
      <c r="F78" s="27" t="str">
        <f ca="1">IF($A78="","",OFFSET(統合マスタ!$Z$4,MATCH($A78,統合マスタ!$AC$5:$AC$1501,0),0))</f>
        <v/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IF($A78="","",OFFSET(統合マスタ!$K$4,MATCH($A78,統合マスタ!$AC$5:$AC$1501,0),0))</f>
        <v/>
      </c>
    </row>
    <row r="79" spans="1:14">
      <c r="A79" s="66" t="str" cm="1">
        <f t="array" aca="1" ref="A79" ca="1">IFERROR(
    SMALL(
        IF((統合マスタ!$R$5:$R$1501=1)*
           (ISNUMBER(MATCH(統合マスタ!$V$5:$V$1501, 分類!$K$8:$K$25, 0))),
           統合マスタ!$AC$5:$AC$1501),
        ROW(A75)
    ),
"")</f>
        <v/>
      </c>
      <c r="B79" s="27">
        <f t="shared" si="6"/>
        <v>75</v>
      </c>
      <c r="C79" s="27" t="str">
        <f ca="1">IF($A79="","",OFFSET(統合マスタ!$B$4,MATCH($A79,統合マスタ!$AC$5:$AC$1501,0),0))</f>
        <v/>
      </c>
      <c r="D79" s="27" t="str">
        <f ca="1">IF($A79="","",OFFSET(統合マスタ!$C$4,MATCH($A79,統合マスタ!$AC$5:$AC$1501,0),0))</f>
        <v/>
      </c>
      <c r="E79" s="27" t="str">
        <f ca="1">IF($A79="","",OFFSET(統合マスタ!$X$4,MATCH($A79,統合マスタ!$AC$5:$AC$1501,0),0))</f>
        <v/>
      </c>
      <c r="F79" s="27" t="str">
        <f ca="1">IF($A79="","",OFFSET(統合マスタ!$Z$4,MATCH($A79,統合マスタ!$AC$5:$AC$1501,0),0))</f>
        <v/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IF($A79="","",OFFSET(統合マスタ!$K$4,MATCH($A79,統合マスタ!$AC$5:$AC$1501,0),0))</f>
        <v/>
      </c>
    </row>
    <row r="80" spans="1:14">
      <c r="A80" s="66" t="str" cm="1">
        <f t="array" aca="1" ref="A80" ca="1">IFERROR(
    SMALL(
        IF((統合マスタ!$R$5:$R$1501=1)*
           (ISNUMBER(MATCH(統合マスタ!$V$5:$V$1501, 分類!$K$8:$K$25, 0))),
           統合マスタ!$AC$5:$AC$1501),
        ROW(A76)
    ),
"")</f>
        <v/>
      </c>
      <c r="B80" s="27">
        <f t="shared" si="6"/>
        <v>76</v>
      </c>
      <c r="C80" s="27" t="str">
        <f ca="1">IF($A80="","",OFFSET(統合マスタ!$B$4,MATCH($A80,統合マスタ!$AC$5:$AC$1501,0),0))</f>
        <v/>
      </c>
      <c r="D80" s="27" t="str">
        <f ca="1">IF($A80="","",OFFSET(統合マスタ!$C$4,MATCH($A80,統合マスタ!$AC$5:$AC$1501,0),0))</f>
        <v/>
      </c>
      <c r="E80" s="27" t="str">
        <f ca="1">IF($A80="","",OFFSET(統合マスタ!$X$4,MATCH($A80,統合マスタ!$AC$5:$AC$1501,0),0))</f>
        <v/>
      </c>
      <c r="F80" s="27" t="str">
        <f ca="1">IF($A80="","",OFFSET(統合マスタ!$Z$4,MATCH($A80,統合マスタ!$AC$5:$AC$1501,0),0))</f>
        <v/>
      </c>
      <c r="G80" s="27" t="str">
        <f ca="1">IF($A80="","",OFFSET(統合マスタ!$E$4,MATCH($A80,統合マスタ!$AC$5:$AC$1501,0),0))</f>
        <v/>
      </c>
      <c r="H80" s="27" t="str">
        <f ca="1">IF($A80="","",OFFSET(統合マスタ!$F$4,MATCH($A80,統合マスタ!$AC$5:$AC$1501,0),0))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IF($A80="","",OFFSET(統合マスタ!$K$4,MATCH($A80,統合マスタ!$AC$5:$AC$1501,0),0))</f>
        <v/>
      </c>
    </row>
    <row r="81" spans="1:14">
      <c r="A81" s="66" t="str" cm="1">
        <f t="array" aca="1" ref="A81" ca="1">IFERROR(
    SMALL(
        IF((統合マスタ!$R$5:$R$1501=1)*
           (ISNUMBER(MATCH(統合マスタ!$V$5:$V$1501, 分類!$K$8:$K$25, 0))),
           統合マスタ!$AC$5:$AC$1501),
        ROW(A77)
    ),
"")</f>
        <v/>
      </c>
      <c r="B81" s="27">
        <f t="shared" si="6"/>
        <v>77</v>
      </c>
      <c r="C81" s="27" t="str">
        <f ca="1">IF($A81="","",OFFSET(統合マスタ!$B$4,MATCH($A81,統合マスタ!$AC$5:$AC$1501,0),0))</f>
        <v/>
      </c>
      <c r="D81" s="27" t="str">
        <f ca="1">IF($A81="","",OFFSET(統合マスタ!$C$4,MATCH($A81,統合マスタ!$AC$5:$AC$1501,0),0))</f>
        <v/>
      </c>
      <c r="E81" s="27" t="str">
        <f ca="1">IF($A81="","",OFFSET(統合マスタ!$X$4,MATCH($A81,統合マスタ!$AC$5:$AC$1501,0),0))</f>
        <v/>
      </c>
      <c r="F81" s="27" t="str">
        <f ca="1">IF($A81="","",OFFSET(統合マスタ!$Z$4,MATCH($A81,統合マスタ!$AC$5:$AC$1501,0),0))</f>
        <v/>
      </c>
      <c r="G81" s="27" t="str">
        <f ca="1">IF($A81="","",OFFSET(統合マスタ!$E$4,MATCH($A81,統合マスタ!$AC$5:$AC$1501,0),0))</f>
        <v/>
      </c>
      <c r="H81" s="27" t="str">
        <f ca="1">IF($A81="","",OFFSET(統合マスタ!$F$4,MATCH($A81,統合マスタ!$AC$5:$AC$1501,0),0))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IF($A81="","",OFFSET(統合マスタ!$K$4,MATCH($A81,統合マスタ!$AC$5:$AC$1501,0),0))</f>
        <v/>
      </c>
    </row>
    <row r="82" spans="1:14">
      <c r="A82" s="66" t="str" cm="1">
        <f t="array" aca="1" ref="A82" ca="1">IFERROR(
    SMALL(
        IF((統合マスタ!$R$5:$R$1501=1)*
           (ISNUMBER(MATCH(統合マスタ!$V$5:$V$1501, 分類!$K$8:$K$25, 0))),
           統合マスタ!$AC$5:$AC$1501),
        ROW(A78)
    ),
"")</f>
        <v/>
      </c>
      <c r="B82" s="27">
        <f t="shared" si="6"/>
        <v>78</v>
      </c>
      <c r="C82" s="27" t="str">
        <f ca="1">IF($A82="","",OFFSET(統合マスタ!$B$4,MATCH($A82,統合マスタ!$AC$5:$AC$1501,0),0))</f>
        <v/>
      </c>
      <c r="D82" s="27" t="str">
        <f ca="1">IF($A82="","",OFFSET(統合マスタ!$C$4,MATCH($A82,統合マスタ!$AC$5:$AC$1501,0),0))</f>
        <v/>
      </c>
      <c r="E82" s="27" t="str">
        <f ca="1">IF($A82="","",OFFSET(統合マスタ!$X$4,MATCH($A82,統合マスタ!$AC$5:$AC$1501,0),0))</f>
        <v/>
      </c>
      <c r="F82" s="27" t="str">
        <f ca="1">IF($A82="","",OFFSET(統合マスタ!$Z$4,MATCH($A82,統合マスタ!$AC$5:$AC$1501,0),0))</f>
        <v/>
      </c>
      <c r="G82" s="27" t="str">
        <f ca="1">IF($A82="","",OFFSET(統合マスタ!$E$4,MATCH($A82,統合マスタ!$AC$5:$AC$1501,0),0))</f>
        <v/>
      </c>
      <c r="H82" s="27" t="str">
        <f ca="1">IF($A82="","",OFFSET(統合マスタ!$F$4,MATCH($A82,統合マスタ!$AC$5:$AC$1501,0),0))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IF($A82="","",OFFSET(統合マスタ!$K$4,MATCH($A82,統合マスタ!$AC$5:$AC$1501,0),0))</f>
        <v/>
      </c>
    </row>
    <row r="83" spans="1:14">
      <c r="A83" s="66" t="str" cm="1">
        <f t="array" aca="1" ref="A83" ca="1">IFERROR(
    SMALL(
        IF((統合マスタ!$R$5:$R$1501=1)*
           (ISNUMBER(MATCH(統合マスタ!$V$5:$V$1501, 分類!$K$8:$K$25, 0))),
           統合マスタ!$AC$5:$AC$1501),
        ROW(A79)
    ),
"")</f>
        <v/>
      </c>
      <c r="B83" s="27">
        <f t="shared" si="6"/>
        <v>79</v>
      </c>
      <c r="C83" s="27" t="str">
        <f ca="1">IF($A83="","",OFFSET(統合マスタ!$B$4,MATCH($A83,統合マスタ!$AC$5:$AC$1501,0),0))</f>
        <v/>
      </c>
      <c r="D83" s="27" t="str">
        <f ca="1">IF($A83="","",OFFSET(統合マスタ!$C$4,MATCH($A83,統合マスタ!$AC$5:$AC$1501,0),0))</f>
        <v/>
      </c>
      <c r="E83" s="27" t="str">
        <f ca="1">IF($A83="","",OFFSET(統合マスタ!$X$4,MATCH($A83,統合マスタ!$AC$5:$AC$1501,0),0))</f>
        <v/>
      </c>
      <c r="F83" s="27" t="str">
        <f ca="1">IF($A83="","",OFFSET(統合マスタ!$Z$4,MATCH($A83,統合マスタ!$AC$5:$AC$1501,0),0))</f>
        <v/>
      </c>
      <c r="G83" s="27" t="str">
        <f ca="1">IF($A83="","",OFFSET(統合マスタ!$E$4,MATCH($A83,統合マスタ!$AC$5:$AC$1501,0),0))</f>
        <v/>
      </c>
      <c r="H83" s="27" t="str">
        <f ca="1">IF($A83="","",OFFSET(統合マスタ!$F$4,MATCH($A83,統合マスタ!$AC$5:$AC$1501,0),0))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IF($A83="","",OFFSET(統合マスタ!$K$4,MATCH($A83,統合マスタ!$AC$5:$AC$1501,0),0))</f>
        <v/>
      </c>
    </row>
    <row r="84" spans="1:14">
      <c r="A84" s="66" t="str" cm="1">
        <f t="array" aca="1" ref="A84" ca="1">IFERROR(
    SMALL(
        IF((統合マスタ!$R$5:$R$1501=1)*
           (ISNUMBER(MATCH(統合マスタ!$V$5:$V$1501, 分類!$K$8:$K$25, 0))),
           統合マスタ!$AC$5:$AC$1501),
        ROW(A80)
    ),
"")</f>
        <v/>
      </c>
      <c r="B84" s="27">
        <f t="shared" si="6"/>
        <v>80</v>
      </c>
      <c r="C84" s="27" t="str">
        <f ca="1">IF($A84="","",OFFSET(統合マスタ!$B$4,MATCH($A84,統合マスタ!$AC$5:$AC$1501,0),0))</f>
        <v/>
      </c>
      <c r="D84" s="27" t="str">
        <f ca="1">IF($A84="","",OFFSET(統合マスタ!$C$4,MATCH($A84,統合マスタ!$AC$5:$AC$1501,0),0))</f>
        <v/>
      </c>
      <c r="E84" s="27" t="str">
        <f ca="1">IF($A84="","",OFFSET(統合マスタ!$X$4,MATCH($A84,統合マスタ!$AC$5:$AC$1501,0),0))</f>
        <v/>
      </c>
      <c r="F84" s="27" t="str">
        <f ca="1">IF($A84="","",OFFSET(統合マスタ!$Z$4,MATCH($A84,統合マスタ!$AC$5:$AC$1501,0),0))</f>
        <v/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IF($A84="","",OFFSET(統合マスタ!$K$4,MATCH($A84,統合マスタ!$AC$5:$AC$1501,0),0))</f>
        <v/>
      </c>
    </row>
    <row r="85" spans="1:14">
      <c r="A85" s="66" t="str" cm="1">
        <f t="array" aca="1" ref="A85" ca="1">IFERROR(
    SMALL(
        IF((統合マスタ!$R$5:$R$1501=1)*
           (ISNUMBER(MATCH(統合マスタ!$V$5:$V$1501, 分類!$K$8:$K$25, 0))),
           統合マスタ!$AC$5:$AC$1501),
        ROW(A81)
    ),
"")</f>
        <v/>
      </c>
      <c r="B85" s="27">
        <f t="shared" si="6"/>
        <v>81</v>
      </c>
      <c r="C85" s="27" t="str">
        <f ca="1">IF($A85="","",OFFSET(統合マスタ!$B$4,MATCH($A85,統合マスタ!$AC$5:$AC$1501,0),0))</f>
        <v/>
      </c>
      <c r="D85" s="27" t="str">
        <f ca="1">IF($A85="","",OFFSET(統合マスタ!$C$4,MATCH($A85,統合マスタ!$AC$5:$AC$1501,0),0))</f>
        <v/>
      </c>
      <c r="E85" s="27" t="str">
        <f ca="1">IF($A85="","",OFFSET(統合マスタ!$X$4,MATCH($A85,統合マスタ!$AC$5:$AC$1501,0),0))</f>
        <v/>
      </c>
      <c r="F85" s="27" t="str">
        <f ca="1">IF($A85="","",OFFSET(統合マスタ!$Z$4,MATCH($A85,統合マスタ!$AC$5:$AC$1501,0),0))</f>
        <v/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IF($A85="","",OFFSET(統合マスタ!$K$4,MATCH($A85,統合マスタ!$AC$5:$AC$1501,0),0))</f>
        <v/>
      </c>
    </row>
    <row r="86" spans="1:14">
      <c r="A86" s="66" t="str" cm="1">
        <f t="array" aca="1" ref="A86" ca="1">IFERROR(
    SMALL(
        IF((統合マスタ!$R$5:$R$1501=1)*
           (ISNUMBER(MATCH(統合マスタ!$V$5:$V$1501, 分類!$K$8:$K$25, 0))),
           統合マスタ!$AC$5:$AC$1501),
        ROW(A82)
    ),
"")</f>
        <v/>
      </c>
      <c r="B86" s="27">
        <f t="shared" si="6"/>
        <v>82</v>
      </c>
      <c r="C86" s="27" t="str">
        <f ca="1">IF($A86="","",OFFSET(統合マスタ!$B$4,MATCH($A86,統合マスタ!$AC$5:$AC$1501,0),0))</f>
        <v/>
      </c>
      <c r="D86" s="27" t="str">
        <f ca="1">IF($A86="","",OFFSET(統合マスタ!$C$4,MATCH($A86,統合マスタ!$AC$5:$AC$1501,0),0))</f>
        <v/>
      </c>
      <c r="E86" s="27" t="str">
        <f ca="1">IF($A86="","",OFFSET(統合マスタ!$X$4,MATCH($A86,統合マスタ!$AC$5:$AC$1501,0),0))</f>
        <v/>
      </c>
      <c r="F86" s="27" t="str">
        <f ca="1">IF($A86="","",OFFSET(統合マスタ!$Z$4,MATCH($A86,統合マスタ!$AC$5:$AC$1501,0),0))</f>
        <v/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IF($A86="","",OFFSET(統合マスタ!$K$4,MATCH($A86,統合マスタ!$AC$5:$AC$1501,0),0))</f>
        <v/>
      </c>
    </row>
    <row r="87" spans="1:14">
      <c r="A87" s="66" t="str" cm="1">
        <f t="array" aca="1" ref="A87" ca="1">IFERROR(
    SMALL(
        IF((統合マスタ!$R$5:$R$1501=1)*
           (ISNUMBER(MATCH(統合マスタ!$V$5:$V$1501, 分類!$K$8:$K$25, 0))),
           統合マスタ!$AC$5:$AC$1501),
        ROW(A83)
    ),
"")</f>
        <v/>
      </c>
      <c r="B87" s="27">
        <f t="shared" si="6"/>
        <v>83</v>
      </c>
      <c r="C87" s="27" t="str">
        <f ca="1">IF($A87="","",OFFSET(統合マスタ!$B$4,MATCH($A87,統合マスタ!$AC$5:$AC$1501,0),0))</f>
        <v/>
      </c>
      <c r="D87" s="27" t="str">
        <f ca="1">IF($A87="","",OFFSET(統合マスタ!$C$4,MATCH($A87,統合マスタ!$AC$5:$AC$1501,0),0))</f>
        <v/>
      </c>
      <c r="E87" s="27" t="str">
        <f ca="1">IF($A87="","",OFFSET(統合マスタ!$X$4,MATCH($A87,統合マスタ!$AC$5:$AC$1501,0),0))</f>
        <v/>
      </c>
      <c r="F87" s="27" t="str">
        <f ca="1">IF($A87="","",OFFSET(統合マスタ!$Z$4,MATCH($A87,統合マスタ!$AC$5:$AC$1501,0),0))</f>
        <v/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IF($A87="","",OFFSET(統合マスタ!$K$4,MATCH($A87,統合マスタ!$AC$5:$AC$1501,0),0))</f>
        <v/>
      </c>
    </row>
    <row r="88" spans="1:14">
      <c r="A88" s="66" t="str" cm="1">
        <f t="array" aca="1" ref="A88" ca="1">IFERROR(
    SMALL(
        IF((統合マスタ!$R$5:$R$1501=1)*
           (ISNUMBER(MATCH(統合マスタ!$V$5:$V$1501, 分類!$K$8:$K$25, 0))),
           統合マスタ!$AC$5:$AC$1501),
        ROW(A84)
    ),
"")</f>
        <v/>
      </c>
      <c r="B88" s="27">
        <f t="shared" si="6"/>
        <v>84</v>
      </c>
      <c r="C88" s="27" t="str">
        <f ca="1">IF($A88="","",OFFSET(統合マスタ!$B$4,MATCH($A88,統合マスタ!$AC$5:$AC$1501,0),0))</f>
        <v/>
      </c>
      <c r="D88" s="27" t="str">
        <f ca="1">IF($A88="","",OFFSET(統合マスタ!$C$4,MATCH($A88,統合マスタ!$AC$5:$AC$1501,0),0))</f>
        <v/>
      </c>
      <c r="E88" s="27" t="str">
        <f ca="1">IF($A88="","",OFFSET(統合マスタ!$X$4,MATCH($A88,統合マスタ!$AC$5:$AC$1501,0),0))</f>
        <v/>
      </c>
      <c r="F88" s="27" t="str">
        <f ca="1">IF($A88="","",OFFSET(統合マスタ!$Z$4,MATCH($A88,統合マスタ!$AC$5:$AC$1501,0),0))</f>
        <v/>
      </c>
      <c r="G88" s="27" t="str">
        <f ca="1">IF($A88="","",OFFSET(統合マスタ!$E$4,MATCH($A88,統合マスタ!$AC$5:$AC$1501,0),0))</f>
        <v/>
      </c>
      <c r="H88" s="27" t="str">
        <f ca="1">IF($A88="","",OFFSET(統合マスタ!$F$4,MATCH($A88,統合マスタ!$AC$5:$AC$1501,0),0))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IF($A88="","",OFFSET(統合マスタ!$K$4,MATCH($A88,統合マスタ!$AC$5:$AC$1501,0),0))</f>
        <v/>
      </c>
    </row>
    <row r="89" spans="1:14">
      <c r="A89" s="66" t="str" cm="1">
        <f t="array" aca="1" ref="A89" ca="1">IFERROR(
    SMALL(
        IF((統合マスタ!$R$5:$R$1501=1)*
           (ISNUMBER(MATCH(統合マスタ!$V$5:$V$1501, 分類!$K$8:$K$25, 0))),
           統合マスタ!$AC$5:$AC$1501),
        ROW(A85)
    ),
"")</f>
        <v/>
      </c>
      <c r="B89" s="27">
        <f t="shared" si="6"/>
        <v>85</v>
      </c>
      <c r="C89" s="27" t="str">
        <f ca="1">IF($A89="","",OFFSET(統合マスタ!$B$4,MATCH($A89,統合マスタ!$AC$5:$AC$1501,0),0))</f>
        <v/>
      </c>
      <c r="D89" s="27" t="str">
        <f ca="1">IF($A89="","",OFFSET(統合マスタ!$C$4,MATCH($A89,統合マスタ!$AC$5:$AC$1501,0),0))</f>
        <v/>
      </c>
      <c r="E89" s="27" t="str">
        <f ca="1">IF($A89="","",OFFSET(統合マスタ!$X$4,MATCH($A89,統合マスタ!$AC$5:$AC$1501,0),0))</f>
        <v/>
      </c>
      <c r="F89" s="27" t="str">
        <f ca="1">IF($A89="","",OFFSET(統合マスタ!$Z$4,MATCH($A89,統合マスタ!$AC$5:$AC$1501,0),0))</f>
        <v/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IF($A89="","",OFFSET(統合マスタ!$K$4,MATCH($A89,統合マスタ!$AC$5:$AC$1501,0),0))</f>
        <v/>
      </c>
    </row>
    <row r="90" spans="1:14">
      <c r="A90" s="66" t="str" cm="1">
        <f t="array" aca="1" ref="A90" ca="1">IFERROR(
    SMALL(
        IF((統合マスタ!$R$5:$R$1501=1)*
           (ISNUMBER(MATCH(統合マスタ!$V$5:$V$1501, 分類!$K$8:$K$25, 0))),
           統合マスタ!$AC$5:$AC$1501),
        ROW(A86)
    ),
"")</f>
        <v/>
      </c>
      <c r="B90" s="27">
        <f t="shared" si="6"/>
        <v>86</v>
      </c>
      <c r="C90" s="27" t="str">
        <f ca="1">IF($A90="","",OFFSET(統合マスタ!$B$4,MATCH($A90,統合マスタ!$AC$5:$AC$1501,0),0))</f>
        <v/>
      </c>
      <c r="D90" s="27" t="str">
        <f ca="1">IF($A90="","",OFFSET(統合マスタ!$C$4,MATCH($A90,統合マスタ!$AC$5:$AC$1501,0),0))</f>
        <v/>
      </c>
      <c r="E90" s="27" t="str">
        <f ca="1">IF($A90="","",OFFSET(統合マスタ!$X$4,MATCH($A90,統合マスタ!$AC$5:$AC$1501,0),0))</f>
        <v/>
      </c>
      <c r="F90" s="27" t="str">
        <f ca="1">IF($A90="","",OFFSET(統合マスタ!$Z$4,MATCH($A90,統合マスタ!$AC$5:$AC$1501,0),0))</f>
        <v/>
      </c>
      <c r="G90" s="27" t="str">
        <f ca="1">IF($A90="","",OFFSET(統合マスタ!$E$4,MATCH($A90,統合マスタ!$AC$5:$AC$1501,0),0))</f>
        <v/>
      </c>
      <c r="H90" s="27" t="str">
        <f ca="1">IF($A90="","",OFFSET(統合マスタ!$F$4,MATCH($A90,統合マスタ!$AC$5:$AC$1501,0),0))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IF($A90="","",OFFSET(統合マスタ!$K$4,MATCH($A90,統合マスタ!$AC$5:$AC$1501,0),0))</f>
        <v/>
      </c>
    </row>
    <row r="91" spans="1:14">
      <c r="A91" s="66" t="str" cm="1">
        <f t="array" aca="1" ref="A91" ca="1">IFERROR(
    SMALL(
        IF((統合マスタ!$R$5:$R$1501=1)*
           (ISNUMBER(MATCH(統合マスタ!$V$5:$V$1501, 分類!$K$8:$K$25, 0))),
           統合マスタ!$AC$5:$AC$1501),
        ROW(A87)
    ),
"")</f>
        <v/>
      </c>
      <c r="B91" s="27">
        <f t="shared" si="6"/>
        <v>87</v>
      </c>
      <c r="C91" s="27" t="str">
        <f ca="1">IF($A91="","",OFFSET(統合マスタ!$B$4,MATCH($A91,統合マスタ!$AC$5:$AC$1501,0),0))</f>
        <v/>
      </c>
      <c r="D91" s="27" t="str">
        <f ca="1">IF($A91="","",OFFSET(統合マスタ!$C$4,MATCH($A91,統合マスタ!$AC$5:$AC$1501,0),0))</f>
        <v/>
      </c>
      <c r="E91" s="27" t="str">
        <f ca="1">IF($A91="","",OFFSET(統合マスタ!$X$4,MATCH($A91,統合マスタ!$AC$5:$AC$1501,0),0))</f>
        <v/>
      </c>
      <c r="F91" s="27" t="str">
        <f ca="1">IF($A91="","",OFFSET(統合マスタ!$Z$4,MATCH($A91,統合マスタ!$AC$5:$AC$1501,0),0))</f>
        <v/>
      </c>
      <c r="G91" s="27" t="str">
        <f ca="1">IF($A91="","",OFFSET(統合マスタ!$E$4,MATCH($A91,統合マスタ!$AC$5:$AC$1501,0),0))</f>
        <v/>
      </c>
      <c r="H91" s="27" t="str">
        <f ca="1">IF($A91="","",OFFSET(統合マスタ!$F$4,MATCH($A91,統合マスタ!$AC$5:$AC$1501,0),0))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IF($A91="","",OFFSET(統合マスタ!$K$4,MATCH($A91,統合マスタ!$AC$5:$AC$1501,0),0))</f>
        <v/>
      </c>
    </row>
    <row r="92" spans="1:14">
      <c r="A92" s="66" t="str" cm="1">
        <f t="array" aca="1" ref="A92" ca="1">IFERROR(
    SMALL(
        IF((統合マスタ!$R$5:$R$1501=1)*
           (ISNUMBER(MATCH(統合マスタ!$V$5:$V$1501, 分類!$K$8:$K$25, 0))),
           統合マスタ!$AC$5:$AC$1501),
        ROW(A88)
    ),
"")</f>
        <v/>
      </c>
      <c r="B92" s="27">
        <f t="shared" si="6"/>
        <v>88</v>
      </c>
      <c r="C92" s="27" t="str">
        <f ca="1">IF($A92="","",OFFSET(統合マスタ!$B$4,MATCH($A92,統合マスタ!$AC$5:$AC$1501,0),0))</f>
        <v/>
      </c>
      <c r="D92" s="27" t="str">
        <f ca="1">IF($A92="","",OFFSET(統合マスタ!$C$4,MATCH($A92,統合マスタ!$AC$5:$AC$1501,0),0))</f>
        <v/>
      </c>
      <c r="E92" s="27" t="str">
        <f ca="1">IF($A92="","",OFFSET(統合マスタ!$X$4,MATCH($A92,統合マスタ!$AC$5:$AC$1501,0),0))</f>
        <v/>
      </c>
      <c r="F92" s="27" t="str">
        <f ca="1">IF($A92="","",OFFSET(統合マスタ!$Z$4,MATCH($A92,統合マスタ!$AC$5:$AC$1501,0),0))</f>
        <v/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IF($A92="","",OFFSET(統合マスタ!$K$4,MATCH($A92,統合マスタ!$AC$5:$AC$1501,0),0))</f>
        <v/>
      </c>
    </row>
    <row r="93" spans="1:14">
      <c r="A93" s="66" t="str" cm="1">
        <f t="array" aca="1" ref="A93" ca="1">IFERROR(
    SMALL(
        IF((統合マスタ!$R$5:$R$1501=1)*
           (ISNUMBER(MATCH(統合マスタ!$V$5:$V$1501, 分類!$K$8:$K$25, 0))),
           統合マスタ!$AC$5:$AC$1501),
        ROW(A89)
    ),
"")</f>
        <v/>
      </c>
      <c r="B93" s="27">
        <f t="shared" si="6"/>
        <v>89</v>
      </c>
      <c r="C93" s="27" t="str">
        <f ca="1">IF($A93="","",OFFSET(統合マスタ!$B$4,MATCH($A93,統合マスタ!$AC$5:$AC$1501,0),0))</f>
        <v/>
      </c>
      <c r="D93" s="27" t="str">
        <f ca="1">IF($A93="","",OFFSET(統合マスタ!$C$4,MATCH($A93,統合マスタ!$AC$5:$AC$1501,0),0))</f>
        <v/>
      </c>
      <c r="E93" s="27" t="str">
        <f ca="1">IF($A93="","",OFFSET(統合マスタ!$X$4,MATCH($A93,統合マスタ!$AC$5:$AC$1501,0),0))</f>
        <v/>
      </c>
      <c r="F93" s="27" t="str">
        <f ca="1">IF($A93="","",OFFSET(統合マスタ!$Z$4,MATCH($A93,統合マスタ!$AC$5:$AC$1501,0),0))</f>
        <v/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IF($A93="","",OFFSET(統合マスタ!$K$4,MATCH($A93,統合マスタ!$AC$5:$AC$1501,0),0))</f>
        <v/>
      </c>
    </row>
    <row r="94" spans="1:14">
      <c r="A94" s="66" t="str" cm="1">
        <f t="array" aca="1" ref="A94" ca="1">IFERROR(
    SMALL(
        IF((統合マスタ!$R$5:$R$1501=1)*
           (ISNUMBER(MATCH(統合マスタ!$V$5:$V$1501, 分類!$K$8:$K$25, 0))),
           統合マスタ!$AC$5:$AC$1501),
        ROW(A90)
    ),
"")</f>
        <v/>
      </c>
      <c r="B94" s="27">
        <f t="shared" si="6"/>
        <v>90</v>
      </c>
      <c r="C94" s="27" t="str">
        <f ca="1">IF($A94="","",OFFSET(統合マスタ!$B$4,MATCH($A94,統合マスタ!$AC$5:$AC$1501,0),0))</f>
        <v/>
      </c>
      <c r="D94" s="27" t="str">
        <f ca="1">IF($A94="","",OFFSET(統合マスタ!$C$4,MATCH($A94,統合マスタ!$AC$5:$AC$1501,0),0))</f>
        <v/>
      </c>
      <c r="E94" s="27" t="str">
        <f ca="1">IF($A94="","",OFFSET(統合マスタ!$X$4,MATCH($A94,統合マスタ!$AC$5:$AC$1501,0),0))</f>
        <v/>
      </c>
      <c r="F94" s="27" t="str">
        <f ca="1">IF($A94="","",OFFSET(統合マスタ!$Z$4,MATCH($A94,統合マスタ!$AC$5:$AC$1501,0),0))</f>
        <v/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IF($A94="","",OFFSET(統合マスタ!$K$4,MATCH($A94,統合マスタ!$AC$5:$AC$1501,0),0))</f>
        <v/>
      </c>
    </row>
    <row r="95" spans="1:14">
      <c r="A95" s="66" t="str" cm="1">
        <f t="array" aca="1" ref="A95" ca="1">IFERROR(
    SMALL(
        IF((統合マスタ!$R$5:$R$1501=1)*
           (ISNUMBER(MATCH(統合マスタ!$V$5:$V$1501, 分類!$K$8:$K$25, 0))),
           統合マスタ!$AC$5:$AC$1501),
        ROW(A91)
    ),
"")</f>
        <v/>
      </c>
      <c r="B95" s="27">
        <f t="shared" si="6"/>
        <v>91</v>
      </c>
      <c r="C95" s="27" t="str">
        <f ca="1">IF($A95="","",OFFSET(統合マスタ!$B$4,MATCH($A95,統合マスタ!$AC$5:$AC$1501,0),0))</f>
        <v/>
      </c>
      <c r="D95" s="27" t="str">
        <f ca="1">IF($A95="","",OFFSET(統合マスタ!$C$4,MATCH($A95,統合マスタ!$AC$5:$AC$1501,0),0))</f>
        <v/>
      </c>
      <c r="E95" s="27" t="str">
        <f ca="1">IF($A95="","",OFFSET(統合マスタ!$X$4,MATCH($A95,統合マスタ!$AC$5:$AC$1501,0),0))</f>
        <v/>
      </c>
      <c r="F95" s="27" t="str">
        <f ca="1">IF($A95="","",OFFSET(統合マスタ!$Z$4,MATCH($A95,統合マスタ!$AC$5:$AC$1501,0),0))</f>
        <v/>
      </c>
      <c r="G95" s="27" t="str">
        <f ca="1">IF($A95="","",OFFSET(統合マスタ!$E$4,MATCH($A95,統合マスタ!$AC$5:$AC$1501,0),0))</f>
        <v/>
      </c>
      <c r="H95" s="27" t="str">
        <f ca="1">IF($A95="","",OFFSET(統合マスタ!$F$4,MATCH($A95,統合マスタ!$AC$5:$AC$1501,0),0))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IF($A95="","",OFFSET(統合マスタ!$K$4,MATCH($A95,統合マスタ!$AC$5:$AC$1501,0),0))</f>
        <v/>
      </c>
    </row>
    <row r="96" spans="1:14">
      <c r="A96" s="66" t="str" cm="1">
        <f t="array" aca="1" ref="A96" ca="1">IFERROR(
    SMALL(
        IF((統合マスタ!$R$5:$R$1501=1)*
           (ISNUMBER(MATCH(統合マスタ!$V$5:$V$1501, 分類!$K$8:$K$25, 0))),
           統合マスタ!$AC$5:$AC$1501),
        ROW(A92)
    ),
"")</f>
        <v/>
      </c>
      <c r="B96" s="27">
        <f t="shared" si="6"/>
        <v>92</v>
      </c>
      <c r="C96" s="27" t="str">
        <f ca="1">IF($A96="","",OFFSET(統合マスタ!$B$4,MATCH($A96,統合マスタ!$AC$5:$AC$1501,0),0))</f>
        <v/>
      </c>
      <c r="D96" s="27" t="str">
        <f ca="1">IF($A96="","",OFFSET(統合マスタ!$C$4,MATCH($A96,統合マスタ!$AC$5:$AC$1501,0),0))</f>
        <v/>
      </c>
      <c r="E96" s="27" t="str">
        <f ca="1">IF($A96="","",OFFSET(統合マスタ!$X$4,MATCH($A96,統合マスタ!$AC$5:$AC$1501,0),0))</f>
        <v/>
      </c>
      <c r="F96" s="27" t="str">
        <f ca="1">IF($A96="","",OFFSET(統合マスタ!$Z$4,MATCH($A96,統合マスタ!$AC$5:$AC$1501,0),0))</f>
        <v/>
      </c>
      <c r="G96" s="27" t="str">
        <f ca="1">IF($A96="","",OFFSET(統合マスタ!$E$4,MATCH($A96,統合マスタ!$AC$5:$AC$1501,0),0))</f>
        <v/>
      </c>
      <c r="H96" s="27" t="str">
        <f ca="1">IF($A96="","",OFFSET(統合マスタ!$F$4,MATCH($A96,統合マスタ!$AC$5:$AC$1501,0),0))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IF($A96="","",OFFSET(統合マスタ!$K$4,MATCH($A96,統合マスタ!$AC$5:$AC$1501,0),0))</f>
        <v/>
      </c>
    </row>
    <row r="97" spans="1:14">
      <c r="A97" s="66" t="str" cm="1">
        <f t="array" aca="1" ref="A97" ca="1">IFERROR(
    SMALL(
        IF((統合マスタ!$R$5:$R$1501=1)*
           (ISNUMBER(MATCH(統合マスタ!$V$5:$V$1501, 分類!$K$8:$K$25, 0))),
           統合マスタ!$AC$5:$AC$1501),
        ROW(A93)
    ),
"")</f>
        <v/>
      </c>
      <c r="B97" s="27">
        <f t="shared" si="6"/>
        <v>93</v>
      </c>
      <c r="C97" s="27" t="str">
        <f ca="1">IF($A97="","",OFFSET(統合マスタ!$B$4,MATCH($A97,統合マスタ!$AC$5:$AC$1501,0),0))</f>
        <v/>
      </c>
      <c r="D97" s="27" t="str">
        <f ca="1">IF($A97="","",OFFSET(統合マスタ!$C$4,MATCH($A97,統合マスタ!$AC$5:$AC$1501,0),0))</f>
        <v/>
      </c>
      <c r="E97" s="27" t="str">
        <f ca="1">IF($A97="","",OFFSET(統合マスタ!$X$4,MATCH($A97,統合マスタ!$AC$5:$AC$1501,0),0))</f>
        <v/>
      </c>
      <c r="F97" s="27" t="str">
        <f ca="1">IF($A97="","",OFFSET(統合マスタ!$Z$4,MATCH($A97,統合マスタ!$AC$5:$AC$1501,0),0))</f>
        <v/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IF($A97="","",OFFSET(統合マスタ!$K$4,MATCH($A97,統合マスタ!$AC$5:$AC$1501,0),0))</f>
        <v/>
      </c>
    </row>
    <row r="98" spans="1:14">
      <c r="A98" s="66" t="str" cm="1">
        <f t="array" aca="1" ref="A98" ca="1">IFERROR(
    SMALL(
        IF((統合マスタ!$R$5:$R$1501=1)*
           (ISNUMBER(MATCH(統合マスタ!$V$5:$V$1501, 分類!$K$8:$K$25, 0))),
           統合マスタ!$AC$5:$AC$1501),
        ROW(A94)
    ),
"")</f>
        <v/>
      </c>
      <c r="B98" s="27">
        <f t="shared" si="6"/>
        <v>94</v>
      </c>
      <c r="C98" s="27" t="str">
        <f ca="1">IF($A98="","",OFFSET(統合マスタ!$B$4,MATCH($A98,統合マスタ!$AC$5:$AC$1501,0),0))</f>
        <v/>
      </c>
      <c r="D98" s="27" t="str">
        <f ca="1">IF($A98="","",OFFSET(統合マスタ!$C$4,MATCH($A98,統合マスタ!$AC$5:$AC$1501,0),0))</f>
        <v/>
      </c>
      <c r="E98" s="27" t="str">
        <f ca="1">IF($A98="","",OFFSET(統合マスタ!$X$4,MATCH($A98,統合マスタ!$AC$5:$AC$1501,0),0))</f>
        <v/>
      </c>
      <c r="F98" s="27" t="str">
        <f ca="1">IF($A98="","",OFFSET(統合マスタ!$Z$4,MATCH($A98,統合マスタ!$AC$5:$AC$1501,0),0))</f>
        <v/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IF($A98="","",OFFSET(統合マスタ!$K$4,MATCH($A98,統合マスタ!$AC$5:$AC$1501,0),0))</f>
        <v/>
      </c>
    </row>
    <row r="99" spans="1:14">
      <c r="A99" s="66" t="str" cm="1">
        <f t="array" aca="1" ref="A99" ca="1">IFERROR(
    SMALL(
        IF((統合マスタ!$R$5:$R$1501=1)*
           (ISNUMBER(MATCH(統合マスタ!$V$5:$V$1501, 分類!$K$8:$K$25, 0))),
           統合マスタ!$AC$5:$AC$1501),
        ROW(A95)
    ),
"")</f>
        <v/>
      </c>
      <c r="B99" s="27">
        <f t="shared" si="6"/>
        <v>95</v>
      </c>
      <c r="C99" s="27" t="str">
        <f ca="1">IF($A99="","",OFFSET(統合マスタ!$B$4,MATCH($A99,統合マスタ!$AC$5:$AC$1501,0),0))</f>
        <v/>
      </c>
      <c r="D99" s="27" t="str">
        <f ca="1">IF($A99="","",OFFSET(統合マスタ!$C$4,MATCH($A99,統合マスタ!$AC$5:$AC$1501,0),0))</f>
        <v/>
      </c>
      <c r="E99" s="27" t="str">
        <f ca="1">IF($A99="","",OFFSET(統合マスタ!$X$4,MATCH($A99,統合マスタ!$AC$5:$AC$1501,0),0))</f>
        <v/>
      </c>
      <c r="F99" s="27" t="str">
        <f ca="1">IF($A99="","",OFFSET(統合マスタ!$Z$4,MATCH($A99,統合マスタ!$AC$5:$AC$1501,0),0))</f>
        <v/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IF($A99="","",OFFSET(統合マスタ!$K$4,MATCH($A99,統合マスタ!$AC$5:$AC$1501,0),0))</f>
        <v/>
      </c>
    </row>
    <row r="100" spans="1:14">
      <c r="A100" s="66" t="str" cm="1">
        <f t="array" aca="1" ref="A100" ca="1">IFERROR(
    SMALL(
        IF((統合マスタ!$R$5:$R$1501=1)*
           (ISNUMBER(MATCH(統合マスタ!$V$5:$V$1501, 分類!$K$8:$K$25, 0))),
           統合マスタ!$AC$5:$AC$1501),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IF($A100="","",OFFSET(統合マスタ!$B$4,MATCH($A100,統合マスタ!$AC$5:$AC$1501,0),0))</f>
        <v/>
      </c>
      <c r="D100" s="27" t="str">
        <f ca="1">IF($A100="","",OFFSET(統合マスタ!$C$4,MATCH($A100,統合マスタ!$AC$5:$AC$1501,0),0))</f>
        <v/>
      </c>
      <c r="E100" s="27" t="str">
        <f ca="1">IF($A100="","",OFFSET(統合マスタ!$X$4,MATCH($A100,統合マスタ!$AC$5:$AC$1501,0),0))</f>
        <v/>
      </c>
      <c r="F100" s="27" t="str">
        <f ca="1">IF($A100="","",OFFSET(統合マスタ!$Z$4,MATCH($A100,統合マスタ!$AC$5:$AC$1501,0),0))</f>
        <v/>
      </c>
      <c r="G100" s="27" t="str">
        <f ca="1">IF($A100="","",OFFSET(統合マスタ!$E$4,MATCH($A100,統合マスタ!$AC$5:$AC$1501,0),0))</f>
        <v/>
      </c>
      <c r="H100" s="27" t="str">
        <f ca="1">IF($A100="","",OFFSET(統合マスタ!$F$4,MATCH($A100,統合マスタ!$AC$5:$AC$1501,0),0))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IF($A100="","",OFFSET(統合マスタ!$K$4,MATCH($A100,統合マスタ!$AC$5:$AC$1501,0),0))</f>
        <v/>
      </c>
    </row>
    <row r="101" spans="1:14">
      <c r="A101" s="66" t="str" cm="1">
        <f t="array" aca="1" ref="A101" ca="1">IFERROR(
    SMALL(
        IF((統合マスタ!$R$5:$R$1501=1)*
           (ISNUMBER(MATCH(統合マスタ!$V$5:$V$1501, 分類!$K$8:$K$25, 0))),
           統合マスタ!$AC$5:$AC$1501),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IF($A101="","",OFFSET(統合マスタ!$B$4,MATCH($A101,統合マスタ!$AC$5:$AC$1501,0),0))</f>
        <v/>
      </c>
      <c r="D101" s="27" t="str">
        <f ca="1">IF($A101="","",OFFSET(統合マスタ!$C$4,MATCH($A101,統合マスタ!$AC$5:$AC$1501,0),0))</f>
        <v/>
      </c>
      <c r="E101" s="27" t="str">
        <f ca="1">IF($A101="","",OFFSET(統合マスタ!$X$4,MATCH($A101,統合マスタ!$AC$5:$AC$1501,0),0))</f>
        <v/>
      </c>
      <c r="F101" s="27" t="str">
        <f ca="1">IF($A101="","",OFFSET(統合マスタ!$Z$4,MATCH($A101,統合マスタ!$AC$5:$AC$1501,0),0))</f>
        <v/>
      </c>
      <c r="G101" s="27" t="str">
        <f ca="1">IF($A101="","",OFFSET(統合マスタ!$E$4,MATCH($A101,統合マスタ!$AC$5:$AC$1501,0),0))</f>
        <v/>
      </c>
      <c r="H101" s="27" t="str">
        <f ca="1">IF($A101="","",OFFSET(統合マスタ!$F$4,MATCH($A101,統合マスタ!$AC$5:$AC$1501,0),0))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IF($A101="","",OFFSET(統合マスタ!$K$4,MATCH($A101,統合マスタ!$AC$5:$AC$1501,0),0))</f>
        <v/>
      </c>
    </row>
    <row r="102" spans="1:14">
      <c r="A102" s="66" t="str" cm="1">
        <f t="array" aca="1" ref="A102" ca="1">IFERROR(
    SMALL(
        IF((統合マスタ!$R$5:$R$1501=1)*
           (ISNUMBER(MATCH(統合マスタ!$V$5:$V$1501, 分類!$K$8:$K$25, 0))),
           統合マスタ!$AC$5:$AC$1501),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IF($A102="","",OFFSET(統合マスタ!$B$4,MATCH($A102,統合マスタ!$AC$5:$AC$1501,0),0))</f>
        <v/>
      </c>
      <c r="D102" s="27" t="str">
        <f ca="1">IF($A102="","",OFFSET(統合マスタ!$C$4,MATCH($A102,統合マスタ!$AC$5:$AC$1501,0),0))</f>
        <v/>
      </c>
      <c r="E102" s="27" t="str">
        <f ca="1">IF($A102="","",OFFSET(統合マスタ!$X$4,MATCH($A102,統合マスタ!$AC$5:$AC$1501,0),0))</f>
        <v/>
      </c>
      <c r="F102" s="27" t="str">
        <f ca="1">IF($A102="","",OFFSET(統合マスタ!$Z$4,MATCH($A102,統合マスタ!$AC$5:$AC$1501,0),0))</f>
        <v/>
      </c>
      <c r="G102" s="27" t="str">
        <f ca="1">IF($A102="","",OFFSET(統合マスタ!$E$4,MATCH($A102,統合マスタ!$AC$5:$AC$1501,0),0))</f>
        <v/>
      </c>
      <c r="H102" s="27" t="str">
        <f ca="1">IF($A102="","",OFFSET(統合マスタ!$F$4,MATCH($A102,統合マスタ!$AC$5:$AC$1501,0),0))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IF($A102="","",OFFSET(統合マスタ!$K$4,MATCH($A102,統合マスタ!$AC$5:$AC$1501,0),0))</f>
        <v/>
      </c>
    </row>
    <row r="103" spans="1:14">
      <c r="A103" s="66" t="str" cm="1">
        <f t="array" aca="1" ref="A103" ca="1">IFERROR(
    SMALL(
        IF((統合マスタ!$R$5:$R$1501=1)*
           (ISNUMBER(MATCH(統合マスタ!$V$5:$V$1501, 分類!$K$8:$K$25, 0))),
           統合マスタ!$AC$5:$AC$1501),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IF($A103="","",OFFSET(統合マスタ!$B$4,MATCH($A103,統合マスタ!$AC$5:$AC$1501,0),0))</f>
        <v/>
      </c>
      <c r="D103" s="27" t="str">
        <f ca="1">IF($A103="","",OFFSET(統合マスタ!$C$4,MATCH($A103,統合マスタ!$AC$5:$AC$1501,0),0))</f>
        <v/>
      </c>
      <c r="E103" s="27" t="str">
        <f ca="1">IF($A103="","",OFFSET(統合マスタ!$X$4,MATCH($A103,統合マスタ!$AC$5:$AC$1501,0),0))</f>
        <v/>
      </c>
      <c r="F103" s="27" t="str">
        <f ca="1">IF($A103="","",OFFSET(統合マスタ!$Z$4,MATCH($A103,統合マスタ!$AC$5:$AC$1501,0),0))</f>
        <v/>
      </c>
      <c r="G103" s="27" t="str">
        <f ca="1">IF($A103="","",OFFSET(統合マスタ!$E$4,MATCH($A103,統合マスタ!$AC$5:$AC$1501,0),0))</f>
        <v/>
      </c>
      <c r="H103" s="27" t="str">
        <f ca="1">IF($A103="","",OFFSET(統合マスタ!$F$4,MATCH($A103,統合マスタ!$AC$5:$AC$1501,0),0))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IF($A103="","",OFFSET(統合マスタ!$K$4,MATCH($A103,統合マスタ!$AC$5:$AC$1501,0),0))</f>
        <v/>
      </c>
    </row>
    <row r="104" spans="1:14">
      <c r="A104" s="66" t="str" cm="1">
        <f t="array" aca="1" ref="A104" ca="1">IFERROR(
    SMALL(
        IF((統合マスタ!$R$5:$R$1501=1)*
           (ISNUMBER(MATCH(統合マスタ!$V$5:$V$1501, 分類!$K$8:$K$25, 0))),
           統合マスタ!$AC$5:$AC$1501),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IF($A104="","",OFFSET(統合マスタ!$B$4,MATCH($A104,統合マスタ!$AC$5:$AC$1501,0),0))</f>
        <v/>
      </c>
      <c r="D104" s="27" t="str">
        <f ca="1">IF($A104="","",OFFSET(統合マスタ!$C$4,MATCH($A104,統合マスタ!$AC$5:$AC$1501,0),0))</f>
        <v/>
      </c>
      <c r="E104" s="27" t="str">
        <f ca="1">IF($A104="","",OFFSET(統合マスタ!$X$4,MATCH($A104,統合マスタ!$AC$5:$AC$1501,0),0))</f>
        <v/>
      </c>
      <c r="F104" s="27" t="str">
        <f ca="1">IF($A104="","",OFFSET(統合マスタ!$Z$4,MATCH($A104,統合マスタ!$AC$5:$AC$1501,0),0))</f>
        <v/>
      </c>
      <c r="G104" s="27" t="str">
        <f ca="1">IF($A104="","",OFFSET(統合マスタ!$E$4,MATCH($A104,統合マスタ!$AC$5:$AC$1501,0),0))</f>
        <v/>
      </c>
      <c r="H104" s="27" t="str">
        <f ca="1">IF($A104="","",OFFSET(統合マスタ!$F$4,MATCH($A104,統合マスタ!$AC$5:$AC$1501,0),0))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IF($A104="","",OFFSET(統合マスタ!$K$4,MATCH($A104,統合マスタ!$AC$5:$AC$1501,0),0))</f>
        <v/>
      </c>
    </row>
    <row r="105" spans="1:14">
      <c r="A105" s="66" t="str" cm="1">
        <f t="array" aca="1" ref="A105" ca="1">IFERROR(
    SMALL(
        IF((統合マスタ!$R$5:$R$1501=1)*
           (ISNUMBER(MATCH(統合マスタ!$V$5:$V$1501, 分類!$K$8:$K$25, 0))),
           統合マスタ!$AC$5:$AC$1501),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IF($A105="","",OFFSET(統合マスタ!$B$4,MATCH($A105,統合マスタ!$AC$5:$AC$1501,0),0))</f>
        <v/>
      </c>
      <c r="D105" s="27" t="str">
        <f ca="1">IF($A105="","",OFFSET(統合マスタ!$C$4,MATCH($A105,統合マスタ!$AC$5:$AC$1501,0),0))</f>
        <v/>
      </c>
      <c r="E105" s="27" t="str">
        <f ca="1">IF($A105="","",OFFSET(統合マスタ!$X$4,MATCH($A105,統合マスタ!$AC$5:$AC$1501,0),0))</f>
        <v/>
      </c>
      <c r="F105" s="27" t="str">
        <f ca="1">IF($A105="","",OFFSET(統合マスタ!$Z$4,MATCH($A105,統合マスタ!$AC$5:$AC$1501,0),0))</f>
        <v/>
      </c>
      <c r="G105" s="27" t="str">
        <f ca="1">IF($A105="","",OFFSET(統合マスタ!$E$4,MATCH($A105,統合マスタ!$AC$5:$AC$1501,0),0))</f>
        <v/>
      </c>
      <c r="H105" s="27" t="str">
        <f ca="1">IF($A105="","",OFFSET(統合マスタ!$F$4,MATCH($A105,統合マスタ!$AC$5:$AC$1501,0),0))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IF($A105="","",OFFSET(統合マスタ!$K$4,MATCH($A105,統合マスタ!$AC$5:$AC$1501,0),0))</f>
        <v/>
      </c>
    </row>
    <row r="106" spans="1:14">
      <c r="A106" s="66" t="str" cm="1">
        <f t="array" aca="1" ref="A106" ca="1">IFERROR(
    SMALL(
        IF((統合マスタ!$R$5:$R$1501=1)*
           (ISNUMBER(MATCH(統合マスタ!$V$5:$V$1501, 分類!$K$8:$K$25, 0))),
           統合マスタ!$AC$5:$AC$1501),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IF($A106="","",OFFSET(統合マスタ!$B$4,MATCH($A106,統合マスタ!$AC$5:$AC$1501,0),0))</f>
        <v/>
      </c>
      <c r="D106" s="27" t="str">
        <f ca="1">IF($A106="","",OFFSET(統合マスタ!$C$4,MATCH($A106,統合マスタ!$AC$5:$AC$1501,0),0))</f>
        <v/>
      </c>
      <c r="E106" s="27" t="str">
        <f ca="1">IF($A106="","",OFFSET(統合マスタ!$X$4,MATCH($A106,統合マスタ!$AC$5:$AC$1501,0),0))</f>
        <v/>
      </c>
      <c r="F106" s="27" t="str">
        <f ca="1">IF($A106="","",OFFSET(統合マスタ!$Z$4,MATCH($A106,統合マスタ!$AC$5:$AC$1501,0),0))</f>
        <v/>
      </c>
      <c r="G106" s="27" t="str">
        <f ca="1">IF($A106="","",OFFSET(統合マスタ!$E$4,MATCH($A106,統合マスタ!$AC$5:$AC$1501,0),0))</f>
        <v/>
      </c>
      <c r="H106" s="27" t="str">
        <f ca="1">IF($A106="","",OFFSET(統合マスタ!$F$4,MATCH($A106,統合マスタ!$AC$5:$AC$1501,0),0))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IF($A106="","",OFFSET(統合マスタ!$K$4,MATCH($A106,統合マスタ!$AC$5:$AC$1501,0),0))</f>
        <v/>
      </c>
    </row>
    <row r="107" spans="1:14">
      <c r="A107" s="66" t="str" cm="1">
        <f t="array" aca="1" ref="A107" ca="1">IFERROR(
    SMALL(
        IF((統合マスタ!$R$5:$R$1501=1)*
           (ISNUMBER(MATCH(統合マスタ!$V$5:$V$1501, 分類!$K$8:$K$25, 0))),
           統合マスタ!$AC$5:$AC$1501),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IF($A107="","",OFFSET(統合マスタ!$B$4,MATCH($A107,統合マスタ!$AC$5:$AC$1501,0),0))</f>
        <v/>
      </c>
      <c r="D107" s="27" t="str">
        <f ca="1">IF($A107="","",OFFSET(統合マスタ!$C$4,MATCH($A107,統合マスタ!$AC$5:$AC$1501,0),0))</f>
        <v/>
      </c>
      <c r="E107" s="27" t="str">
        <f ca="1">IF($A107="","",OFFSET(統合マスタ!$X$4,MATCH($A107,統合マスタ!$AC$5:$AC$1501,0),0))</f>
        <v/>
      </c>
      <c r="F107" s="27" t="str">
        <f ca="1">IF($A107="","",OFFSET(統合マスタ!$Z$4,MATCH($A107,統合マスタ!$AC$5:$AC$1501,0),0))</f>
        <v/>
      </c>
      <c r="G107" s="27" t="str">
        <f ca="1">IF($A107="","",OFFSET(統合マスタ!$E$4,MATCH($A107,統合マスタ!$AC$5:$AC$1501,0),0))</f>
        <v/>
      </c>
      <c r="H107" s="27" t="str">
        <f ca="1">IF($A107="","",OFFSET(統合マスタ!$F$4,MATCH($A107,統合マスタ!$AC$5:$AC$1501,0),0))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IF($A107="","",OFFSET(統合マスタ!$K$4,MATCH($A107,統合マスタ!$AC$5:$AC$1501,0),0))</f>
        <v/>
      </c>
    </row>
    <row r="108" spans="1:14">
      <c r="A108" s="66" t="str" cm="1">
        <f t="array" aca="1" ref="A108" ca="1">IFERROR(
    SMALL(
        IF((統合マスタ!$R$5:$R$1501=1)*
           (ISNUMBER(MATCH(統合マスタ!$V$5:$V$1501, 分類!$K$8:$K$25, 0))),
           統合マスタ!$AC$5:$AC$1501),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IF($A108="","",OFFSET(統合マスタ!$B$4,MATCH($A108,統合マスタ!$AC$5:$AC$1501,0),0))</f>
        <v/>
      </c>
      <c r="D108" s="27" t="str">
        <f ca="1">IF($A108="","",OFFSET(統合マスタ!$C$4,MATCH($A108,統合マスタ!$AC$5:$AC$1501,0),0))</f>
        <v/>
      </c>
      <c r="E108" s="27" t="str">
        <f ca="1">IF($A108="","",OFFSET(統合マスタ!$X$4,MATCH($A108,統合マスタ!$AC$5:$AC$1501,0),0))</f>
        <v/>
      </c>
      <c r="F108" s="27" t="str">
        <f ca="1">IF($A108="","",OFFSET(統合マスタ!$Z$4,MATCH($A108,統合マスタ!$AC$5:$AC$1501,0),0))</f>
        <v/>
      </c>
      <c r="G108" s="27" t="str">
        <f ca="1">IF($A108="","",OFFSET(統合マスタ!$E$4,MATCH($A108,統合マスタ!$AC$5:$AC$1501,0),0))</f>
        <v/>
      </c>
      <c r="H108" s="27" t="str">
        <f ca="1">IF($A108="","",OFFSET(統合マスタ!$F$4,MATCH($A108,統合マスタ!$AC$5:$AC$1501,0),0))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IF($A108="","",OFFSET(統合マスタ!$K$4,MATCH($A108,統合マスタ!$AC$5:$AC$1501,0),0))</f>
        <v/>
      </c>
    </row>
    <row r="109" spans="1:14">
      <c r="A109" s="66" t="str" cm="1">
        <f t="array" aca="1" ref="A109" ca="1">IFERROR(
    SMALL(
        IF((統合マスタ!$R$5:$R$1501=1)*
           (ISNUMBER(MATCH(統合マスタ!$V$5:$V$1501, 分類!$K$8:$K$25, 0))),
           統合マスタ!$AC$5:$AC$1501),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IF($A109="","",OFFSET(統合マスタ!$B$4,MATCH($A109,統合マスタ!$AC$5:$AC$1501,0),0))</f>
        <v/>
      </c>
      <c r="D109" s="27" t="str">
        <f ca="1">IF($A109="","",OFFSET(統合マスタ!$C$4,MATCH($A109,統合マスタ!$AC$5:$AC$1501,0),0))</f>
        <v/>
      </c>
      <c r="E109" s="27" t="str">
        <f ca="1">IF($A109="","",OFFSET(統合マスタ!$X$4,MATCH($A109,統合マスタ!$AC$5:$AC$1501,0),0))</f>
        <v/>
      </c>
      <c r="F109" s="27" t="str">
        <f ca="1">IF($A109="","",OFFSET(統合マスタ!$Z$4,MATCH($A109,統合マスタ!$AC$5:$AC$1501,0),0))</f>
        <v/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IF($A109="","",OFFSET(統合マスタ!$K$4,MATCH($A109,統合マスタ!$AC$5:$AC$1501,0),0))</f>
        <v/>
      </c>
    </row>
    <row r="110" spans="1:14">
      <c r="A110" s="66" t="str" cm="1">
        <f t="array" aca="1" ref="A110" ca="1">IFERROR(
    SMALL(
        IF((統合マスタ!$R$5:$R$1501=1)*
           (ISNUMBER(MATCH(統合マスタ!$V$5:$V$1501, 分類!$K$8:$K$25, 0))),
           統合マスタ!$AC$5:$AC$1501),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IF($A110="","",OFFSET(統合マスタ!$B$4,MATCH($A110,統合マスタ!$AC$5:$AC$1501,0),0))</f>
        <v/>
      </c>
      <c r="D110" s="27" t="str">
        <f ca="1">IF($A110="","",OFFSET(統合マスタ!$C$4,MATCH($A110,統合マスタ!$AC$5:$AC$1501,0),0))</f>
        <v/>
      </c>
      <c r="E110" s="27" t="str">
        <f ca="1">IF($A110="","",OFFSET(統合マスタ!$X$4,MATCH($A110,統合マスタ!$AC$5:$AC$1501,0),0))</f>
        <v/>
      </c>
      <c r="F110" s="27" t="str">
        <f ca="1">IF($A110="","",OFFSET(統合マスタ!$Z$4,MATCH($A110,統合マスタ!$AC$5:$AC$1501,0),0))</f>
        <v/>
      </c>
      <c r="G110" s="27" t="str">
        <f ca="1">IF($A110="","",OFFSET(統合マスタ!$E$4,MATCH($A110,統合マスタ!$AC$5:$AC$1501,0),0))</f>
        <v/>
      </c>
      <c r="H110" s="27" t="str">
        <f ca="1">IF($A110="","",OFFSET(統合マスタ!$F$4,MATCH($A110,統合マスタ!$AC$5:$AC$1501,0),0))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IF($A110="","",OFFSET(統合マスタ!$K$4,MATCH($A110,統合マスタ!$AC$5:$AC$1501,0),0))</f>
        <v/>
      </c>
    </row>
    <row r="111" spans="1:14">
      <c r="A111" s="66" t="str" cm="1">
        <f t="array" aca="1" ref="A111" ca="1">IFERROR(
    SMALL(
        IF((統合マスタ!$R$5:$R$1501=1)*
           (ISNUMBER(MATCH(統合マスタ!$V$5:$V$1501, 分類!$K$8:$K$25, 0))),
           統合マスタ!$AC$5:$AC$1501),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IF($A111="","",OFFSET(統合マスタ!$B$4,MATCH($A111,統合マスタ!$AC$5:$AC$1501,0),0))</f>
        <v/>
      </c>
      <c r="D111" s="27" t="str">
        <f ca="1">IF($A111="","",OFFSET(統合マスタ!$C$4,MATCH($A111,統合マスタ!$AC$5:$AC$1501,0),0))</f>
        <v/>
      </c>
      <c r="E111" s="27" t="str">
        <f ca="1">IF($A111="","",OFFSET(統合マスタ!$X$4,MATCH($A111,統合マスタ!$AC$5:$AC$1501,0),0))</f>
        <v/>
      </c>
      <c r="F111" s="27" t="str">
        <f ca="1">IF($A111="","",OFFSET(統合マスタ!$Z$4,MATCH($A111,統合マスタ!$AC$5:$AC$1501,0),0))</f>
        <v/>
      </c>
      <c r="G111" s="27" t="str">
        <f ca="1">IF($A111="","",OFFSET(統合マスタ!$E$4,MATCH($A111,統合マスタ!$AC$5:$AC$1501,0),0))</f>
        <v/>
      </c>
      <c r="H111" s="27" t="str">
        <f ca="1">IF($A111="","",OFFSET(統合マスタ!$F$4,MATCH($A111,統合マスタ!$AC$5:$AC$1501,0),0))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IF($A111="","",OFFSET(統合マスタ!$K$4,MATCH($A111,統合マスタ!$AC$5:$AC$1501,0),0))</f>
        <v/>
      </c>
    </row>
    <row r="112" spans="1:14">
      <c r="A112" s="66" t="str" cm="1">
        <f t="array" aca="1" ref="A112" ca="1">IFERROR(
    SMALL(
        IF((統合マスタ!$R$5:$R$1501=1)*
           (ISNUMBER(MATCH(統合マスタ!$V$5:$V$1501, 分類!$K$8:$K$25, 0))),
           統合マスタ!$AC$5:$AC$1501),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IF($A112="","",OFFSET(統合マスタ!$B$4,MATCH($A112,統合マスタ!$AC$5:$AC$1501,0),0))</f>
        <v/>
      </c>
      <c r="D112" s="27" t="str">
        <f ca="1">IF($A112="","",OFFSET(統合マスタ!$C$4,MATCH($A112,統合マスタ!$AC$5:$AC$1501,0),0))</f>
        <v/>
      </c>
      <c r="E112" s="27" t="str">
        <f ca="1">IF($A112="","",OFFSET(統合マスタ!$X$4,MATCH($A112,統合マスタ!$AC$5:$AC$1501,0),0))</f>
        <v/>
      </c>
      <c r="F112" s="27" t="str">
        <f ca="1">IF($A112="","",OFFSET(統合マスタ!$Z$4,MATCH($A112,統合マスタ!$AC$5:$AC$1501,0),0))</f>
        <v/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IF($A112="","",OFFSET(統合マスタ!$K$4,MATCH($A112,統合マスタ!$AC$5:$AC$1501,0),0))</f>
        <v/>
      </c>
    </row>
    <row r="113" spans="1:14">
      <c r="A113" s="66" t="str" cm="1">
        <f t="array" aca="1" ref="A113" ca="1">IFERROR(
    SMALL(
        IF((統合マスタ!$R$5:$R$1501=1)*
           (ISNUMBER(MATCH(統合マスタ!$V$5:$V$1501, 分類!$K$8:$K$25, 0))),
           統合マスタ!$AC$5:$AC$1501),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IF($A113="","",OFFSET(統合マスタ!$B$4,MATCH($A113,統合マスタ!$AC$5:$AC$1501,0),0))</f>
        <v/>
      </c>
      <c r="D113" s="27" t="str">
        <f ca="1">IF($A113="","",OFFSET(統合マスタ!$C$4,MATCH($A113,統合マスタ!$AC$5:$AC$1501,0),0))</f>
        <v/>
      </c>
      <c r="E113" s="27" t="str">
        <f ca="1">IF($A113="","",OFFSET(統合マスタ!$X$4,MATCH($A113,統合マスタ!$AC$5:$AC$1501,0),0))</f>
        <v/>
      </c>
      <c r="F113" s="27" t="str">
        <f ca="1">IF($A113="","",OFFSET(統合マスタ!$Z$4,MATCH($A113,統合マスタ!$AC$5:$AC$1501,0),0))</f>
        <v/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IF($A113="","",OFFSET(統合マスタ!$K$4,MATCH($A113,統合マスタ!$AC$5:$AC$1501,0),0))</f>
        <v/>
      </c>
    </row>
    <row r="114" spans="1:14">
      <c r="A114" s="66" t="str" cm="1">
        <f t="array" aca="1" ref="A114" ca="1">IFERROR(
    SMALL(
        IF((統合マスタ!$R$5:$R$1501=1)*
           (ISNUMBER(MATCH(統合マスタ!$V$5:$V$1501, 分類!$K$8:$K$25, 0))),
           統合マスタ!$AC$5:$AC$1501),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IF($A114="","",OFFSET(統合マスタ!$B$4,MATCH($A114,統合マスタ!$AC$5:$AC$1501,0),0))</f>
        <v/>
      </c>
      <c r="D114" s="27" t="str">
        <f ca="1">IF($A114="","",OFFSET(統合マスタ!$C$4,MATCH($A114,統合マスタ!$AC$5:$AC$1501,0),0))</f>
        <v/>
      </c>
      <c r="E114" s="27" t="str">
        <f ca="1">IF($A114="","",OFFSET(統合マスタ!$X$4,MATCH($A114,統合マスタ!$AC$5:$AC$1501,0),0))</f>
        <v/>
      </c>
      <c r="F114" s="27" t="str">
        <f ca="1">IF($A114="","",OFFSET(統合マスタ!$Z$4,MATCH($A114,統合マスタ!$AC$5:$AC$1501,0),0))</f>
        <v/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IF($A114="","",OFFSET(統合マスタ!$K$4,MATCH($A114,統合マスタ!$AC$5:$AC$1501,0),0))</f>
        <v/>
      </c>
    </row>
    <row r="115" spans="1:14">
      <c r="A115" s="66" t="str" cm="1">
        <f t="array" aca="1" ref="A115" ca="1">IFERROR(
    SMALL(
        IF((統合マスタ!$R$5:$R$1501=1)*
           (ISNUMBER(MATCH(統合マスタ!$V$5:$V$1501, 分類!$K$8:$K$25, 0))),
           統合マスタ!$AC$5:$AC$1501),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IF($A115="","",OFFSET(統合マスタ!$B$4,MATCH($A115,統合マスタ!$AC$5:$AC$1501,0),0))</f>
        <v/>
      </c>
      <c r="D115" s="27" t="str">
        <f ca="1">IF($A115="","",OFFSET(統合マスタ!$C$4,MATCH($A115,統合マスタ!$AC$5:$AC$1501,0),0))</f>
        <v/>
      </c>
      <c r="E115" s="27" t="str">
        <f ca="1">IF($A115="","",OFFSET(統合マスタ!$X$4,MATCH($A115,統合マスタ!$AC$5:$AC$1501,0),0))</f>
        <v/>
      </c>
      <c r="F115" s="27" t="str">
        <f ca="1">IF($A115="","",OFFSET(統合マスタ!$Z$4,MATCH($A115,統合マスタ!$AC$5:$AC$1501,0),0))</f>
        <v/>
      </c>
      <c r="G115" s="27" t="str">
        <f ca="1">IF($A115="","",OFFSET(統合マスタ!$E$4,MATCH($A115,統合マスタ!$AC$5:$AC$1501,0),0))</f>
        <v/>
      </c>
      <c r="H115" s="27" t="str">
        <f ca="1">IF($A115="","",OFFSET(統合マスタ!$F$4,MATCH($A115,統合マスタ!$AC$5:$AC$1501,0),0))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IF($A115="","",OFFSET(統合マスタ!$K$4,MATCH($A115,統合マスタ!$AC$5:$AC$1501,0),0))</f>
        <v/>
      </c>
    </row>
    <row r="116" spans="1:14">
      <c r="A116" s="66" t="str" cm="1">
        <f t="array" aca="1" ref="A116" ca="1">IFERROR(
    SMALL(
        IF((統合マスタ!$R$5:$R$1501=1)*
           (ISNUMBER(MATCH(統合マスタ!$V$5:$V$1501, 分類!$K$8:$K$25, 0))),
           統合マスタ!$AC$5:$AC$1501),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IF($A116="","",OFFSET(統合マスタ!$B$4,MATCH($A116,統合マスタ!$AC$5:$AC$1501,0),0))</f>
        <v/>
      </c>
      <c r="D116" s="27" t="str">
        <f ca="1">IF($A116="","",OFFSET(統合マスタ!$C$4,MATCH($A116,統合マスタ!$AC$5:$AC$1501,0),0))</f>
        <v/>
      </c>
      <c r="E116" s="27" t="str">
        <f ca="1">IF($A116="","",OFFSET(統合マスタ!$X$4,MATCH($A116,統合マスタ!$AC$5:$AC$1501,0),0))</f>
        <v/>
      </c>
      <c r="F116" s="27" t="str">
        <f ca="1">IF($A116="","",OFFSET(統合マスタ!$Z$4,MATCH($A116,統合マスタ!$AC$5:$AC$1501,0),0))</f>
        <v/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IF($A116="","",OFFSET(統合マスタ!$K$4,MATCH($A116,統合マスタ!$AC$5:$AC$1501,0),0))</f>
        <v/>
      </c>
    </row>
    <row r="117" spans="1:14">
      <c r="A117" s="66" t="str" cm="1">
        <f t="array" aca="1" ref="A117" ca="1">IFERROR(
    SMALL(
        IF((統合マスタ!$R$5:$R$1501=1)*
           (ISNUMBER(MATCH(統合マスタ!$V$5:$V$1501, 分類!$K$8:$K$25, 0))),
           統合マスタ!$AC$5:$AC$1501),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IF($A117="","",OFFSET(統合マスタ!$B$4,MATCH($A117,統合マスタ!$AC$5:$AC$1501,0),0))</f>
        <v/>
      </c>
      <c r="D117" s="27" t="str">
        <f ca="1">IF($A117="","",OFFSET(統合マスタ!$C$4,MATCH($A117,統合マスタ!$AC$5:$AC$1501,0),0))</f>
        <v/>
      </c>
      <c r="E117" s="27" t="str">
        <f ca="1">IF($A117="","",OFFSET(統合マスタ!$X$4,MATCH($A117,統合マスタ!$AC$5:$AC$1501,0),0))</f>
        <v/>
      </c>
      <c r="F117" s="27" t="str">
        <f ca="1">IF($A117="","",OFFSET(統合マスタ!$Z$4,MATCH($A117,統合マスタ!$AC$5:$AC$1501,0),0))</f>
        <v/>
      </c>
      <c r="G117" s="27" t="str">
        <f ca="1">IF($A117="","",OFFSET(統合マスタ!$E$4,MATCH($A117,統合マスタ!$AC$5:$AC$1501,0),0))</f>
        <v/>
      </c>
      <c r="H117" s="27" t="str">
        <f ca="1">IF($A117="","",OFFSET(統合マスタ!$F$4,MATCH($A117,統合マスタ!$AC$5:$AC$1501,0),0))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IF($A117="","",OFFSET(統合マスタ!$K$4,MATCH($A117,統合マスタ!$AC$5:$AC$1501,0),0))</f>
        <v/>
      </c>
    </row>
    <row r="118" spans="1:14">
      <c r="A118" s="66" t="str" cm="1">
        <f t="array" aca="1" ref="A118" ca="1">IFERROR(
    SMALL(
        IF((統合マスタ!$R$5:$R$1501=1)*
           (ISNUMBER(MATCH(統合マスタ!$V$5:$V$1501, 分類!$K$8:$K$25, 0))),
           統合マスタ!$AC$5:$AC$1501),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IF($A118="","",OFFSET(統合マスタ!$B$4,MATCH($A118,統合マスタ!$AC$5:$AC$1501,0),0))</f>
        <v/>
      </c>
      <c r="D118" s="27" t="str">
        <f ca="1">IF($A118="","",OFFSET(統合マスタ!$C$4,MATCH($A118,統合マスタ!$AC$5:$AC$1501,0),0))</f>
        <v/>
      </c>
      <c r="E118" s="27" t="str">
        <f ca="1">IF($A118="","",OFFSET(統合マスタ!$X$4,MATCH($A118,統合マスタ!$AC$5:$AC$1501,0),0))</f>
        <v/>
      </c>
      <c r="F118" s="27" t="str">
        <f ca="1">IF($A118="","",OFFSET(統合マスタ!$Z$4,MATCH($A118,統合マスタ!$AC$5:$AC$1501,0),0))</f>
        <v/>
      </c>
      <c r="G118" s="27" t="str">
        <f ca="1">IF($A118="","",OFFSET(統合マスタ!$E$4,MATCH($A118,統合マスタ!$AC$5:$AC$1501,0),0))</f>
        <v/>
      </c>
      <c r="H118" s="27" t="str">
        <f ca="1">IF($A118="","",OFFSET(統合マスタ!$F$4,MATCH($A118,統合マスタ!$AC$5:$AC$1501,0),0))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IF($A118="","",OFFSET(統合マスタ!$K$4,MATCH($A118,統合マスタ!$AC$5:$AC$1501,0),0))</f>
        <v/>
      </c>
    </row>
    <row r="119" spans="1:14">
      <c r="A119" s="66" t="str" cm="1">
        <f t="array" aca="1" ref="A119" ca="1">IFERROR(
    SMALL(
        IF((統合マスタ!$R$5:$R$1501=1)*
           (ISNUMBER(MATCH(統合マスタ!$V$5:$V$1501, 分類!$K$8:$K$25, 0))),
           統合マスタ!$AC$5:$AC$1501),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IF($A119="","",OFFSET(統合マスタ!$B$4,MATCH($A119,統合マスタ!$AC$5:$AC$1501,0),0))</f>
        <v/>
      </c>
      <c r="D119" s="27" t="str">
        <f ca="1">IF($A119="","",OFFSET(統合マスタ!$C$4,MATCH($A119,統合マスタ!$AC$5:$AC$1501,0),0))</f>
        <v/>
      </c>
      <c r="E119" s="27" t="str">
        <f ca="1">IF($A119="","",OFFSET(統合マスタ!$X$4,MATCH($A119,統合マスタ!$AC$5:$AC$1501,0),0))</f>
        <v/>
      </c>
      <c r="F119" s="27" t="str">
        <f ca="1">IF($A119="","",OFFSET(統合マスタ!$Z$4,MATCH($A119,統合マスタ!$AC$5:$AC$1501,0),0))</f>
        <v/>
      </c>
      <c r="G119" s="27" t="str">
        <f ca="1">IF($A119="","",OFFSET(統合マスタ!$E$4,MATCH($A119,統合マスタ!$AC$5:$AC$1501,0),0))</f>
        <v/>
      </c>
      <c r="H119" s="27" t="str">
        <f ca="1">IF($A119="","",OFFSET(統合マスタ!$F$4,MATCH($A119,統合マスタ!$AC$5:$AC$1501,0),0))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IF($A119="","",OFFSET(統合マスタ!$K$4,MATCH($A119,統合マスタ!$AC$5:$AC$1501,0),0))</f>
        <v/>
      </c>
    </row>
    <row r="120" spans="1:14">
      <c r="A120" s="66" t="str" cm="1">
        <f t="array" aca="1" ref="A120" ca="1">IFERROR(
    SMALL(
        IF((統合マスタ!$R$5:$R$1501=1)*
           (ISNUMBER(MATCH(統合マスタ!$V$5:$V$1501, 分類!$K$8:$K$25, 0))),
           統合マスタ!$AC$5:$AC$1501),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IF($A120="","",OFFSET(統合マスタ!$B$4,MATCH($A120,統合マスタ!$AC$5:$AC$1501,0),0))</f>
        <v/>
      </c>
      <c r="D120" s="27" t="str">
        <f ca="1">IF($A120="","",OFFSET(統合マスタ!$C$4,MATCH($A120,統合マスタ!$AC$5:$AC$1501,0),0))</f>
        <v/>
      </c>
      <c r="E120" s="27" t="str">
        <f ca="1">IF($A120="","",OFFSET(統合マスタ!$X$4,MATCH($A120,統合マスタ!$AC$5:$AC$1501,0),0))</f>
        <v/>
      </c>
      <c r="F120" s="27" t="str">
        <f ca="1">IF($A120="","",OFFSET(統合マスタ!$Z$4,MATCH($A120,統合マスタ!$AC$5:$AC$1501,0),0))</f>
        <v/>
      </c>
      <c r="G120" s="27" t="str">
        <f ca="1">IF($A120="","",OFFSET(統合マスタ!$E$4,MATCH($A120,統合マスタ!$AC$5:$AC$1501,0),0))</f>
        <v/>
      </c>
      <c r="H120" s="27" t="str">
        <f ca="1">IF($A120="","",OFFSET(統合マスタ!$F$4,MATCH($A120,統合マスタ!$AC$5:$AC$1501,0),0))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IF($A120="","",OFFSET(統合マスタ!$K$4,MATCH($A120,統合マスタ!$AC$5:$AC$1501,0),0))</f>
        <v/>
      </c>
    </row>
    <row r="121" spans="1:14">
      <c r="A121" s="66" t="str" cm="1">
        <f t="array" aca="1" ref="A121" ca="1">IFERROR(
    SMALL(
        IF((統合マスタ!$R$5:$R$1501=1)*
           (ISNUMBER(MATCH(統合マスタ!$V$5:$V$1501, 分類!$K$8:$K$25, 0))),
           統合マスタ!$AC$5:$AC$1501),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IF($A121="","",OFFSET(統合マスタ!$B$4,MATCH($A121,統合マスタ!$AC$5:$AC$1501,0),0))</f>
        <v/>
      </c>
      <c r="D121" s="27" t="str">
        <f ca="1">IF($A121="","",OFFSET(統合マスタ!$C$4,MATCH($A121,統合マスタ!$AC$5:$AC$1501,0),0))</f>
        <v/>
      </c>
      <c r="E121" s="27" t="str">
        <f ca="1">IF($A121="","",OFFSET(統合マスタ!$X$4,MATCH($A121,統合マスタ!$AC$5:$AC$1501,0),0))</f>
        <v/>
      </c>
      <c r="F121" s="27" t="str">
        <f ca="1">IF($A121="","",OFFSET(統合マスタ!$Z$4,MATCH($A121,統合マスタ!$AC$5:$AC$1501,0),0))</f>
        <v/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IF($A121="","",OFFSET(統合マスタ!$K$4,MATCH($A121,統合マスタ!$AC$5:$AC$1501,0),0))</f>
        <v/>
      </c>
    </row>
    <row r="122" spans="1:14">
      <c r="A122" s="66" t="str" cm="1">
        <f t="array" aca="1" ref="A122" ca="1">IFERROR(
    SMALL(
        IF((統合マスタ!$R$5:$R$1501=1)*
           (ISNUMBER(MATCH(統合マスタ!$V$5:$V$1501, 分類!$K$8:$K$25, 0))),
           統合マスタ!$AC$5:$AC$1501),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IF($A122="","",OFFSET(統合マスタ!$B$4,MATCH($A122,統合マスタ!$AC$5:$AC$1501,0),0))</f>
        <v/>
      </c>
      <c r="D122" s="27" t="str">
        <f ca="1">IF($A122="","",OFFSET(統合マスタ!$C$4,MATCH($A122,統合マスタ!$AC$5:$AC$1501,0),0))</f>
        <v/>
      </c>
      <c r="E122" s="27" t="str">
        <f ca="1">IF($A122="","",OFFSET(統合マスタ!$X$4,MATCH($A122,統合マスタ!$AC$5:$AC$1501,0),0))</f>
        <v/>
      </c>
      <c r="F122" s="27" t="str">
        <f ca="1">IF($A122="","",OFFSET(統合マスタ!$Z$4,MATCH($A122,統合マスタ!$AC$5:$AC$1501,0),0))</f>
        <v/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IF($A122="","",OFFSET(統合マスタ!$K$4,MATCH($A122,統合マスタ!$AC$5:$AC$1501,0),0))</f>
        <v/>
      </c>
    </row>
    <row r="123" spans="1:14">
      <c r="A123" s="66" t="str" cm="1">
        <f t="array" aca="1" ref="A123" ca="1">IFERROR(
    SMALL(
        IF((統合マスタ!$R$5:$R$1501=1)*
           (ISNUMBER(MATCH(統合マスタ!$V$5:$V$1501, 分類!$K$8:$K$25, 0))),
           統合マスタ!$AC$5:$AC$1501),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IF($A123="","",OFFSET(統合マスタ!$B$4,MATCH($A123,統合マスタ!$AC$5:$AC$1501,0),0))</f>
        <v/>
      </c>
      <c r="D123" s="27" t="str">
        <f ca="1">IF($A123="","",OFFSET(統合マスタ!$C$4,MATCH($A123,統合マスタ!$AC$5:$AC$1501,0),0))</f>
        <v/>
      </c>
      <c r="E123" s="27" t="str">
        <f ca="1">IF($A123="","",OFFSET(統合マスタ!$X$4,MATCH($A123,統合マスタ!$AC$5:$AC$1501,0),0))</f>
        <v/>
      </c>
      <c r="F123" s="27" t="str">
        <f ca="1">IF($A123="","",OFFSET(統合マスタ!$Z$4,MATCH($A123,統合マスタ!$AC$5:$AC$1501,0),0))</f>
        <v/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IF($A123="","",OFFSET(統合マスタ!$K$4,MATCH($A123,統合マスタ!$AC$5:$AC$1501,0),0))</f>
        <v/>
      </c>
    </row>
    <row r="124" spans="1:14">
      <c r="A124" s="66" t="str" cm="1">
        <f t="array" aca="1" ref="A124" ca="1">IFERROR(
    SMALL(
        IF((統合マスタ!$R$5:$R$1501=1)*
           (ISNUMBER(MATCH(統合マスタ!$V$5:$V$1501, 分類!$K$8:$K$25, 0))),
           統合マスタ!$AC$5:$AC$1501),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IF($A124="","",OFFSET(統合マスタ!$B$4,MATCH($A124,統合マスタ!$AC$5:$AC$1501,0),0))</f>
        <v/>
      </c>
      <c r="D124" s="27" t="str">
        <f ca="1">IF($A124="","",OFFSET(統合マスタ!$C$4,MATCH($A124,統合マスタ!$AC$5:$AC$1501,0),0))</f>
        <v/>
      </c>
      <c r="E124" s="27" t="str">
        <f ca="1">IF($A124="","",OFFSET(統合マスタ!$X$4,MATCH($A124,統合マスタ!$AC$5:$AC$1501,0),0))</f>
        <v/>
      </c>
      <c r="F124" s="27" t="str">
        <f ca="1">IF($A124="","",OFFSET(統合マスタ!$Z$4,MATCH($A124,統合マスタ!$AC$5:$AC$1501,0),0))</f>
        <v/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IF($A124="","",OFFSET(統合マスタ!$K$4,MATCH($A124,統合マスタ!$AC$5:$AC$1501,0),0))</f>
        <v/>
      </c>
    </row>
    <row r="125" spans="1:14">
      <c r="A125" s="66" t="str" cm="1">
        <f t="array" aca="1" ref="A125" ca="1">IFERROR(
    SMALL(
        IF((統合マスタ!$R$5:$R$1501=1)*
           (ISNUMBER(MATCH(統合マスタ!$V$5:$V$1501, 分類!$K$8:$K$25, 0))),
           統合マスタ!$AC$5:$AC$1501),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IF($A125="","",OFFSET(統合マスタ!$B$4,MATCH($A125,統合マスタ!$AC$5:$AC$1501,0),0))</f>
        <v/>
      </c>
      <c r="D125" s="27" t="str">
        <f ca="1">IF($A125="","",OFFSET(統合マスタ!$C$4,MATCH($A125,統合マスタ!$AC$5:$AC$1501,0),0))</f>
        <v/>
      </c>
      <c r="E125" s="27" t="str">
        <f ca="1">IF($A125="","",OFFSET(統合マスタ!$X$4,MATCH($A125,統合マスタ!$AC$5:$AC$1501,0),0))</f>
        <v/>
      </c>
      <c r="F125" s="27" t="str">
        <f ca="1">IF($A125="","",OFFSET(統合マスタ!$Z$4,MATCH($A125,統合マスタ!$AC$5:$AC$1501,0),0))</f>
        <v/>
      </c>
      <c r="G125" s="27" t="str">
        <f ca="1">IF($A125="","",OFFSET(統合マスタ!$E$4,MATCH($A125,統合マスタ!$AC$5:$AC$1501,0),0))</f>
        <v/>
      </c>
      <c r="H125" s="27" t="str">
        <f ca="1">IF($A125="","",OFFSET(統合マスタ!$F$4,MATCH($A125,統合マスタ!$AC$5:$AC$1501,0),0))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IF($A125="","",OFFSET(統合マスタ!$K$4,MATCH($A125,統合マスタ!$AC$5:$AC$1501,0),0))</f>
        <v/>
      </c>
    </row>
    <row r="126" spans="1:14">
      <c r="A126" s="66" t="str" cm="1">
        <f t="array" aca="1" ref="A126" ca="1">IFERROR(
    SMALL(
        IF((統合マスタ!$R$5:$R$1501=1)*
           (ISNUMBER(MATCH(統合マスタ!$V$5:$V$1501, 分類!$K$8:$K$25, 0))),
           統合マスタ!$AC$5:$AC$1501),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IF($A126="","",OFFSET(統合マスタ!$B$4,MATCH($A126,統合マスタ!$AC$5:$AC$1501,0),0))</f>
        <v/>
      </c>
      <c r="D126" s="27" t="str">
        <f ca="1">IF($A126="","",OFFSET(統合マスタ!$C$4,MATCH($A126,統合マスタ!$AC$5:$AC$1501,0),0))</f>
        <v/>
      </c>
      <c r="E126" s="27" t="str">
        <f ca="1">IF($A126="","",OFFSET(統合マスタ!$X$4,MATCH($A126,統合マスタ!$AC$5:$AC$1501,0),0))</f>
        <v/>
      </c>
      <c r="F126" s="27" t="str">
        <f ca="1">IF($A126="","",OFFSET(統合マスタ!$Z$4,MATCH($A126,統合マスタ!$AC$5:$AC$1501,0),0))</f>
        <v/>
      </c>
      <c r="G126" s="27" t="str">
        <f ca="1">IF($A126="","",OFFSET(統合マスタ!$E$4,MATCH($A126,統合マスタ!$AC$5:$AC$1501,0),0))</f>
        <v/>
      </c>
      <c r="H126" s="27" t="str">
        <f ca="1">IF($A126="","",OFFSET(統合マスタ!$F$4,MATCH($A126,統合マスタ!$AC$5:$AC$1501,0),0))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IF($A126="","",OFFSET(統合マスタ!$K$4,MATCH($A126,統合マスタ!$AC$5:$AC$1501,0),0))</f>
        <v/>
      </c>
    </row>
    <row r="127" spans="1:14">
      <c r="A127" s="66" t="str" cm="1">
        <f t="array" aca="1" ref="A127" ca="1">IFERROR(
    SMALL(
        IF((統合マスタ!$R$5:$R$1501=1)*
           (ISNUMBER(MATCH(統合マスタ!$V$5:$V$1501, 分類!$K$8:$K$25, 0))),
           統合マスタ!$AC$5:$AC$1501),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IF($A127="","",OFFSET(統合マスタ!$B$4,MATCH($A127,統合マスタ!$AC$5:$AC$1501,0),0))</f>
        <v/>
      </c>
      <c r="D127" s="27" t="str">
        <f ca="1">IF($A127="","",OFFSET(統合マスタ!$C$4,MATCH($A127,統合マスタ!$AC$5:$AC$1501,0),0))</f>
        <v/>
      </c>
      <c r="E127" s="27" t="str">
        <f ca="1">IF($A127="","",OFFSET(統合マスタ!$X$4,MATCH($A127,統合マスタ!$AC$5:$AC$1501,0),0))</f>
        <v/>
      </c>
      <c r="F127" s="27" t="str">
        <f ca="1">IF($A127="","",OFFSET(統合マスタ!$Z$4,MATCH($A127,統合マスタ!$AC$5:$AC$1501,0),0))</f>
        <v/>
      </c>
      <c r="G127" s="27" t="str">
        <f ca="1">IF($A127="","",OFFSET(統合マスタ!$E$4,MATCH($A127,統合マスタ!$AC$5:$AC$1501,0),0))</f>
        <v/>
      </c>
      <c r="H127" s="27" t="str">
        <f ca="1">IF($A127="","",OFFSET(統合マスタ!$F$4,MATCH($A127,統合マスタ!$AC$5:$AC$1501,0),0))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IF($A127="","",OFFSET(統合マスタ!$K$4,MATCH($A127,統合マスタ!$AC$5:$AC$1501,0),0))</f>
        <v/>
      </c>
    </row>
    <row r="128" spans="1:14">
      <c r="A128" s="66" t="str" cm="1">
        <f t="array" aca="1" ref="A128" ca="1">IFERROR(
    SMALL(
        IF((統合マスタ!$R$5:$R$1501=1)*
           (ISNUMBER(MATCH(統合マスタ!$V$5:$V$1501, 分類!$K$8:$K$25, 0))),
           統合マスタ!$AC$5:$AC$1501),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IF($A128="","",OFFSET(統合マスタ!$B$4,MATCH($A128,統合マスタ!$AC$5:$AC$1501,0),0))</f>
        <v/>
      </c>
      <c r="D128" s="27" t="str">
        <f ca="1">IF($A128="","",OFFSET(統合マスタ!$C$4,MATCH($A128,統合マスタ!$AC$5:$AC$1501,0),0))</f>
        <v/>
      </c>
      <c r="E128" s="27" t="str">
        <f ca="1">IF($A128="","",OFFSET(統合マスタ!$X$4,MATCH($A128,統合マスタ!$AC$5:$AC$1501,0),0))</f>
        <v/>
      </c>
      <c r="F128" s="27" t="str">
        <f ca="1">IF($A128="","",OFFSET(統合マスタ!$Z$4,MATCH($A128,統合マスタ!$AC$5:$AC$1501,0),0))</f>
        <v/>
      </c>
      <c r="G128" s="27" t="str">
        <f ca="1">IF($A128="","",OFFSET(統合マスタ!$E$4,MATCH($A128,統合マスタ!$AC$5:$AC$1501,0),0))</f>
        <v/>
      </c>
      <c r="H128" s="27" t="str">
        <f ca="1">IF($A128="","",OFFSET(統合マスタ!$F$4,MATCH($A128,統合マスタ!$AC$5:$AC$1501,0),0))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IF($A128="","",OFFSET(統合マスタ!$K$4,MATCH($A128,統合マスタ!$AC$5:$AC$1501,0),0))</f>
        <v/>
      </c>
    </row>
    <row r="129" spans="1:14">
      <c r="A129" s="66" t="str" cm="1">
        <f t="array" aca="1" ref="A129" ca="1">IFERROR(
    SMALL(
        IF((統合マスタ!$R$5:$R$1501=1)*
           (ISNUMBER(MATCH(統合マスタ!$V$5:$V$1501, 分類!$K$8:$K$25, 0))),
           統合マスタ!$AC$5:$AC$1501),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IF($A129="","",OFFSET(統合マスタ!$B$4,MATCH($A129,統合マスタ!$AC$5:$AC$1501,0),0))</f>
        <v/>
      </c>
      <c r="D129" s="27" t="str">
        <f ca="1">IF($A129="","",OFFSET(統合マスタ!$C$4,MATCH($A129,統合マスタ!$AC$5:$AC$1501,0),0))</f>
        <v/>
      </c>
      <c r="E129" s="27" t="str">
        <f ca="1">IF($A129="","",OFFSET(統合マスタ!$X$4,MATCH($A129,統合マスタ!$AC$5:$AC$1501,0),0))</f>
        <v/>
      </c>
      <c r="F129" s="27" t="str">
        <f ca="1">IF($A129="","",OFFSET(統合マスタ!$Z$4,MATCH($A129,統合マスタ!$AC$5:$AC$1501,0),0))</f>
        <v/>
      </c>
      <c r="G129" s="27" t="str">
        <f ca="1">IF($A129="","",OFFSET(統合マスタ!$E$4,MATCH($A129,統合マスタ!$AC$5:$AC$1501,0),0))</f>
        <v/>
      </c>
      <c r="H129" s="27" t="str">
        <f ca="1">IF($A129="","",OFFSET(統合マスタ!$F$4,MATCH($A129,統合マスタ!$AC$5:$AC$1501,0),0))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IF($A129="","",OFFSET(統合マスタ!$K$4,MATCH($A129,統合マスタ!$AC$5:$AC$1501,0),0))</f>
        <v/>
      </c>
    </row>
    <row r="130" spans="1:14">
      <c r="A130" s="66" t="str" cm="1">
        <f t="array" aca="1" ref="A130" ca="1">IFERROR(
    SMALL(
        IF((統合マスタ!$R$5:$R$1501=1)*
           (ISNUMBER(MATCH(統合マスタ!$V$5:$V$1501, 分類!$K$8:$K$25, 0))),
           統合マスタ!$AC$5:$AC$1501),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IF($A130="","",OFFSET(統合マスタ!$B$4,MATCH($A130,統合マスタ!$AC$5:$AC$1501,0),0))</f>
        <v/>
      </c>
      <c r="D130" s="27" t="str">
        <f ca="1">IF($A130="","",OFFSET(統合マスタ!$C$4,MATCH($A130,統合マスタ!$AC$5:$AC$1501,0),0))</f>
        <v/>
      </c>
      <c r="E130" s="27" t="str">
        <f ca="1">IF($A130="","",OFFSET(統合マスタ!$X$4,MATCH($A130,統合マスタ!$AC$5:$AC$1501,0),0))</f>
        <v/>
      </c>
      <c r="F130" s="27" t="str">
        <f ca="1">IF($A130="","",OFFSET(統合マスタ!$Z$4,MATCH($A130,統合マスタ!$AC$5:$AC$1501,0),0))</f>
        <v/>
      </c>
      <c r="G130" s="27" t="str">
        <f ca="1">IF($A130="","",OFFSET(統合マスタ!$E$4,MATCH($A130,統合マスタ!$AC$5:$AC$1501,0),0))</f>
        <v/>
      </c>
      <c r="H130" s="27" t="str">
        <f ca="1">IF($A130="","",OFFSET(統合マスタ!$F$4,MATCH($A130,統合マスタ!$AC$5:$AC$1501,0),0))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IF($A130="","",OFFSET(統合マスタ!$K$4,MATCH($A130,統合マスタ!$AC$5:$AC$1501,0),0))</f>
        <v/>
      </c>
    </row>
    <row r="131" spans="1:14">
      <c r="A131" s="66" t="str" cm="1">
        <f t="array" aca="1" ref="A131" ca="1">IFERROR(
    SMALL(
        IF((統合マスタ!$R$5:$R$1501=1)*
           (ISNUMBER(MATCH(統合マスタ!$V$5:$V$1501, 分類!$K$8:$K$25, 0))),
           統合マスタ!$AC$5:$AC$1501),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IF($A131="","",OFFSET(統合マスタ!$B$4,MATCH($A131,統合マスタ!$AC$5:$AC$1501,0),0))</f>
        <v/>
      </c>
      <c r="D131" s="27" t="str">
        <f ca="1">IF($A131="","",OFFSET(統合マスタ!$C$4,MATCH($A131,統合マスタ!$AC$5:$AC$1501,0),0))</f>
        <v/>
      </c>
      <c r="E131" s="27" t="str">
        <f ca="1">IF($A131="","",OFFSET(統合マスタ!$X$4,MATCH($A131,統合マスタ!$AC$5:$AC$1501,0),0))</f>
        <v/>
      </c>
      <c r="F131" s="27" t="str">
        <f ca="1">IF($A131="","",OFFSET(統合マスタ!$Z$4,MATCH($A131,統合マスタ!$AC$5:$AC$1501,0),0))</f>
        <v/>
      </c>
      <c r="G131" s="27" t="str">
        <f ca="1">IF($A131="","",OFFSET(統合マスタ!$E$4,MATCH($A131,統合マスタ!$AC$5:$AC$1501,0),0))</f>
        <v/>
      </c>
      <c r="H131" s="27" t="str">
        <f ca="1">IF($A131="","",OFFSET(統合マスタ!$F$4,MATCH($A131,統合マスタ!$AC$5:$AC$1501,0),0))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IF($A131="","",OFFSET(統合マスタ!$K$4,MATCH($A131,統合マスタ!$AC$5:$AC$1501,0),0))</f>
        <v/>
      </c>
    </row>
    <row r="132" spans="1:14">
      <c r="A132" s="66" t="str" cm="1">
        <f t="array" aca="1" ref="A132" ca="1">IFERROR(
    SMALL(
        IF((統合マスタ!$R$5:$R$1501=1)*
           (ISNUMBER(MATCH(統合マスタ!$V$5:$V$1501, 分類!$K$8:$K$25, 0))),
           統合マスタ!$AC$5:$AC$1501),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IF($A132="","",OFFSET(統合マスタ!$B$4,MATCH($A132,統合マスタ!$AC$5:$AC$1501,0),0))</f>
        <v/>
      </c>
      <c r="D132" s="27" t="str">
        <f ca="1">IF($A132="","",OFFSET(統合マスタ!$C$4,MATCH($A132,統合マスタ!$AC$5:$AC$1501,0),0))</f>
        <v/>
      </c>
      <c r="E132" s="27" t="str">
        <f ca="1">IF($A132="","",OFFSET(統合マスタ!$X$4,MATCH($A132,統合マスタ!$AC$5:$AC$1501,0),0))</f>
        <v/>
      </c>
      <c r="F132" s="27" t="str">
        <f ca="1">IF($A132="","",OFFSET(統合マスタ!$Z$4,MATCH($A132,統合マスタ!$AC$5:$AC$1501,0),0))</f>
        <v/>
      </c>
      <c r="G132" s="27" t="str">
        <f ca="1">IF($A132="","",OFFSET(統合マスタ!$E$4,MATCH($A132,統合マスタ!$AC$5:$AC$1501,0),0))</f>
        <v/>
      </c>
      <c r="H132" s="27" t="str">
        <f ca="1">IF($A132="","",OFFSET(統合マスタ!$F$4,MATCH($A132,統合マスタ!$AC$5:$AC$1501,0),0))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IF($A132="","",OFFSET(統合マスタ!$K$4,MATCH($A132,統合マスタ!$AC$5:$AC$1501,0),0))</f>
        <v/>
      </c>
    </row>
    <row r="133" spans="1:14">
      <c r="A133" s="66" t="str" cm="1">
        <f t="array" aca="1" ref="A133" ca="1">IFERROR(
    SMALL(
        IF((統合マスタ!$R$5:$R$1501=1)*
           (ISNUMBER(MATCH(統合マスタ!$V$5:$V$1501, 分類!$K$8:$K$25, 0))),
           統合マスタ!$AC$5:$AC$1501),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IF($A133="","",OFFSET(統合マスタ!$B$4,MATCH($A133,統合マスタ!$AC$5:$AC$1501,0),0))</f>
        <v/>
      </c>
      <c r="D133" s="27" t="str">
        <f ca="1">IF($A133="","",OFFSET(統合マスタ!$C$4,MATCH($A133,統合マスタ!$AC$5:$AC$1501,0),0))</f>
        <v/>
      </c>
      <c r="E133" s="27" t="str">
        <f ca="1">IF($A133="","",OFFSET(統合マスタ!$X$4,MATCH($A133,統合マスタ!$AC$5:$AC$1501,0),0))</f>
        <v/>
      </c>
      <c r="F133" s="27" t="str">
        <f ca="1">IF($A133="","",OFFSET(統合マスタ!$Z$4,MATCH($A133,統合マスタ!$AC$5:$AC$1501,0),0))</f>
        <v/>
      </c>
      <c r="G133" s="27" t="str">
        <f ca="1">IF($A133="","",OFFSET(統合マスタ!$E$4,MATCH($A133,統合マスタ!$AC$5:$AC$1501,0),0))</f>
        <v/>
      </c>
      <c r="H133" s="27" t="str">
        <f ca="1">IF($A133="","",OFFSET(統合マスタ!$F$4,MATCH($A133,統合マスタ!$AC$5:$AC$1501,0),0))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IF($A133="","",OFFSET(統合マスタ!$K$4,MATCH($A133,統合マスタ!$AC$5:$AC$1501,0),0))</f>
        <v/>
      </c>
    </row>
    <row r="134" spans="1:14">
      <c r="A134" s="66" t="str" cm="1">
        <f t="array" aca="1" ref="A134" ca="1">IFERROR(
    SMALL(
        IF((統合マスタ!$R$5:$R$1501=1)*
           (ISNUMBER(MATCH(統合マスタ!$V$5:$V$1501, 分類!$K$8:$K$25, 0))),
           統合マスタ!$AC$5:$AC$1501),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IF($A134="","",OFFSET(統合マスタ!$B$4,MATCH($A134,統合マスタ!$AC$5:$AC$1501,0),0))</f>
        <v/>
      </c>
      <c r="D134" s="27" t="str">
        <f ca="1">IF($A134="","",OFFSET(統合マスタ!$C$4,MATCH($A134,統合マスタ!$AC$5:$AC$1501,0),0))</f>
        <v/>
      </c>
      <c r="E134" s="27" t="str">
        <f ca="1">IF($A134="","",OFFSET(統合マスタ!$X$4,MATCH($A134,統合マスタ!$AC$5:$AC$1501,0),0))</f>
        <v/>
      </c>
      <c r="F134" s="27" t="str">
        <f ca="1">IF($A134="","",OFFSET(統合マスタ!$Z$4,MATCH($A134,統合マスタ!$AC$5:$AC$1501,0),0))</f>
        <v/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IF($A134="","",OFFSET(統合マスタ!$K$4,MATCH($A134,統合マスタ!$AC$5:$AC$1501,0),0))</f>
        <v/>
      </c>
    </row>
    <row r="135" spans="1:14">
      <c r="A135" s="66" t="str" cm="1">
        <f t="array" aca="1" ref="A135" ca="1">IFERROR(
    SMALL(
        IF((統合マスタ!$R$5:$R$1501=1)*
           (ISNUMBER(MATCH(統合マスタ!$V$5:$V$1501, 分類!$K$8:$K$25, 0))),
           統合マスタ!$AC$5:$AC$1501),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IF($A135="","",OFFSET(統合マスタ!$B$4,MATCH($A135,統合マスタ!$AC$5:$AC$1501,0),0))</f>
        <v/>
      </c>
      <c r="D135" s="27" t="str">
        <f ca="1">IF($A135="","",OFFSET(統合マスタ!$C$4,MATCH($A135,統合マスタ!$AC$5:$AC$1501,0),0))</f>
        <v/>
      </c>
      <c r="E135" s="27" t="str">
        <f ca="1">IF($A135="","",OFFSET(統合マスタ!$X$4,MATCH($A135,統合マスタ!$AC$5:$AC$1501,0),0))</f>
        <v/>
      </c>
      <c r="F135" s="27" t="str">
        <f ca="1">IF($A135="","",OFFSET(統合マスタ!$Z$4,MATCH($A135,統合マスタ!$AC$5:$AC$1501,0),0))</f>
        <v/>
      </c>
      <c r="G135" s="27" t="str">
        <f ca="1">IF($A135="","",OFFSET(統合マスタ!$E$4,MATCH($A135,統合マスタ!$AC$5:$AC$1501,0),0))</f>
        <v/>
      </c>
      <c r="H135" s="27" t="str">
        <f ca="1">IF($A135="","",OFFSET(統合マスタ!$F$4,MATCH($A135,統合マスタ!$AC$5:$AC$1501,0),0))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IF($A135="","",OFFSET(統合マスタ!$K$4,MATCH($A135,統合マスタ!$AC$5:$AC$1501,0),0))</f>
        <v/>
      </c>
    </row>
    <row r="136" spans="1:14">
      <c r="A136" s="66" t="str" cm="1">
        <f t="array" aca="1" ref="A136" ca="1">IFERROR(
    SMALL(
        IF((統合マスタ!$R$5:$R$1501=1)*
           (ISNUMBER(MATCH(統合マスタ!$V$5:$V$1501, 分類!$K$8:$K$25, 0))),
           統合マスタ!$AC$5:$AC$1501),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IF($A136="","",OFFSET(統合マスタ!$B$4,MATCH($A136,統合マスタ!$AC$5:$AC$1501,0),0))</f>
        <v/>
      </c>
      <c r="D136" s="27" t="str">
        <f ca="1">IF($A136="","",OFFSET(統合マスタ!$C$4,MATCH($A136,統合マスタ!$AC$5:$AC$1501,0),0))</f>
        <v/>
      </c>
      <c r="E136" s="27" t="str">
        <f ca="1">IF($A136="","",OFFSET(統合マスタ!$X$4,MATCH($A136,統合マスタ!$AC$5:$AC$1501,0),0))</f>
        <v/>
      </c>
      <c r="F136" s="27" t="str">
        <f ca="1">IF($A136="","",OFFSET(統合マスタ!$Z$4,MATCH($A136,統合マスタ!$AC$5:$AC$1501,0),0))</f>
        <v/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IF($A136="","",OFFSET(統合マスタ!$K$4,MATCH($A136,統合マスタ!$AC$5:$AC$1501,0),0))</f>
        <v/>
      </c>
    </row>
    <row r="137" spans="1:14">
      <c r="A137" s="66" t="str" cm="1">
        <f t="array" aca="1" ref="A137" ca="1">IFERROR(
    SMALL(
        IF((統合マスタ!$R$5:$R$1501=1)*
           (ISNUMBER(MATCH(統合マスタ!$V$5:$V$1501, 分類!$K$8:$K$25, 0))),
           統合マスタ!$AC$5:$AC$1501),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IF($A137="","",OFFSET(統合マスタ!$B$4,MATCH($A137,統合マスタ!$AC$5:$AC$1501,0),0))</f>
        <v/>
      </c>
      <c r="D137" s="27" t="str">
        <f ca="1">IF($A137="","",OFFSET(統合マスタ!$C$4,MATCH($A137,統合マスタ!$AC$5:$AC$1501,0),0))</f>
        <v/>
      </c>
      <c r="E137" s="27" t="str">
        <f ca="1">IF($A137="","",OFFSET(統合マスタ!$X$4,MATCH($A137,統合マスタ!$AC$5:$AC$1501,0),0))</f>
        <v/>
      </c>
      <c r="F137" s="27" t="str">
        <f ca="1">IF($A137="","",OFFSET(統合マスタ!$Z$4,MATCH($A137,統合マスタ!$AC$5:$AC$1501,0),0))</f>
        <v/>
      </c>
      <c r="G137" s="27" t="str">
        <f ca="1">IF($A137="","",OFFSET(統合マスタ!$E$4,MATCH($A137,統合マスタ!$AC$5:$AC$1501,0),0))</f>
        <v/>
      </c>
      <c r="H137" s="27" t="str">
        <f ca="1">IF($A137="","",OFFSET(統合マスタ!$F$4,MATCH($A137,統合マスタ!$AC$5:$AC$1501,0),0))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IF($A137="","",OFFSET(統合マスタ!$K$4,MATCH($A137,統合マスタ!$AC$5:$AC$1501,0),0))</f>
        <v/>
      </c>
    </row>
    <row r="138" spans="1:14">
      <c r="A138" s="66" t="str" cm="1">
        <f t="array" aca="1" ref="A138" ca="1">IFERROR(
    SMALL(
        IF((統合マスタ!$R$5:$R$1501=1)*
           (ISNUMBER(MATCH(統合マスタ!$V$5:$V$1501, 分類!$K$8:$K$25, 0))),
           統合マスタ!$AC$5:$AC$1501),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IF($A138="","",OFFSET(統合マスタ!$B$4,MATCH($A138,統合マスタ!$AC$5:$AC$1501,0),0))</f>
        <v/>
      </c>
      <c r="D138" s="27" t="str">
        <f ca="1">IF($A138="","",OFFSET(統合マスタ!$C$4,MATCH($A138,統合マスタ!$AC$5:$AC$1501,0),0))</f>
        <v/>
      </c>
      <c r="E138" s="27" t="str">
        <f ca="1">IF($A138="","",OFFSET(統合マスタ!$X$4,MATCH($A138,統合マスタ!$AC$5:$AC$1501,0),0))</f>
        <v/>
      </c>
      <c r="F138" s="27" t="str">
        <f ca="1">IF($A138="","",OFFSET(統合マスタ!$Z$4,MATCH($A138,統合マスタ!$AC$5:$AC$1501,0),0))</f>
        <v/>
      </c>
      <c r="G138" s="27" t="str">
        <f ca="1">IF($A138="","",OFFSET(統合マスタ!$E$4,MATCH($A138,統合マスタ!$AC$5:$AC$1501,0),0))</f>
        <v/>
      </c>
      <c r="H138" s="27" t="str">
        <f ca="1">IF($A138="","",OFFSET(統合マスタ!$F$4,MATCH($A138,統合マスタ!$AC$5:$AC$1501,0),0))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IF($A138="","",OFFSET(統合マスタ!$K$4,MATCH($A138,統合マスタ!$AC$5:$AC$1501,0),0))</f>
        <v/>
      </c>
    </row>
    <row r="139" spans="1:14">
      <c r="A139" s="66" t="str" cm="1">
        <f t="array" aca="1" ref="A139" ca="1">IFERROR(
    SMALL(
        IF((統合マスタ!$R$5:$R$1501=1)*
           (ISNUMBER(MATCH(統合マスタ!$V$5:$V$1501, 分類!$K$8:$K$25, 0))),
           統合マスタ!$AC$5:$AC$1501),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IF($A139="","",OFFSET(統合マスタ!$B$4,MATCH($A139,統合マスタ!$AC$5:$AC$1501,0),0))</f>
        <v/>
      </c>
      <c r="D139" s="27" t="str">
        <f ca="1">IF($A139="","",OFFSET(統合マスタ!$C$4,MATCH($A139,統合マスタ!$AC$5:$AC$1501,0),0))</f>
        <v/>
      </c>
      <c r="E139" s="27" t="str">
        <f ca="1">IF($A139="","",OFFSET(統合マスタ!$X$4,MATCH($A139,統合マスタ!$AC$5:$AC$1501,0),0))</f>
        <v/>
      </c>
      <c r="F139" s="27" t="str">
        <f ca="1">IF($A139="","",OFFSET(統合マスタ!$Z$4,MATCH($A139,統合マスタ!$AC$5:$AC$1501,0),0))</f>
        <v/>
      </c>
      <c r="G139" s="27" t="str">
        <f ca="1">IF($A139="","",OFFSET(統合マスタ!$E$4,MATCH($A139,統合マスタ!$AC$5:$AC$1501,0),0))</f>
        <v/>
      </c>
      <c r="H139" s="27" t="str">
        <f ca="1">IF($A139="","",OFFSET(統合マスタ!$F$4,MATCH($A139,統合マスタ!$AC$5:$AC$1501,0),0))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IF($A139="","",OFFSET(統合マスタ!$K$4,MATCH($A139,統合マスタ!$AC$5:$AC$1501,0),0))</f>
        <v/>
      </c>
    </row>
    <row r="140" spans="1:14">
      <c r="A140" s="66" t="str" cm="1">
        <f t="array" aca="1" ref="A140" ca="1">IFERROR(
    SMALL(
        IF((統合マスタ!$R$5:$R$1501=1)*
           (ISNUMBER(MATCH(統合マスタ!$V$5:$V$1501, 分類!$K$8:$K$25, 0))),
           統合マスタ!$AC$5:$AC$1501),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IF($A140="","",OFFSET(統合マスタ!$B$4,MATCH($A140,統合マスタ!$AC$5:$AC$1501,0),0))</f>
        <v/>
      </c>
      <c r="D140" s="27" t="str">
        <f ca="1">IF($A140="","",OFFSET(統合マスタ!$C$4,MATCH($A140,統合マスタ!$AC$5:$AC$1501,0),0))</f>
        <v/>
      </c>
      <c r="E140" s="27" t="str">
        <f ca="1">IF($A140="","",OFFSET(統合マスタ!$X$4,MATCH($A140,統合マスタ!$AC$5:$AC$1501,0),0))</f>
        <v/>
      </c>
      <c r="F140" s="27" t="str">
        <f ca="1">IF($A140="","",OFFSET(統合マスタ!$Z$4,MATCH($A140,統合マスタ!$AC$5:$AC$1501,0),0))</f>
        <v/>
      </c>
      <c r="G140" s="27" t="str">
        <f ca="1">IF($A140="","",OFFSET(統合マスタ!$E$4,MATCH($A140,統合マスタ!$AC$5:$AC$1501,0),0))</f>
        <v/>
      </c>
      <c r="H140" s="27" t="str">
        <f ca="1">IF($A140="","",OFFSET(統合マスタ!$F$4,MATCH($A140,統合マスタ!$AC$5:$AC$1501,0),0))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IF($A140="","",OFFSET(統合マスタ!$K$4,MATCH($A140,統合マスタ!$AC$5:$AC$1501,0),0))</f>
        <v/>
      </c>
    </row>
    <row r="141" spans="1:14">
      <c r="A141" s="66" t="str" cm="1">
        <f t="array" aca="1" ref="A141" ca="1">IFERROR(
    SMALL(
        IF((統合マスタ!$R$5:$R$1501=1)*
           (ISNUMBER(MATCH(統合マスタ!$V$5:$V$1501, 分類!$K$8:$K$25, 0))),
           統合マスタ!$AC$5:$AC$1501),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IF($A141="","",OFFSET(統合マスタ!$B$4,MATCH($A141,統合マスタ!$AC$5:$AC$1501,0),0))</f>
        <v/>
      </c>
      <c r="D141" s="27" t="str">
        <f ca="1">IF($A141="","",OFFSET(統合マスタ!$C$4,MATCH($A141,統合マスタ!$AC$5:$AC$1501,0),0))</f>
        <v/>
      </c>
      <c r="E141" s="27" t="str">
        <f ca="1">IF($A141="","",OFFSET(統合マスタ!$X$4,MATCH($A141,統合マスタ!$AC$5:$AC$1501,0),0))</f>
        <v/>
      </c>
      <c r="F141" s="27" t="str">
        <f ca="1">IF($A141="","",OFFSET(統合マスタ!$Z$4,MATCH($A141,統合マスタ!$AC$5:$AC$1501,0),0))</f>
        <v/>
      </c>
      <c r="G141" s="27" t="str">
        <f ca="1">IF($A141="","",OFFSET(統合マスタ!$E$4,MATCH($A141,統合マスタ!$AC$5:$AC$1501,0),0))</f>
        <v/>
      </c>
      <c r="H141" s="27" t="str">
        <f ca="1">IF($A141="","",OFFSET(統合マスタ!$F$4,MATCH($A141,統合マスタ!$AC$5:$AC$1501,0),0))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IF($A141="","",OFFSET(統合マスタ!$K$4,MATCH($A141,統合マスタ!$AC$5:$AC$1501,0),0))</f>
        <v/>
      </c>
    </row>
    <row r="142" spans="1:14">
      <c r="A142" s="66" t="str" cm="1">
        <f t="array" aca="1" ref="A142" ca="1">IFERROR(
    SMALL(
        IF((統合マスタ!$R$5:$R$1501=1)*
           (ISNUMBER(MATCH(統合マスタ!$V$5:$V$1501, 分類!$K$8:$K$25, 0))),
           統合マスタ!$AC$5:$AC$1501),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IF($A142="","",OFFSET(統合マスタ!$B$4,MATCH($A142,統合マスタ!$AC$5:$AC$1501,0),0))</f>
        <v/>
      </c>
      <c r="D142" s="27" t="str">
        <f ca="1">IF($A142="","",OFFSET(統合マスタ!$C$4,MATCH($A142,統合マスタ!$AC$5:$AC$1501,0),0))</f>
        <v/>
      </c>
      <c r="E142" s="27" t="str">
        <f ca="1">IF($A142="","",OFFSET(統合マスタ!$X$4,MATCH($A142,統合マスタ!$AC$5:$AC$1501,0),0))</f>
        <v/>
      </c>
      <c r="F142" s="27" t="str">
        <f ca="1">IF($A142="","",OFFSET(統合マスタ!$Z$4,MATCH($A142,統合マスタ!$AC$5:$AC$1501,0),0))</f>
        <v/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IF($A142="","",OFFSET(統合マスタ!$K$4,MATCH($A142,統合マスタ!$AC$5:$AC$1501,0),0))</f>
        <v/>
      </c>
    </row>
    <row r="143" spans="1:14">
      <c r="A143" s="66" t="str" cm="1">
        <f t="array" aca="1" ref="A143" ca="1">IFERROR(
    SMALL(
        IF((統合マスタ!$R$5:$R$1501=1)*
           (ISNUMBER(MATCH(統合マスタ!$V$5:$V$1501, 分類!$K$8:$K$25, 0))),
           統合マスタ!$AC$5:$AC$1501),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IF($A143="","",OFFSET(統合マスタ!$B$4,MATCH($A143,統合マスタ!$AC$5:$AC$1501,0),0))</f>
        <v/>
      </c>
      <c r="D143" s="27" t="str">
        <f ca="1">IF($A143="","",OFFSET(統合マスタ!$C$4,MATCH($A143,統合マスタ!$AC$5:$AC$1501,0),0))</f>
        <v/>
      </c>
      <c r="E143" s="27" t="str">
        <f ca="1">IF($A143="","",OFFSET(統合マスタ!$X$4,MATCH($A143,統合マスタ!$AC$5:$AC$1501,0),0))</f>
        <v/>
      </c>
      <c r="F143" s="27" t="str">
        <f ca="1">IF($A143="","",OFFSET(統合マスタ!$Z$4,MATCH($A143,統合マスタ!$AC$5:$AC$1501,0),0))</f>
        <v/>
      </c>
      <c r="G143" s="27" t="str">
        <f ca="1">IF($A143="","",OFFSET(統合マスタ!$E$4,MATCH($A143,統合マスタ!$AC$5:$AC$1501,0),0))</f>
        <v/>
      </c>
      <c r="H143" s="27" t="str">
        <f ca="1">IF($A143="","",OFFSET(統合マスタ!$F$4,MATCH($A143,統合マスタ!$AC$5:$AC$1501,0),0))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IF($A143="","",OFFSET(統合マスタ!$K$4,MATCH($A143,統合マスタ!$AC$5:$AC$1501,0),0))</f>
        <v/>
      </c>
    </row>
    <row r="144" spans="1:14">
      <c r="A144" s="66" t="str" cm="1">
        <f t="array" aca="1" ref="A144" ca="1">IFERROR(
    SMALL(
        IF((統合マスタ!$R$5:$R$1501=1)*
           (ISNUMBER(MATCH(統合マスタ!$V$5:$V$1501, 分類!$K$8:$K$25, 0))),
           統合マスタ!$AC$5:$AC$1501),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IF($A144="","",OFFSET(統合マスタ!$B$4,MATCH($A144,統合マスタ!$AC$5:$AC$1501,0),0))</f>
        <v/>
      </c>
      <c r="D144" s="27" t="str">
        <f ca="1">IF($A144="","",OFFSET(統合マスタ!$C$4,MATCH($A144,統合マスタ!$AC$5:$AC$1501,0),0))</f>
        <v/>
      </c>
      <c r="E144" s="27" t="str">
        <f ca="1">IF($A144="","",OFFSET(統合マスタ!$X$4,MATCH($A144,統合マスタ!$AC$5:$AC$1501,0),0))</f>
        <v/>
      </c>
      <c r="F144" s="27" t="str">
        <f ca="1">IF($A144="","",OFFSET(統合マスタ!$Z$4,MATCH($A144,統合マスタ!$AC$5:$AC$1501,0),0))</f>
        <v/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IF($A144="","",OFFSET(統合マスタ!$K$4,MATCH($A144,統合マスタ!$AC$5:$AC$1501,0),0))</f>
        <v/>
      </c>
    </row>
    <row r="145" spans="1:14">
      <c r="A145" s="66" t="str" cm="1">
        <f t="array" aca="1" ref="A145" ca="1">IFERROR(
    SMALL(
        IF((統合マスタ!$R$5:$R$1501=1)*
           (ISNUMBER(MATCH(統合マスタ!$V$5:$V$1501, 分類!$K$8:$K$25, 0))),
           統合マスタ!$AC$5:$AC$1501),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IF($A145="","",OFFSET(統合マスタ!$B$4,MATCH($A145,統合マスタ!$AC$5:$AC$1501,0),0))</f>
        <v/>
      </c>
      <c r="D145" s="27" t="str">
        <f ca="1">IF($A145="","",OFFSET(統合マスタ!$C$4,MATCH($A145,統合マスタ!$AC$5:$AC$1501,0),0))</f>
        <v/>
      </c>
      <c r="E145" s="27" t="str">
        <f ca="1">IF($A145="","",OFFSET(統合マスタ!$X$4,MATCH($A145,統合マスタ!$AC$5:$AC$1501,0),0))</f>
        <v/>
      </c>
      <c r="F145" s="27" t="str">
        <f ca="1">IF($A145="","",OFFSET(統合マスタ!$Z$4,MATCH($A145,統合マスタ!$AC$5:$AC$1501,0),0))</f>
        <v/>
      </c>
      <c r="G145" s="27" t="str">
        <f ca="1">IF($A145="","",OFFSET(統合マスタ!$E$4,MATCH($A145,統合マスタ!$AC$5:$AC$1501,0),0))</f>
        <v/>
      </c>
      <c r="H145" s="27" t="str">
        <f ca="1">IF($A145="","",OFFSET(統合マスタ!$F$4,MATCH($A145,統合マスタ!$AC$5:$AC$1501,0),0))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IF($A145="","",OFFSET(統合マスタ!$K$4,MATCH($A145,統合マスタ!$AC$5:$AC$1501,0),0))</f>
        <v/>
      </c>
    </row>
    <row r="146" spans="1:14">
      <c r="A146" s="66" t="str" cm="1">
        <f t="array" aca="1" ref="A146" ca="1">IFERROR(
    SMALL(
        IF((統合マスタ!$R$5:$R$1501=1)*
           (ISNUMBER(MATCH(統合マスタ!$V$5:$V$1501, 分類!$K$8:$K$25, 0))),
           統合マスタ!$AC$5:$AC$1501),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IF($A146="","",OFFSET(統合マスタ!$B$4,MATCH($A146,統合マスタ!$AC$5:$AC$1501,0),0))</f>
        <v/>
      </c>
      <c r="D146" s="27" t="str">
        <f ca="1">IF($A146="","",OFFSET(統合マスタ!$C$4,MATCH($A146,統合マスタ!$AC$5:$AC$1501,0),0))</f>
        <v/>
      </c>
      <c r="E146" s="27" t="str">
        <f ca="1">IF($A146="","",OFFSET(統合マスタ!$X$4,MATCH($A146,統合マスタ!$AC$5:$AC$1501,0),0))</f>
        <v/>
      </c>
      <c r="F146" s="27" t="str">
        <f ca="1">IF($A146="","",OFFSET(統合マスタ!$Z$4,MATCH($A146,統合マスタ!$AC$5:$AC$1501,0),0))</f>
        <v/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IF($A146="","",OFFSET(統合マスタ!$K$4,MATCH($A146,統合マスタ!$AC$5:$AC$1501,0),0))</f>
        <v/>
      </c>
    </row>
    <row r="147" spans="1:14">
      <c r="A147" s="66" t="str" cm="1">
        <f t="array" aca="1" ref="A147" ca="1">IFERROR(
    SMALL(
        IF((統合マスタ!$R$5:$R$1501=1)*
           (ISNUMBER(MATCH(統合マスタ!$V$5:$V$1501, 分類!$K$8:$K$25, 0))),
           統合マスタ!$AC$5:$AC$1501),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IF($A147="","",OFFSET(統合マスタ!$B$4,MATCH($A147,統合マスタ!$AC$5:$AC$1501,0),0))</f>
        <v/>
      </c>
      <c r="D147" s="27" t="str">
        <f ca="1">IF($A147="","",OFFSET(統合マスタ!$C$4,MATCH($A147,統合マスタ!$AC$5:$AC$1501,0),0))</f>
        <v/>
      </c>
      <c r="E147" s="27" t="str">
        <f ca="1">IF($A147="","",OFFSET(統合マスタ!$X$4,MATCH($A147,統合マスタ!$AC$5:$AC$1501,0),0))</f>
        <v/>
      </c>
      <c r="F147" s="27" t="str">
        <f ca="1">IF($A147="","",OFFSET(統合マスタ!$Z$4,MATCH($A147,統合マスタ!$AC$5:$AC$1501,0),0))</f>
        <v/>
      </c>
      <c r="G147" s="27" t="str">
        <f ca="1">IF($A147="","",OFFSET(統合マスタ!$E$4,MATCH($A147,統合マスタ!$AC$5:$AC$1501,0),0))</f>
        <v/>
      </c>
      <c r="H147" s="27" t="str">
        <f ca="1">IF($A147="","",OFFSET(統合マスタ!$F$4,MATCH($A147,統合マスタ!$AC$5:$AC$1501,0),0))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IF($A147="","",OFFSET(統合マスタ!$K$4,MATCH($A147,統合マスタ!$AC$5:$AC$1501,0),0))</f>
        <v/>
      </c>
    </row>
    <row r="148" spans="1:14">
      <c r="A148" s="66" t="str" cm="1">
        <f t="array" aca="1" ref="A148" ca="1">IFERROR(
    SMALL(
        IF((統合マスタ!$R$5:$R$1501=1)*
           (ISNUMBER(MATCH(統合マスタ!$V$5:$V$1501, 分類!$K$8:$K$25, 0))),
           統合マスタ!$AC$5:$AC$1501),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IF($A148="","",OFFSET(統合マスタ!$B$4,MATCH($A148,統合マスタ!$AC$5:$AC$1501,0),0))</f>
        <v/>
      </c>
      <c r="D148" s="27" t="str">
        <f ca="1">IF($A148="","",OFFSET(統合マスタ!$C$4,MATCH($A148,統合マスタ!$AC$5:$AC$1501,0),0))</f>
        <v/>
      </c>
      <c r="E148" s="27" t="str">
        <f ca="1">IF($A148="","",OFFSET(統合マスタ!$X$4,MATCH($A148,統合マスタ!$AC$5:$AC$1501,0),0))</f>
        <v/>
      </c>
      <c r="F148" s="27" t="str">
        <f ca="1">IF($A148="","",OFFSET(統合マスタ!$Z$4,MATCH($A148,統合マスタ!$AC$5:$AC$1501,0),0))</f>
        <v/>
      </c>
      <c r="G148" s="27" t="str">
        <f ca="1">IF($A148="","",OFFSET(統合マスタ!$E$4,MATCH($A148,統合マスタ!$AC$5:$AC$1501,0),0))</f>
        <v/>
      </c>
      <c r="H148" s="27" t="str">
        <f ca="1">IF($A148="","",OFFSET(統合マスタ!$F$4,MATCH($A148,統合マスタ!$AC$5:$AC$1501,0),0))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IF($A148="","",OFFSET(統合マスタ!$K$4,MATCH($A148,統合マスタ!$AC$5:$AC$1501,0),0))</f>
        <v/>
      </c>
    </row>
    <row r="149" spans="1:14">
      <c r="A149" s="66" t="str" cm="1">
        <f t="array" aca="1" ref="A149" ca="1">IFERROR(
    SMALL(
        IF((統合マスタ!$R$5:$R$1501=1)*
           (ISNUMBER(MATCH(統合マスタ!$V$5:$V$1501, 分類!$K$8:$K$25, 0))),
           統合マスタ!$AC$5:$AC$1501),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IF($A149="","",OFFSET(統合マスタ!$B$4,MATCH($A149,統合マスタ!$AC$5:$AC$1501,0),0))</f>
        <v/>
      </c>
      <c r="D149" s="27" t="str">
        <f ca="1">IF($A149="","",OFFSET(統合マスタ!$C$4,MATCH($A149,統合マスタ!$AC$5:$AC$1501,0),0))</f>
        <v/>
      </c>
      <c r="E149" s="27" t="str">
        <f ca="1">IF($A149="","",OFFSET(統合マスタ!$X$4,MATCH($A149,統合マスタ!$AC$5:$AC$1501,0),0))</f>
        <v/>
      </c>
      <c r="F149" s="27" t="str">
        <f ca="1">IF($A149="","",OFFSET(統合マスタ!$Z$4,MATCH($A149,統合マスタ!$AC$5:$AC$1501,0),0))</f>
        <v/>
      </c>
      <c r="G149" s="27" t="str">
        <f ca="1">IF($A149="","",OFFSET(統合マスタ!$E$4,MATCH($A149,統合マスタ!$AC$5:$AC$1501,0),0))</f>
        <v/>
      </c>
      <c r="H149" s="27" t="str">
        <f ca="1">IF($A149="","",OFFSET(統合マスタ!$F$4,MATCH($A149,統合マスタ!$AC$5:$AC$1501,0),0))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IF($A149="","",OFFSET(統合マスタ!$K$4,MATCH($A149,統合マスタ!$AC$5:$AC$1501,0),0))</f>
        <v/>
      </c>
    </row>
    <row r="150" spans="1:14">
      <c r="A150" s="66" t="str" cm="1">
        <f t="array" aca="1" ref="A150" ca="1">IFERROR(
    SMALL(
        IF((統合マスタ!$R$5:$R$1501=1)*
           (ISNUMBER(MATCH(統合マスタ!$V$5:$V$1501, 分類!$K$8:$K$25, 0))),
           統合マスタ!$AC$5:$AC$1501),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IF($A150="","",OFFSET(統合マスタ!$K$4,MATCH($A150,統合マスタ!$AC$5:$AC$1501,0),0))</f>
        <v/>
      </c>
    </row>
    <row r="151" spans="1:14">
      <c r="A151" s="66" t="str" cm="1">
        <f t="array" aca="1" ref="A151" ca="1">IFERROR(
    SMALL(
        IF((統合マスタ!$R$5:$R$1501=1)*
           (ISNUMBER(MATCH(統合マスタ!$V$5:$V$1501, 分類!$K$8:$K$25, 0))),
           統合マスタ!$AC$5:$AC$1501),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IF($A151="","",OFFSET(統合マスタ!$K$4,MATCH($A151,統合マスタ!$AC$5:$AC$1501,0),0))</f>
        <v/>
      </c>
    </row>
    <row r="152" spans="1:14">
      <c r="A152" s="66" t="str" cm="1">
        <f t="array" aca="1" ref="A152" ca="1">IFERROR(
    SMALL(
        IF((統合マスタ!$R$5:$R$1501=1)*
           (ISNUMBER(MATCH(統合マスタ!$V$5:$V$1501, 分類!$K$8:$K$25, 0))),
           統合マスタ!$AC$5:$AC$1501),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IF($A152="","",OFFSET(統合マスタ!$K$4,MATCH($A152,統合マスタ!$AC$5:$AC$1501,0),0))</f>
        <v/>
      </c>
    </row>
    <row r="153" spans="1:14">
      <c r="A153" s="66" t="str" cm="1">
        <f t="array" aca="1" ref="A153" ca="1">IFERROR(
    SMALL(
        IF((統合マスタ!$R$5:$R$1501=1)*
           (ISNUMBER(MATCH(統合マスタ!$V$5:$V$1501, 分類!$K$8:$K$25, 0))),
           統合マスタ!$AC$5:$AC$1501),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IF($A153="","",OFFSET(統合マスタ!$K$4,MATCH($A153,統合マスタ!$AC$5:$AC$1501,0),0))</f>
        <v/>
      </c>
    </row>
    <row r="154" spans="1:14">
      <c r="A154" s="66" t="str" cm="1">
        <f t="array" aca="1" ref="A154" ca="1">IFERROR(
    SMALL(
        IF((統合マスタ!$R$5:$R$1501=1)*
           (ISNUMBER(MATCH(統合マスタ!$V$5:$V$1501, 分類!$K$8:$K$25, 0))),
           統合マスタ!$AC$5:$AC$1501),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IF($A154="","",OFFSET(統合マスタ!$K$4,MATCH($A154,統合マスタ!$AC$5:$AC$1501,0),0))</f>
        <v/>
      </c>
    </row>
    <row r="155" spans="1:14">
      <c r="A155" s="66" t="str" cm="1">
        <f t="array" aca="1" ref="A155" ca="1">IFERROR(
    SMALL(
        IF((統合マスタ!$R$5:$R$1501=1)*
           (ISNUMBER(MATCH(統合マスタ!$V$5:$V$1501, 分類!$K$8:$K$25, 0))),
           統合マスタ!$AC$5:$AC$1501),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IF($A155="","",OFFSET(統合マスタ!$K$4,MATCH($A155,統合マスタ!$AC$5:$AC$1501,0),0))</f>
        <v/>
      </c>
    </row>
    <row r="156" spans="1:14">
      <c r="A156" s="66" t="str" cm="1">
        <f t="array" aca="1" ref="A156" ca="1">IFERROR(
    SMALL(
        IF((統合マスタ!$R$5:$R$1501=1)*
           (ISNUMBER(MATCH(統合マスタ!$V$5:$V$1501, 分類!$K$8:$K$25, 0))),
           統合マスタ!$AC$5:$AC$1501),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IF($A156="","",OFFSET(統合マスタ!$K$4,MATCH($A156,統合マスタ!$AC$5:$AC$1501,0),0))</f>
        <v/>
      </c>
    </row>
    <row r="157" spans="1:14">
      <c r="A157" s="66" t="str" cm="1">
        <f t="array" aca="1" ref="A157" ca="1">IFERROR(
    SMALL(
        IF((統合マスタ!$R$5:$R$1501=1)*
           (ISNUMBER(MATCH(統合マスタ!$V$5:$V$1501, 分類!$K$8:$K$25, 0))),
           統合マスタ!$AC$5:$AC$1501),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IF($A157="","",OFFSET(統合マスタ!$K$4,MATCH($A157,統合マスタ!$AC$5:$AC$1501,0),0))</f>
        <v/>
      </c>
    </row>
    <row r="158" spans="1:14">
      <c r="A158" s="66" t="str" cm="1">
        <f t="array" aca="1" ref="A158" ca="1">IFERROR(
    SMALL(
        IF((統合マスタ!$R$5:$R$1501=1)*
           (ISNUMBER(MATCH(統合マスタ!$V$5:$V$1501, 分類!$K$8:$K$25, 0))),
           統合マスタ!$AC$5:$AC$1501),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IF($A158="","",OFFSET(統合マスタ!$K$4,MATCH($A158,統合マスタ!$AC$5:$AC$1501,0),0))</f>
        <v/>
      </c>
    </row>
    <row r="159" spans="1:14">
      <c r="A159" s="66" t="str" cm="1">
        <f t="array" aca="1" ref="A159" ca="1">IFERROR(
    SMALL(
        IF((統合マスタ!$R$5:$R$1501=1)*
           (ISNUMBER(MATCH(統合マスタ!$V$5:$V$1501, 分類!$K$8:$K$25, 0))),
           統合マスタ!$AC$5:$AC$1501),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IF($A159="","",OFFSET(統合マスタ!$K$4,MATCH($A159,統合マスタ!$AC$5:$AC$1501,0),0))</f>
        <v/>
      </c>
    </row>
    <row r="160" spans="1:14">
      <c r="A160" s="66" t="str" cm="1">
        <f t="array" aca="1" ref="A160" ca="1">IFERROR(
    SMALL(
        IF((統合マスタ!$R$5:$R$1501=1)*
           (ISNUMBER(MATCH(統合マスタ!$V$5:$V$1501, 分類!$K$8:$K$25, 0))),
           統合マスタ!$AC$5:$AC$1501),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IF($A160="","",OFFSET(統合マスタ!$K$4,MATCH($A160,統合マスタ!$AC$5:$AC$1501,0),0))</f>
        <v/>
      </c>
    </row>
    <row r="161" spans="1:14">
      <c r="A161" s="66" t="str" cm="1">
        <f t="array" aca="1" ref="A161" ca="1">IFERROR(
    SMALL(
        IF((統合マスタ!$R$5:$R$1501=1)*
           (ISNUMBER(MATCH(統合マスタ!$V$5:$V$1501, 分類!$K$8:$K$25, 0))),
           統合マスタ!$AC$5:$AC$1501),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IF($A161="","",OFFSET(統合マスタ!$K$4,MATCH($A161,統合マスタ!$AC$5:$AC$1501,0),0))</f>
        <v/>
      </c>
    </row>
    <row r="162" spans="1:14">
      <c r="A162" s="66" t="str" cm="1">
        <f t="array" aca="1" ref="A162" ca="1">IFERROR(
    SMALL(
        IF((統合マスタ!$R$5:$R$1501=1)*
           (ISNUMBER(MATCH(統合マスタ!$V$5:$V$1501, 分類!$K$8:$K$25, 0))),
           統合マスタ!$AC$5:$AC$1501),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IF($A162="","",OFFSET(統合マスタ!$K$4,MATCH($A162,統合マスタ!$AC$5:$AC$1501,0),0))</f>
        <v/>
      </c>
    </row>
    <row r="163" spans="1:14">
      <c r="A163" s="66" t="str" cm="1">
        <f t="array" aca="1" ref="A163" ca="1">IFERROR(
    SMALL(
        IF((統合マスタ!$R$5:$R$1501=1)*
           (ISNUMBER(MATCH(統合マスタ!$V$5:$V$1501, 分類!$K$8:$K$25, 0))),
           統合マスタ!$AC$5:$AC$1501),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IF($A163="","",OFFSET(統合マスタ!$K$4,MATCH($A163,統合マスタ!$AC$5:$AC$1501,0),0))</f>
        <v/>
      </c>
    </row>
    <row r="164" spans="1:14">
      <c r="A164" s="66" t="str" cm="1">
        <f t="array" aca="1" ref="A164" ca="1">IFERROR(
    SMALL(
        IF((統合マスタ!$R$5:$R$1501=1)*
           (ISNUMBER(MATCH(統合マスタ!$V$5:$V$1501, 分類!$K$8:$K$25, 0))),
           統合マスタ!$AC$5:$AC$1501),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IF($A164="","",OFFSET(統合マスタ!$K$4,MATCH($A164,統合マスタ!$AC$5:$AC$1501,0),0))</f>
        <v/>
      </c>
    </row>
    <row r="165" spans="1:14">
      <c r="A165" s="66" t="str" cm="1">
        <f t="array" aca="1" ref="A165" ca="1">IFERROR(
    SMALL(
        IF((統合マスタ!$R$5:$R$1501=1)*
           (ISNUMBER(MATCH(統合マスタ!$V$5:$V$1501, 分類!$K$8:$K$25, 0))),
           統合マスタ!$AC$5:$AC$1501),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IF($A165="","",OFFSET(統合マスタ!$K$4,MATCH($A165,統合マスタ!$AC$5:$AC$1501,0),0))</f>
        <v/>
      </c>
    </row>
    <row r="166" spans="1:14">
      <c r="A166" s="66" t="str" cm="1">
        <f t="array" aca="1" ref="A166" ca="1">IFERROR(
    SMALL(
        IF((統合マスタ!$R$5:$R$1501=1)*
           (ISNUMBER(MATCH(統合マスタ!$V$5:$V$1501, 分類!$K$8:$K$25, 0))),
           統合マスタ!$AC$5:$AC$1501),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IF($A166="","",OFFSET(統合マスタ!$K$4,MATCH($A166,統合マスタ!$AC$5:$AC$1501,0),0))</f>
        <v/>
      </c>
    </row>
    <row r="167" spans="1:14">
      <c r="A167" s="66" t="str" cm="1">
        <f t="array" aca="1" ref="A167" ca="1">IFERROR(
    SMALL(
        IF((統合マスタ!$R$5:$R$1501=1)*
           (ISNUMBER(MATCH(統合マスタ!$V$5:$V$1501, 分類!$K$8:$K$25, 0))),
           統合マスタ!$AC$5:$AC$1501),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IF($A167="","",OFFSET(統合マスタ!$K$4,MATCH($A167,統合マスタ!$AC$5:$AC$1501,0),0))</f>
        <v/>
      </c>
    </row>
    <row r="168" spans="1:14">
      <c r="A168" s="66" t="str" cm="1">
        <f t="array" aca="1" ref="A168" ca="1">IFERROR(
    SMALL(
        IF((統合マスタ!$R$5:$R$1501=1)*
           (ISNUMBER(MATCH(統合マスタ!$V$5:$V$1501, 分類!$K$8:$K$25, 0))),
           統合マスタ!$AC$5:$AC$1501),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IF($A168="","",OFFSET(統合マスタ!$K$4,MATCH($A168,統合マスタ!$AC$5:$AC$1501,0),0))</f>
        <v/>
      </c>
    </row>
    <row r="169" spans="1:14">
      <c r="A169" s="66" t="str" cm="1">
        <f t="array" aca="1" ref="A169" ca="1">IFERROR(
    SMALL(
        IF((統合マスタ!$R$5:$R$1501=1)*
           (ISNUMBER(MATCH(統合マスタ!$V$5:$V$1501, 分類!$K$8:$K$25, 0))),
           統合マスタ!$AC$5:$AC$1501),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IF($A169="","",OFFSET(統合マスタ!$K$4,MATCH($A169,統合マスタ!$AC$5:$AC$1501,0),0))</f>
        <v/>
      </c>
    </row>
    <row r="170" spans="1:14">
      <c r="A170" s="66" t="str" cm="1">
        <f t="array" aca="1" ref="A170" ca="1">IFERROR(
    SMALL(
        IF((統合マスタ!$R$5:$R$1501=1)*
           (ISNUMBER(MATCH(統合マスタ!$V$5:$V$1501, 分類!$K$8:$K$25, 0))),
           統合マスタ!$AC$5:$AC$1501),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IF($A170="","",OFFSET(統合マスタ!$K$4,MATCH($A170,統合マスタ!$AC$5:$AC$1501,0),0))</f>
        <v/>
      </c>
    </row>
    <row r="171" spans="1:14">
      <c r="A171" s="66" t="str" cm="1">
        <f t="array" aca="1" ref="A171" ca="1">IFERROR(
    SMALL(
        IF((統合マスタ!$R$5:$R$1501=1)*
           (ISNUMBER(MATCH(統合マスタ!$V$5:$V$1501, 分類!$K$8:$K$25, 0))),
           統合マスタ!$AC$5:$AC$1501),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IF($A171="","",OFFSET(統合マスタ!$K$4,MATCH($A171,統合マスタ!$AC$5:$AC$1501,0),0))</f>
        <v/>
      </c>
    </row>
    <row r="172" spans="1:14">
      <c r="A172" s="66" t="str" cm="1">
        <f t="array" aca="1" ref="A172" ca="1">IFERROR(
    SMALL(
        IF((統合マスタ!$R$5:$R$1501=1)*
           (ISNUMBER(MATCH(統合マスタ!$V$5:$V$1501, 分類!$K$8:$K$25, 0))),
           統合マスタ!$AC$5:$AC$1501),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IF($A172="","",OFFSET(統合マスタ!$K$4,MATCH($A172,統合マスタ!$AC$5:$AC$1501,0),0))</f>
        <v/>
      </c>
    </row>
    <row r="173" spans="1:14">
      <c r="A173" s="66" t="str" cm="1">
        <f t="array" aca="1" ref="A173" ca="1">IFERROR(
    SMALL(
        IF((統合マスタ!$R$5:$R$1501=1)*
           (ISNUMBER(MATCH(統合マスタ!$V$5:$V$1501, 分類!$K$8:$K$25, 0))),
           統合マスタ!$AC$5:$AC$1501),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IF($A173="","",OFFSET(統合マスタ!$K$4,MATCH($A173,統合マスタ!$AC$5:$AC$1501,0),0))</f>
        <v/>
      </c>
    </row>
    <row r="174" spans="1:14">
      <c r="A174" s="66" t="str" cm="1">
        <f t="array" aca="1" ref="A174" ca="1">IFERROR(
    SMALL(
        IF((統合マスタ!$R$5:$R$1501=1)*
           (ISNUMBER(MATCH(統合マスタ!$V$5:$V$1501, 分類!$K$8:$K$25, 0))),
           統合マスタ!$AC$5:$AC$1501),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IF($A174="","",OFFSET(統合マスタ!$K$4,MATCH($A174,統合マスタ!$AC$5:$AC$1501,0),0))</f>
        <v/>
      </c>
    </row>
    <row r="175" spans="1:14">
      <c r="A175" s="66" t="str" cm="1">
        <f t="array" aca="1" ref="A175" ca="1">IFERROR(
    SMALL(
        IF((統合マスタ!$R$5:$R$1501=1)*
           (ISNUMBER(MATCH(統合マスタ!$V$5:$V$1501, 分類!$K$8:$K$25, 0))),
           統合マスタ!$AC$5:$AC$1501),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IF($A175="","",OFFSET(統合マスタ!$K$4,MATCH($A175,統合マスタ!$AC$5:$AC$1501,0),0))</f>
        <v/>
      </c>
    </row>
    <row r="176" spans="1:14">
      <c r="A176" s="66" t="str" cm="1">
        <f t="array" aca="1" ref="A176" ca="1">IFERROR(
    SMALL(
        IF((統合マスタ!$R$5:$R$1501=1)*
           (ISNUMBER(MATCH(統合マスタ!$V$5:$V$1501, 分類!$K$8:$K$25, 0))),
           統合マスタ!$AC$5:$AC$1501),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IF($A176="","",OFFSET(統合マスタ!$K$4,MATCH($A176,統合マスタ!$AC$5:$AC$1501,0),0))</f>
        <v/>
      </c>
    </row>
    <row r="177" spans="1:14">
      <c r="A177" s="66" t="str" cm="1">
        <f t="array" aca="1" ref="A177" ca="1">IFERROR(
    SMALL(
        IF((統合マスタ!$R$5:$R$1501=1)*
           (ISNUMBER(MATCH(統合マスタ!$V$5:$V$1501, 分類!$K$8:$K$25, 0))),
           統合マスタ!$AC$5:$AC$1501),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IF($A177="","",OFFSET(統合マスタ!$K$4,MATCH($A177,統合マスタ!$AC$5:$AC$1501,0),0))</f>
        <v/>
      </c>
    </row>
    <row r="178" spans="1:14">
      <c r="A178" s="66" t="str" cm="1">
        <f t="array" aca="1" ref="A178" ca="1">IFERROR(
    SMALL(
        IF((統合マスタ!$R$5:$R$1501=1)*
           (ISNUMBER(MATCH(統合マスタ!$V$5:$V$1501, 分類!$K$8:$K$25, 0))),
           統合マスタ!$AC$5:$AC$1501),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IF($A178="","",OFFSET(統合マスタ!$K$4,MATCH($A178,統合マスタ!$AC$5:$AC$1501,0),0))</f>
        <v/>
      </c>
    </row>
    <row r="179" spans="1:14">
      <c r="A179" s="66" t="str" cm="1">
        <f t="array" aca="1" ref="A179" ca="1">IFERROR(
    SMALL(
        IF((統合マスタ!$R$5:$R$1501=1)*
           (ISNUMBER(MATCH(統合マスタ!$V$5:$V$1501, 分類!$K$8:$K$25, 0))),
           統合マスタ!$AC$5:$AC$1501),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IF($A179="","",OFFSET(統合マスタ!$K$4,MATCH($A179,統合マスタ!$AC$5:$AC$1501,0),0))</f>
        <v/>
      </c>
    </row>
    <row r="180" spans="1:14">
      <c r="A180" s="66" t="str" cm="1">
        <f t="array" aca="1" ref="A180" ca="1">IFERROR(
    SMALL(
        IF((統合マスタ!$R$5:$R$1501=1)*
           (ISNUMBER(MATCH(統合マスタ!$V$5:$V$1501, 分類!$K$8:$K$25, 0))),
           統合マスタ!$AC$5:$AC$1501),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IF($A180="","",OFFSET(統合マスタ!$K$4,MATCH($A180,統合マスタ!$AC$5:$AC$1501,0),0))</f>
        <v/>
      </c>
    </row>
    <row r="181" spans="1:14">
      <c r="A181" s="66" t="str" cm="1">
        <f t="array" aca="1" ref="A181" ca="1">IFERROR(
    SMALL(
        IF((統合マスタ!$R$5:$R$1501=1)*
           (ISNUMBER(MATCH(統合マスタ!$V$5:$V$1501, 分類!$K$8:$K$25, 0))),
           統合マスタ!$AC$5:$AC$1501),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IF($A181="","",OFFSET(統合マスタ!$K$4,MATCH($A181,統合マスタ!$AC$5:$AC$1501,0),0))</f>
        <v/>
      </c>
    </row>
    <row r="182" spans="1:14">
      <c r="A182" s="66" t="str" cm="1">
        <f t="array" aca="1" ref="A182" ca="1">IFERROR(
    SMALL(
        IF((統合マスタ!$R$5:$R$1501=1)*
           (ISNUMBER(MATCH(統合マスタ!$V$5:$V$1501, 分類!$K$8:$K$25, 0))),
           統合マスタ!$AC$5:$AC$1501),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IF($A182="","",OFFSET(統合マスタ!$K$4,MATCH($A182,統合マスタ!$AC$5:$AC$1501,0),0))</f>
        <v/>
      </c>
    </row>
    <row r="183" spans="1:14">
      <c r="A183" s="66" t="str" cm="1">
        <f t="array" aca="1" ref="A183" ca="1">IFERROR(
    SMALL(
        IF((統合マスタ!$R$5:$R$1501=1)*
           (ISNUMBER(MATCH(統合マスタ!$V$5:$V$1501, 分類!$K$8:$K$25, 0))),
           統合マスタ!$AC$5:$AC$1501),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IF($A183="","",OFFSET(統合マスタ!$K$4,MATCH($A183,統合マスタ!$AC$5:$AC$1501,0),0))</f>
        <v/>
      </c>
    </row>
    <row r="184" spans="1:14">
      <c r="A184" s="66" t="str" cm="1">
        <f t="array" aca="1" ref="A184" ca="1">IFERROR(
    SMALL(
        IF((統合マスタ!$R$5:$R$1501=1)*
           (ISNUMBER(MATCH(統合マスタ!$V$5:$V$1501, 分類!$K$8:$K$25, 0))),
           統合マスタ!$AC$5:$AC$1501),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IF($A184="","",OFFSET(統合マスタ!$K$4,MATCH($A184,統合マスタ!$AC$5:$AC$1501,0),0))</f>
        <v/>
      </c>
    </row>
    <row r="185" spans="1:14">
      <c r="A185" s="66" t="str" cm="1">
        <f t="array" aca="1" ref="A185" ca="1">IFERROR(
    SMALL(
        IF((統合マスタ!$R$5:$R$1501=1)*
           (ISNUMBER(MATCH(統合マスタ!$V$5:$V$1501, 分類!$K$8:$K$25, 0))),
           統合マスタ!$AC$5:$AC$1501),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IF($A185="","",OFFSET(統合マスタ!$K$4,MATCH($A185,統合マスタ!$AC$5:$AC$1501,0),0))</f>
        <v/>
      </c>
    </row>
    <row r="186" spans="1:14">
      <c r="A186" s="66" t="str" cm="1">
        <f t="array" aca="1" ref="A186" ca="1">IFERROR(
    SMALL(
        IF((統合マスタ!$R$5:$R$1501=1)*
           (ISNUMBER(MATCH(統合マスタ!$V$5:$V$1501, 分類!$K$8:$K$25, 0))),
           統合マスタ!$AC$5:$AC$1501),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IF($A186="","",OFFSET(統合マスタ!$K$4,MATCH($A186,統合マスタ!$AC$5:$AC$1501,0),0))</f>
        <v/>
      </c>
    </row>
    <row r="187" spans="1:14">
      <c r="A187" s="66" t="str" cm="1">
        <f t="array" aca="1" ref="A187" ca="1">IFERROR(
    SMALL(
        IF((統合マスタ!$R$5:$R$1501=1)*
           (ISNUMBER(MATCH(統合マスタ!$V$5:$V$1501, 分類!$K$8:$K$25, 0))),
           統合マスタ!$AC$5:$AC$1501),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IF($A187="","",OFFSET(統合マスタ!$K$4,MATCH($A187,統合マスタ!$AC$5:$AC$1501,0),0))</f>
        <v/>
      </c>
    </row>
    <row r="188" spans="1:14">
      <c r="A188" s="66" t="str" cm="1">
        <f t="array" aca="1" ref="A188" ca="1">IFERROR(
    SMALL(
        IF((統合マスタ!$R$5:$R$1501=1)*
           (ISNUMBER(MATCH(統合マスタ!$V$5:$V$1501, 分類!$K$8:$K$25, 0))),
           統合マスタ!$AC$5:$AC$1501),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IF($A188="","",OFFSET(統合マスタ!$K$4,MATCH($A188,統合マスタ!$AC$5:$AC$1501,0),0))</f>
        <v/>
      </c>
    </row>
    <row r="189" spans="1:14">
      <c r="A189" s="66" t="str" cm="1">
        <f t="array" aca="1" ref="A189" ca="1">IFERROR(
    SMALL(
        IF((統合マスタ!$R$5:$R$1501=1)*
           (ISNUMBER(MATCH(統合マスタ!$V$5:$V$1501, 分類!$K$8:$K$25, 0))),
           統合マスタ!$AC$5:$AC$1501),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IF($A189="","",OFFSET(統合マスタ!$K$4,MATCH($A189,統合マスタ!$AC$5:$AC$1501,0),0))</f>
        <v/>
      </c>
    </row>
    <row r="190" spans="1:14">
      <c r="A190" s="66" t="str" cm="1">
        <f t="array" aca="1" ref="A190" ca="1">IFERROR(
    SMALL(
        IF((統合マスタ!$R$5:$R$1501=1)*
           (ISNUMBER(MATCH(統合マスタ!$V$5:$V$1501, 分類!$K$8:$K$25, 0))),
           統合マスタ!$AC$5:$AC$1501),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IF($A190="","",OFFSET(統合マスタ!$K$4,MATCH($A190,統合マスタ!$AC$5:$AC$1501,0),0))</f>
        <v/>
      </c>
    </row>
    <row r="191" spans="1:14">
      <c r="A191" s="66" t="str" cm="1">
        <f t="array" aca="1" ref="A191" ca="1">IFERROR(
    SMALL(
        IF((統合マスタ!$R$5:$R$1501=1)*
           (ISNUMBER(MATCH(統合マスタ!$V$5:$V$1501, 分類!$K$8:$K$25, 0))),
           統合マスタ!$AC$5:$AC$1501),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IF($A191="","",OFFSET(統合マスタ!$K$4,MATCH($A191,統合マスタ!$AC$5:$AC$1501,0),0))</f>
        <v/>
      </c>
    </row>
    <row r="192" spans="1:14">
      <c r="A192" s="66" t="str" cm="1">
        <f t="array" aca="1" ref="A192" ca="1">IFERROR(
    SMALL(
        IF((統合マスタ!$R$5:$R$1501=1)*
           (ISNUMBER(MATCH(統合マスタ!$V$5:$V$1501, 分類!$K$8:$K$25, 0))),
           統合マスタ!$AC$5:$AC$1501),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IF($A192="","",OFFSET(統合マスタ!$K$4,MATCH($A192,統合マスタ!$AC$5:$AC$1501,0),0))</f>
        <v/>
      </c>
    </row>
    <row r="193" spans="1:14">
      <c r="A193" s="66" t="str" cm="1">
        <f t="array" aca="1" ref="A193" ca="1">IFERROR(
    SMALL(
        IF((統合マスタ!$R$5:$R$1501=1)*
           (ISNUMBER(MATCH(統合マスタ!$V$5:$V$1501, 分類!$K$8:$K$25, 0))),
           統合マスタ!$AC$5:$AC$1501),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IF($A193="","",OFFSET(統合マスタ!$K$4,MATCH($A193,統合マスタ!$AC$5:$AC$1501,0),0))</f>
        <v/>
      </c>
    </row>
    <row r="194" spans="1:14">
      <c r="A194" s="66" t="str" cm="1">
        <f t="array" aca="1" ref="A194" ca="1">IFERROR(
    SMALL(
        IF((統合マスタ!$R$5:$R$1501=1)*
           (ISNUMBER(MATCH(統合マスタ!$V$5:$V$1501, 分類!$K$8:$K$25, 0))),
           統合マスタ!$AC$5:$AC$1501),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IF($A194="","",OFFSET(統合マスタ!$K$4,MATCH($A194,統合マスタ!$AC$5:$AC$1501,0),0))</f>
        <v/>
      </c>
    </row>
    <row r="195" spans="1:14">
      <c r="A195" s="66" t="str" cm="1">
        <f t="array" aca="1" ref="A195" ca="1">IFERROR(
    SMALL(
        IF((統合マスタ!$R$5:$R$1501=1)*
           (ISNUMBER(MATCH(統合マスタ!$V$5:$V$1501, 分類!$K$8:$K$25, 0))),
           統合マスタ!$AC$5:$AC$1501),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IF($A195="","",OFFSET(統合マスタ!$K$4,MATCH($A195,統合マスタ!$AC$5:$AC$1501,0),0))</f>
        <v/>
      </c>
    </row>
    <row r="196" spans="1:14">
      <c r="A196" s="66" t="str" cm="1">
        <f t="array" aca="1" ref="A196" ca="1">IFERROR(
    SMALL(
        IF((統合マスタ!$R$5:$R$1501=1)*
           (ISNUMBER(MATCH(統合マスタ!$V$5:$V$1501, 分類!$K$8:$K$25, 0))),
           統合マスタ!$AC$5:$AC$1501),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IF($A196="","",OFFSET(統合マスタ!$K$4,MATCH($A196,統合マスタ!$AC$5:$AC$1501,0),0))</f>
        <v/>
      </c>
    </row>
    <row r="197" spans="1:14">
      <c r="A197" s="66" t="str" cm="1">
        <f t="array" aca="1" ref="A197" ca="1">IFERROR(
    SMALL(
        IF((統合マスタ!$R$5:$R$1501=1)*
           (ISNUMBER(MATCH(統合マスタ!$V$5:$V$1501, 分類!$K$8:$K$25, 0))),
           統合マスタ!$AC$5:$AC$1501),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IF($A197="","",OFFSET(統合マスタ!$K$4,MATCH($A197,統合マスタ!$AC$5:$AC$1501,0),0))</f>
        <v/>
      </c>
    </row>
    <row r="198" spans="1:14">
      <c r="A198" s="66" t="str" cm="1">
        <f t="array" aca="1" ref="A198" ca="1">IFERROR(
    SMALL(
        IF((統合マスタ!$R$5:$R$1501=1)*
           (ISNUMBER(MATCH(統合マスタ!$V$5:$V$1501, 分類!$K$8:$K$25, 0))),
           統合マスタ!$AC$5:$AC$1501),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IF($A198="","",OFFSET(統合マスタ!$K$4,MATCH($A198,統合マスタ!$AC$5:$AC$1501,0),0))</f>
        <v/>
      </c>
    </row>
    <row r="199" spans="1:14">
      <c r="A199" s="66" t="str" cm="1">
        <f t="array" aca="1" ref="A199" ca="1">IFERROR(
    SMALL(
        IF((統合マスタ!$R$5:$R$1501=1)*
           (ISNUMBER(MATCH(統合マスタ!$V$5:$V$1501, 分類!$K$8:$K$25, 0))),
           統合マスタ!$AC$5:$AC$1501),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IF($A199="","",OFFSET(統合マスタ!$K$4,MATCH($A199,統合マスタ!$AC$5:$AC$1501,0),0))</f>
        <v/>
      </c>
    </row>
    <row r="200" spans="1:14">
      <c r="A200" s="66" t="str" cm="1">
        <f t="array" aca="1" ref="A200" ca="1">IFERROR(
    SMALL(
        IF((統合マスタ!$R$5:$R$1501=1)*
           (ISNUMBER(MATCH(統合マスタ!$V$5:$V$1501, 分類!$K$8:$K$25, 0))),
           統合マスタ!$AC$5:$AC$1501),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IF($A200="","",OFFSET(統合マスタ!$K$4,MATCH($A200,統合マスタ!$AC$5:$AC$1501,0),0))</f>
        <v/>
      </c>
    </row>
    <row r="201" spans="1:14">
      <c r="A201" s="66" t="str" cm="1">
        <f t="array" aca="1" ref="A201" ca="1">IFERROR(
    SMALL(
        IF((統合マスタ!$R$5:$R$1501=1)*
           (ISNUMBER(MATCH(統合マスタ!$V$5:$V$1501, 分類!$K$8:$K$25, 0))),
           統合マスタ!$AC$5:$AC$1501),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IF($A201="","",OFFSET(統合マスタ!$K$4,MATCH($A201,統合マスタ!$AC$5:$AC$1501,0),0))</f>
        <v/>
      </c>
    </row>
    <row r="202" spans="1:14">
      <c r="A202" s="66" t="str" cm="1">
        <f t="array" aca="1" ref="A202" ca="1">IFERROR(
    SMALL(
        IF((統合マスタ!$R$5:$R$1501=1)*
           (ISNUMBER(MATCH(統合マスタ!$V$5:$V$1501, 分類!$K$8:$K$25, 0))),
           統合マスタ!$AC$5:$AC$1501),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IF($A202="","",OFFSET(統合マスタ!$K$4,MATCH($A202,統合マスタ!$AC$5:$AC$1501,0),0))</f>
        <v/>
      </c>
    </row>
    <row r="203" spans="1:14">
      <c r="A203" s="66" t="str" cm="1">
        <f t="array" aca="1" ref="A203" ca="1">IFERROR(
    SMALL(
        IF((統合マスタ!$R$5:$R$1501=1)*
           (ISNUMBER(MATCH(統合マスタ!$V$5:$V$1501, 分類!$K$8:$K$25, 0))),
           統合マスタ!$AC$5:$AC$1501),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IF($A203="","",OFFSET(統合マスタ!$K$4,MATCH($A203,統合マスタ!$AC$5:$AC$1501,0),0))</f>
        <v/>
      </c>
    </row>
    <row r="204" spans="1:14">
      <c r="A204" s="66" t="str" cm="1">
        <f t="array" aca="1" ref="A204" ca="1">IFERROR(
    SMALL(
        IF((統合マスタ!$R$5:$R$1501=1)*
           (ISNUMBER(MATCH(統合マスタ!$V$5:$V$1501, 分類!$K$8:$K$25, 0))),
           統合マスタ!$AC$5:$AC$1501),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IF($A204="","",OFFSET(統合マスタ!$K$4,MATCH($A204,統合マスタ!$AC$5:$AC$1501,0),0))</f>
        <v/>
      </c>
    </row>
    <row r="205" spans="1:14">
      <c r="A205" s="66" t="str" cm="1">
        <f t="array" aca="1" ref="A205" ca="1">IFERROR(
    SMALL(
        IF((統合マスタ!$R$5:$R$1501=1)*
           (ISNUMBER(MATCH(統合マスタ!$V$5:$V$1501, 分類!$K$8:$K$25, 0))),
           統合マスタ!$AC$5:$AC$1501),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IF($A205="","",OFFSET(統合マスタ!$K$4,MATCH($A205,統合マスタ!$AC$5:$AC$1501,0),0))</f>
        <v/>
      </c>
    </row>
    <row r="206" spans="1:14">
      <c r="A206" s="66" t="str" cm="1">
        <f t="array" aca="1" ref="A206" ca="1">IFERROR(
    SMALL(
        IF((統合マスタ!$R$5:$R$1501=1)*
           (ISNUMBER(MATCH(統合マスタ!$V$5:$V$1501, 分類!$K$8:$K$25, 0))),
           統合マスタ!$AC$5:$AC$1501),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IF($A206="","",OFFSET(統合マスタ!$K$4,MATCH($A206,統合マスタ!$AC$5:$AC$1501,0),0))</f>
        <v/>
      </c>
    </row>
    <row r="207" spans="1:14">
      <c r="A207" s="66" t="str" cm="1">
        <f t="array" aca="1" ref="A207" ca="1">IFERROR(
    SMALL(
        IF((統合マスタ!$R$5:$R$1501=1)*
           (ISNUMBER(MATCH(統合マスタ!$V$5:$V$1501, 分類!$K$8:$K$25, 0))),
           統合マスタ!$AC$5:$AC$1501),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IF($A207="","",OFFSET(統合マスタ!$K$4,MATCH($A207,統合マスタ!$AC$5:$AC$1501,0),0))</f>
        <v/>
      </c>
    </row>
    <row r="208" spans="1:14">
      <c r="A208" s="66" t="str" cm="1">
        <f t="array" aca="1" ref="A208" ca="1">IFERROR(
    SMALL(
        IF((統合マスタ!$R$5:$R$1501=1)*
           (ISNUMBER(MATCH(統合マスタ!$V$5:$V$1501, 分類!$K$8:$K$25, 0))),
           統合マスタ!$AC$5:$AC$1501),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IF($A208="","",OFFSET(統合マスタ!$K$4,MATCH($A208,統合マスタ!$AC$5:$AC$1501,0),0))</f>
        <v/>
      </c>
    </row>
    <row r="209" spans="1:14">
      <c r="A209" s="66" t="str" cm="1">
        <f t="array" aca="1" ref="A209" ca="1">IFERROR(
    SMALL(
        IF((統合マスタ!$R$5:$R$1501=1)*
           (ISNUMBER(MATCH(統合マスタ!$V$5:$V$1501, 分類!$K$8:$K$25, 0))),
           統合マスタ!$AC$5:$AC$1501),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IF($A209="","",OFFSET(統合マスタ!$K$4,MATCH($A209,統合マスタ!$AC$5:$AC$1501,0),0))</f>
        <v/>
      </c>
    </row>
    <row r="210" spans="1:14">
      <c r="A210" s="66" t="str" cm="1">
        <f t="array" aca="1" ref="A210" ca="1">IFERROR(
    SMALL(
        IF((統合マスタ!$R$5:$R$1501=1)*
           (ISNUMBER(MATCH(統合マスタ!$V$5:$V$1501, 分類!$K$8:$K$25, 0))),
           統合マスタ!$AC$5:$AC$1501),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IF($A210="","",OFFSET(統合マスタ!$K$4,MATCH($A210,統合マスタ!$AC$5:$AC$1501,0),0))</f>
        <v/>
      </c>
    </row>
    <row r="211" spans="1:14">
      <c r="A211" s="66" t="str" cm="1">
        <f t="array" aca="1" ref="A211" ca="1">IFERROR(
    SMALL(
        IF((統合マスタ!$R$5:$R$1501=1)*
           (ISNUMBER(MATCH(統合マスタ!$V$5:$V$1501, 分類!$K$8:$K$25, 0))),
           統合マスタ!$AC$5:$AC$1501),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IF($A211="","",OFFSET(統合マスタ!$K$4,MATCH($A211,統合マスタ!$AC$5:$AC$1501,0),0))</f>
        <v/>
      </c>
    </row>
    <row r="212" spans="1:14">
      <c r="A212" s="66" t="str" cm="1">
        <f t="array" aca="1" ref="A212" ca="1">IFERROR(
    SMALL(
        IF((統合マスタ!$R$5:$R$1501=1)*
           (ISNUMBER(MATCH(統合マスタ!$V$5:$V$1501, 分類!$K$8:$K$25, 0))),
           統合マスタ!$AC$5:$AC$1501),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IF($A212="","",OFFSET(統合マスタ!$K$4,MATCH($A212,統合マスタ!$AC$5:$AC$1501,0),0))</f>
        <v/>
      </c>
    </row>
    <row r="213" spans="1:14">
      <c r="A213" s="66" t="str" cm="1">
        <f t="array" aca="1" ref="A213" ca="1">IFERROR(
    SMALL(
        IF((統合マスタ!$R$5:$R$1501=1)*
           (ISNUMBER(MATCH(統合マスタ!$V$5:$V$1501, 分類!$K$8:$K$25, 0))),
           統合マスタ!$AC$5:$AC$1501),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IF($A213="","",OFFSET(統合マスタ!$K$4,MATCH($A213,統合マスタ!$AC$5:$AC$1501,0),0))</f>
        <v/>
      </c>
    </row>
    <row r="214" spans="1:14">
      <c r="A214" s="66" t="str" cm="1">
        <f t="array" aca="1" ref="A214" ca="1">IFERROR(
    SMALL(
        IF((統合マスタ!$R$5:$R$1501=1)*
           (ISNUMBER(MATCH(統合マスタ!$V$5:$V$1501, 分類!$K$8:$K$25, 0))),
           統合マスタ!$AC$5:$AC$1501),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IF($A214="","",OFFSET(統合マスタ!$K$4,MATCH($A214,統合マスタ!$AC$5:$AC$1501,0),0))</f>
        <v/>
      </c>
    </row>
    <row r="215" spans="1:14">
      <c r="A215" s="66" t="str" cm="1">
        <f t="array" aca="1" ref="A215" ca="1">IFERROR(
    SMALL(
        IF((統合マスタ!$R$5:$R$1501=1)*
           (ISNUMBER(MATCH(統合マスタ!$V$5:$V$1501, 分類!$K$8:$K$25, 0))),
           統合マスタ!$AC$5:$AC$1501),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IF($A215="","",OFFSET(統合マスタ!$K$4,MATCH($A215,統合マスタ!$AC$5:$AC$1501,0),0))</f>
        <v/>
      </c>
    </row>
    <row r="216" spans="1:14">
      <c r="A216" s="66" t="str" cm="1">
        <f t="array" aca="1" ref="A216" ca="1">IFERROR(
    SMALL(
        IF((統合マスタ!$R$5:$R$1501=1)*
           (ISNUMBER(MATCH(統合マスタ!$V$5:$V$1501, 分類!$K$8:$K$25, 0))),
           統合マスタ!$AC$5:$AC$1501),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IF($A216="","",OFFSET(統合マスタ!$K$4,MATCH($A216,統合マスタ!$AC$5:$AC$1501,0),0))</f>
        <v/>
      </c>
    </row>
    <row r="217" spans="1:14">
      <c r="A217" s="66" t="str" cm="1">
        <f t="array" aca="1" ref="A217" ca="1">IFERROR(
    SMALL(
        IF((統合マスタ!$R$5:$R$1501=1)*
           (ISNUMBER(MATCH(統合マスタ!$V$5:$V$1501, 分類!$K$8:$K$25, 0))),
           統合マスタ!$AC$5:$AC$1501),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IF($A217="","",OFFSET(統合マスタ!$K$4,MATCH($A217,統合マスタ!$AC$5:$AC$1501,0),0))</f>
        <v/>
      </c>
    </row>
    <row r="218" spans="1:14">
      <c r="A218" s="66" t="str" cm="1">
        <f t="array" aca="1" ref="A218" ca="1">IFERROR(
    SMALL(
        IF((統合マスタ!$R$5:$R$1501=1)*
           (ISNUMBER(MATCH(統合マスタ!$V$5:$V$1501, 分類!$K$8:$K$25, 0))),
           統合マスタ!$AC$5:$AC$1501),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IF($A218="","",OFFSET(統合マスタ!$K$4,MATCH($A218,統合マスタ!$AC$5:$AC$1501,0),0))</f>
        <v/>
      </c>
    </row>
    <row r="219" spans="1:14">
      <c r="A219" s="66" t="str" cm="1">
        <f t="array" aca="1" ref="A219" ca="1">IFERROR(
    SMALL(
        IF((統合マスタ!$R$5:$R$1501=1)*
           (ISNUMBER(MATCH(統合マスタ!$V$5:$V$1501, 分類!$K$8:$K$25, 0))),
           統合マスタ!$AC$5:$AC$1501),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IF($A219="","",OFFSET(統合マスタ!$K$4,MATCH($A219,統合マスタ!$AC$5:$AC$1501,0),0))</f>
        <v/>
      </c>
    </row>
    <row r="220" spans="1:14">
      <c r="A220" s="66" t="str" cm="1">
        <f t="array" aca="1" ref="A220" ca="1">IFERROR(
    SMALL(
        IF((統合マスタ!$R$5:$R$1501=1)*
           (ISNUMBER(MATCH(統合マスタ!$V$5:$V$1501, 分類!$K$8:$K$25, 0))),
           統合マスタ!$AC$5:$AC$1501),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IF($A220="","",OFFSET(統合マスタ!$K$4,MATCH($A220,統合マスタ!$AC$5:$AC$1501,0),0))</f>
        <v/>
      </c>
    </row>
    <row r="221" spans="1:14">
      <c r="A221" s="66" t="str" cm="1">
        <f t="array" aca="1" ref="A221" ca="1">IFERROR(
    SMALL(
        IF((統合マスタ!$R$5:$R$1501=1)*
           (ISNUMBER(MATCH(統合マスタ!$V$5:$V$1501, 分類!$K$8:$K$25, 0))),
           統合マスタ!$AC$5:$AC$1501),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IF($A221="","",OFFSET(統合マスタ!$K$4,MATCH($A221,統合マスタ!$AC$5:$AC$1501,0),0))</f>
        <v/>
      </c>
    </row>
    <row r="222" spans="1:14">
      <c r="A222" s="66" t="str" cm="1">
        <f t="array" aca="1" ref="A222" ca="1">IFERROR(
    SMALL(
        IF((統合マスタ!$R$5:$R$1501=1)*
           (ISNUMBER(MATCH(統合マスタ!$V$5:$V$1501, 分類!$K$8:$K$25, 0))),
           統合マスタ!$AC$5:$AC$1501),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IF($A222="","",OFFSET(統合マスタ!$K$4,MATCH($A222,統合マスタ!$AC$5:$AC$1501,0),0))</f>
        <v/>
      </c>
    </row>
    <row r="223" spans="1:14">
      <c r="A223" s="66" t="str" cm="1">
        <f t="array" aca="1" ref="A223" ca="1">IFERROR(
    SMALL(
        IF((統合マスタ!$R$5:$R$1501=1)*
           (ISNUMBER(MATCH(統合マスタ!$V$5:$V$1501, 分類!$K$8:$K$25, 0))),
           統合マスタ!$AC$5:$AC$1501),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IF($A223="","",OFFSET(統合マスタ!$K$4,MATCH($A223,統合マスタ!$AC$5:$AC$1501,0),0))</f>
        <v/>
      </c>
    </row>
    <row r="224" spans="1:14">
      <c r="A224" s="66" t="str" cm="1">
        <f t="array" aca="1" ref="A224" ca="1">IFERROR(
    SMALL(
        IF((統合マスタ!$R$5:$R$1501=1)*
           (ISNUMBER(MATCH(統合マスタ!$V$5:$V$1501, 分類!$K$8:$K$25, 0))),
           統合マスタ!$AC$5:$AC$1501),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IF($A224="","",OFFSET(統合マスタ!$K$4,MATCH($A224,統合マスタ!$AC$5:$AC$1501,0),0))</f>
        <v/>
      </c>
    </row>
    <row r="225" spans="1:14">
      <c r="A225" s="66" t="str" cm="1">
        <f t="array" aca="1" ref="A225" ca="1">IFERROR(
    SMALL(
        IF((統合マスタ!$R$5:$R$1501=1)*
           (ISNUMBER(MATCH(統合マスタ!$V$5:$V$1501, 分類!$K$8:$K$25, 0))),
           統合マスタ!$AC$5:$AC$1501),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IF($A225="","",OFFSET(統合マスタ!$K$4,MATCH($A225,統合マスタ!$AC$5:$AC$1501,0),0))</f>
        <v/>
      </c>
    </row>
    <row r="226" spans="1:14">
      <c r="A226" s="66" t="str" cm="1">
        <f t="array" aca="1" ref="A226" ca="1">IFERROR(
    SMALL(
        IF((統合マスタ!$R$5:$R$1501=1)*
           (ISNUMBER(MATCH(統合マスタ!$V$5:$V$1501, 分類!$K$8:$K$25, 0))),
           統合マスタ!$AC$5:$AC$1501),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IF($A226="","",OFFSET(統合マスタ!$K$4,MATCH($A226,統合マスタ!$AC$5:$AC$1501,0),0))</f>
        <v/>
      </c>
    </row>
    <row r="227" spans="1:14">
      <c r="A227" s="66" t="str" cm="1">
        <f t="array" aca="1" ref="A227" ca="1">IFERROR(
    SMALL(
        IF((統合マスタ!$R$5:$R$1501=1)*
           (ISNUMBER(MATCH(統合マスタ!$V$5:$V$1501, 分類!$K$8:$K$25, 0))),
           統合マスタ!$AC$5:$AC$1501),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IF($A227="","",OFFSET(統合マスタ!$K$4,MATCH($A227,統合マスタ!$AC$5:$AC$1501,0),0))</f>
        <v/>
      </c>
    </row>
    <row r="228" spans="1:14">
      <c r="A228" s="66" t="str" cm="1">
        <f t="array" aca="1" ref="A228" ca="1">IFERROR(
    SMALL(
        IF((統合マスタ!$R$5:$R$1501=1)*
           (ISNUMBER(MATCH(統合マスタ!$V$5:$V$1501, 分類!$K$8:$K$25, 0))),
           統合マスタ!$AC$5:$AC$1501),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IF($A228="","",OFFSET(統合マスタ!$K$4,MATCH($A228,統合マスタ!$AC$5:$AC$1501,0),0))</f>
        <v/>
      </c>
    </row>
    <row r="229" spans="1:14">
      <c r="A229" s="66" t="str" cm="1">
        <f t="array" aca="1" ref="A229" ca="1">IFERROR(
    SMALL(
        IF((統合マスタ!$R$5:$R$1501=1)*
           (ISNUMBER(MATCH(統合マスタ!$V$5:$V$1501, 分類!$K$8:$K$25, 0))),
           統合マスタ!$AC$5:$AC$1501),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IF($A229="","",OFFSET(統合マスタ!$K$4,MATCH($A229,統合マスタ!$AC$5:$AC$1501,0),0))</f>
        <v/>
      </c>
    </row>
    <row r="230" spans="1:14">
      <c r="A230" s="66" t="str" cm="1">
        <f t="array" aca="1" ref="A230" ca="1">IFERROR(
    SMALL(
        IF((統合マスタ!$R$5:$R$1501=1)*
           (ISNUMBER(MATCH(統合マスタ!$V$5:$V$1501, 分類!$K$8:$K$25, 0))),
           統合マスタ!$AC$5:$AC$1501),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IF($A230="","",OFFSET(統合マスタ!$K$4,MATCH($A230,統合マスタ!$AC$5:$AC$1501,0),0))</f>
        <v/>
      </c>
    </row>
    <row r="231" spans="1:14">
      <c r="A231" s="66" t="str" cm="1">
        <f t="array" aca="1" ref="A231" ca="1">IFERROR(
    SMALL(
        IF((統合マスタ!$R$5:$R$1501=1)*
           (ISNUMBER(MATCH(統合マスタ!$V$5:$V$1501, 分類!$K$8:$K$25, 0))),
           統合マスタ!$AC$5:$AC$1501),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IF($A231="","",OFFSET(統合マスタ!$K$4,MATCH($A231,統合マスタ!$AC$5:$AC$1501,0),0))</f>
        <v/>
      </c>
    </row>
    <row r="232" spans="1:14">
      <c r="A232" s="66" t="str" cm="1">
        <f t="array" aca="1" ref="A232" ca="1">IFERROR(
    SMALL(
        IF((統合マスタ!$R$5:$R$1501=1)*
           (ISNUMBER(MATCH(統合マスタ!$V$5:$V$1501, 分類!$K$8:$K$25, 0))),
           統合マスタ!$AC$5:$AC$1501),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IF($A232="","",OFFSET(統合マスタ!$K$4,MATCH($A232,統合マスタ!$AC$5:$AC$1501,0),0))</f>
        <v/>
      </c>
    </row>
    <row r="233" spans="1:14">
      <c r="A233" s="66" t="str" cm="1">
        <f t="array" aca="1" ref="A233" ca="1">IFERROR(
    SMALL(
        IF((統合マスタ!$R$5:$R$1501=1)*
           (ISNUMBER(MATCH(統合マスタ!$V$5:$V$1501, 分類!$K$8:$K$25, 0))),
           統合マスタ!$AC$5:$AC$1501),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IF($A233="","",OFFSET(統合マスタ!$K$4,MATCH($A233,統合マスタ!$AC$5:$AC$1501,0),0))</f>
        <v/>
      </c>
    </row>
    <row r="234" spans="1:14">
      <c r="A234" s="66" t="str" cm="1">
        <f t="array" aca="1" ref="A234" ca="1">IFERROR(
    SMALL(
        IF((統合マスタ!$R$5:$R$1501=1)*
           (ISNUMBER(MATCH(統合マスタ!$V$5:$V$1501, 分類!$K$8:$K$25, 0))),
           統合マスタ!$AC$5:$AC$1501),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IF($A234="","",OFFSET(統合マスタ!$K$4,MATCH($A234,統合マスタ!$AC$5:$AC$1501,0),0))</f>
        <v/>
      </c>
    </row>
    <row r="235" spans="1:14">
      <c r="A235" s="66" t="str" cm="1">
        <f t="array" aca="1" ref="A235" ca="1">IFERROR(
    SMALL(
        IF((統合マスタ!$R$5:$R$1501=1)*
           (ISNUMBER(MATCH(統合マスタ!$V$5:$V$1501, 分類!$K$8:$K$25, 0))),
           統合マスタ!$AC$5:$AC$1501),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IF($A235="","",OFFSET(統合マスタ!$K$4,MATCH($A235,統合マスタ!$AC$5:$AC$1501,0),0))</f>
        <v/>
      </c>
    </row>
    <row r="236" spans="1:14">
      <c r="A236" s="66" t="str" cm="1">
        <f t="array" aca="1" ref="A236" ca="1">IFERROR(
    SMALL(
        IF((統合マスタ!$R$5:$R$1501=1)*
           (ISNUMBER(MATCH(統合マスタ!$V$5:$V$1501, 分類!$K$8:$K$25, 0))),
           統合マスタ!$AC$5:$AC$1501),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IF($A236="","",OFFSET(統合マスタ!$K$4,MATCH($A236,統合マスタ!$AC$5:$AC$1501,0),0))</f>
        <v/>
      </c>
    </row>
    <row r="237" spans="1:14">
      <c r="A237" s="66" t="str" cm="1">
        <f t="array" aca="1" ref="A237" ca="1">IFERROR(
    SMALL(
        IF((統合マスタ!$R$5:$R$1501=1)*
           (ISNUMBER(MATCH(統合マスタ!$V$5:$V$1501, 分類!$K$8:$K$25, 0))),
           統合マスタ!$AC$5:$AC$1501),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IF($A237="","",OFFSET(統合マスタ!$K$4,MATCH($A237,統合マスタ!$AC$5:$AC$1501,0),0))</f>
        <v/>
      </c>
    </row>
    <row r="238" spans="1:14">
      <c r="A238" s="66" t="str" cm="1">
        <f t="array" aca="1" ref="A238" ca="1">IFERROR(
    SMALL(
        IF((統合マスタ!$R$5:$R$1501=1)*
           (ISNUMBER(MATCH(統合マスタ!$V$5:$V$1501, 分類!$K$8:$K$25, 0))),
           統合マスタ!$AC$5:$AC$1501),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IF($A238="","",OFFSET(統合マスタ!$K$4,MATCH($A238,統合マスタ!$AC$5:$AC$1501,0),0))</f>
        <v/>
      </c>
    </row>
    <row r="239" spans="1:14">
      <c r="A239" s="66" t="str" cm="1">
        <f t="array" aca="1" ref="A239" ca="1">IFERROR(
    SMALL(
        IF((統合マスタ!$R$5:$R$1501=1)*
           (ISNUMBER(MATCH(統合マスタ!$V$5:$V$1501, 分類!$K$8:$K$25, 0))),
           統合マスタ!$AC$5:$AC$1501),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IF($A239="","",OFFSET(統合マスタ!$K$4,MATCH($A239,統合マスタ!$AC$5:$AC$1501,0),0))</f>
        <v/>
      </c>
    </row>
    <row r="240" spans="1:14">
      <c r="A240" s="66" t="str" cm="1">
        <f t="array" aca="1" ref="A240" ca="1">IFERROR(
    SMALL(
        IF((統合マスタ!$R$5:$R$1501=1)*
           (ISNUMBER(MATCH(統合マスタ!$V$5:$V$1501, 分類!$K$8:$K$25, 0))),
           統合マスタ!$AC$5:$AC$1501),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IF($A240="","",OFFSET(統合マスタ!$K$4,MATCH($A240,統合マスタ!$AC$5:$AC$1501,0),0))</f>
        <v/>
      </c>
    </row>
    <row r="241" spans="1:14">
      <c r="A241" s="66" t="str" cm="1">
        <f t="array" aca="1" ref="A241" ca="1">IFERROR(
    SMALL(
        IF((統合マスタ!$R$5:$R$1501=1)*
           (ISNUMBER(MATCH(統合マスタ!$V$5:$V$1501, 分類!$K$8:$K$25, 0))),
           統合マスタ!$AC$5:$AC$1501),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IF($A241="","",OFFSET(統合マスタ!$K$4,MATCH($A241,統合マスタ!$AC$5:$AC$1501,0),0))</f>
        <v/>
      </c>
    </row>
    <row r="242" spans="1:14">
      <c r="A242" s="66" t="str" cm="1">
        <f t="array" aca="1" ref="A242" ca="1">IFERROR(
    SMALL(
        IF((統合マスタ!$R$5:$R$1501=1)*
           (ISNUMBER(MATCH(統合マスタ!$V$5:$V$1501, 分類!$K$8:$K$25, 0))),
           統合マスタ!$AC$5:$AC$1501),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IF($A242="","",OFFSET(統合マスタ!$K$4,MATCH($A242,統合マスタ!$AC$5:$AC$1501,0),0))</f>
        <v/>
      </c>
    </row>
    <row r="243" spans="1:14">
      <c r="A243" s="66" t="str" cm="1">
        <f t="array" aca="1" ref="A243" ca="1">IFERROR(
    SMALL(
        IF((統合マスタ!$R$5:$R$1501=1)*
           (ISNUMBER(MATCH(統合マスタ!$V$5:$V$1501, 分類!$K$8:$K$25, 0))),
           統合マスタ!$AC$5:$AC$1501),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IF($A243="","",OFFSET(統合マスタ!$K$4,MATCH($A243,統合マスタ!$AC$5:$AC$1501,0),0))</f>
        <v/>
      </c>
    </row>
    <row r="244" spans="1:14">
      <c r="A244" s="66" t="str" cm="1">
        <f t="array" aca="1" ref="A244" ca="1">IFERROR(
    SMALL(
        IF((統合マスタ!$R$5:$R$1501=1)*
           (ISNUMBER(MATCH(統合マスタ!$V$5:$V$1501, 分類!$K$8:$K$25, 0))),
           統合マスタ!$AC$5:$AC$1501),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IF($A244="","",OFFSET(統合マスタ!$K$4,MATCH($A244,統合マスタ!$AC$5:$AC$1501,0),0))</f>
        <v/>
      </c>
    </row>
    <row r="245" spans="1:14">
      <c r="A245" s="66" t="str" cm="1">
        <f t="array" aca="1" ref="A245" ca="1">IFERROR(
    SMALL(
        IF((統合マスタ!$R$5:$R$1501=1)*
           (ISNUMBER(MATCH(統合マスタ!$V$5:$V$1501, 分類!$K$8:$K$25, 0))),
           統合マスタ!$AC$5:$AC$1501),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IF($A245="","",OFFSET(統合マスタ!$K$4,MATCH($A245,統合マスタ!$AC$5:$AC$1501,0),0))</f>
        <v/>
      </c>
    </row>
    <row r="246" spans="1:14">
      <c r="A246" s="66" t="str" cm="1">
        <f t="array" aca="1" ref="A246" ca="1">IFERROR(
    SMALL(
        IF((統合マスタ!$R$5:$R$1501=1)*
           (ISNUMBER(MATCH(統合マスタ!$V$5:$V$1501, 分類!$K$8:$K$25, 0))),
           統合マスタ!$AC$5:$AC$1501),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IF($A246="","",OFFSET(統合マスタ!$K$4,MATCH($A246,統合マスタ!$AC$5:$AC$1501,0),0))</f>
        <v/>
      </c>
    </row>
    <row r="247" spans="1:14">
      <c r="A247" s="66" t="str" cm="1">
        <f t="array" aca="1" ref="A247" ca="1">IFERROR(
    SMALL(
        IF((統合マスタ!$R$5:$R$1501=1)*
           (ISNUMBER(MATCH(統合マスタ!$V$5:$V$1501, 分類!$K$8:$K$25, 0))),
           統合マスタ!$AC$5:$AC$1501),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IF($A247="","",OFFSET(統合マスタ!$K$4,MATCH($A247,統合マスタ!$AC$5:$AC$1501,0),0))</f>
        <v/>
      </c>
    </row>
    <row r="248" spans="1:14">
      <c r="A248" s="66" t="str" cm="1">
        <f t="array" aca="1" ref="A248" ca="1">IFERROR(
    SMALL(
        IF((統合マスタ!$R$5:$R$1501=1)*
           (ISNUMBER(MATCH(統合マスタ!$V$5:$V$1501, 分類!$K$8:$K$25, 0))),
           統合マスタ!$AC$5:$AC$1501),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IF($A248="","",OFFSET(統合マスタ!$K$4,MATCH($A248,統合マスタ!$AC$5:$AC$1501,0),0))</f>
        <v/>
      </c>
    </row>
    <row r="249" spans="1:14">
      <c r="A249" s="66" t="str" cm="1">
        <f t="array" aca="1" ref="A249" ca="1">IFERROR(
    SMALL(
        IF((統合マスタ!$R$5:$R$1501=1)*
           (ISNUMBER(MATCH(統合マスタ!$V$5:$V$1501, 分類!$K$8:$K$25, 0))),
           統合マスタ!$AC$5:$AC$1501),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IF($A249="","",OFFSET(統合マスタ!$K$4,MATCH($A249,統合マスタ!$AC$5:$AC$1501,0),0))</f>
        <v/>
      </c>
    </row>
    <row r="250" spans="1:14">
      <c r="A250" s="66" t="str" cm="1">
        <f t="array" aca="1" ref="A250" ca="1">IFERROR(
    SMALL(
        IF((統合マスタ!$R$5:$R$1501=1)*
           (ISNUMBER(MATCH(統合マスタ!$V$5:$V$1501, 分類!$K$8:$K$25, 0))),
           統合マスタ!$AC$5:$AC$1501),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IF($A250="","",OFFSET(統合マスタ!$K$4,MATCH($A250,統合マスタ!$AC$5:$AC$1501,0),0))</f>
        <v/>
      </c>
    </row>
    <row r="251" spans="1:14">
      <c r="A251" s="66" t="str" cm="1">
        <f t="array" aca="1" ref="A251" ca="1">IFERROR(
    SMALL(
        IF((統合マスタ!$R$5:$R$1501=1)*
           (ISNUMBER(MATCH(統合マスタ!$V$5:$V$1501, 分類!$K$8:$K$25, 0))),
           統合マスタ!$AC$5:$AC$1501),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IF($A251="","",OFFSET(統合マスタ!$K$4,MATCH($A251,統合マスタ!$AC$5:$AC$1501,0),0))</f>
        <v/>
      </c>
    </row>
    <row r="252" spans="1:14">
      <c r="A252" s="66" t="str" cm="1">
        <f t="array" aca="1" ref="A252" ca="1">IFERROR(
    SMALL(
        IF((統合マスタ!$R$5:$R$1501=1)*
           (ISNUMBER(MATCH(統合マスタ!$V$5:$V$1501, 分類!$K$8:$K$25, 0))),
           統合マスタ!$AC$5:$AC$1501),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IF($A252="","",OFFSET(統合マスタ!$K$4,MATCH($A252,統合マスタ!$AC$5:$AC$1501,0),0))</f>
        <v/>
      </c>
    </row>
    <row r="253" spans="1:14">
      <c r="A253" s="66" t="str" cm="1">
        <f t="array" aca="1" ref="A253" ca="1">IFERROR(
    SMALL(
        IF((統合マスタ!$R$5:$R$1501=1)*
           (ISNUMBER(MATCH(統合マスタ!$V$5:$V$1501, 分類!$K$8:$K$25, 0))),
           統合マスタ!$AC$5:$AC$1501),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IF($A253="","",OFFSET(統合マスタ!$K$4,MATCH($A253,統合マスタ!$AC$5:$AC$1501,0),0))</f>
        <v/>
      </c>
    </row>
    <row r="254" spans="1:14">
      <c r="A254" s="66" t="str" cm="1">
        <f t="array" aca="1" ref="A254" ca="1">IFERROR(
    SMALL(
        IF((統合マスタ!$R$5:$R$1501=1)*
           (ISNUMBER(MATCH(統合マスタ!$V$5:$V$1501, 分類!$K$8:$K$25, 0))),
           統合マスタ!$AC$5:$AC$1501),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IF($A254="","",OFFSET(統合マスタ!$K$4,MATCH($A254,統合マスタ!$AC$5:$AC$1501,0),0))</f>
        <v/>
      </c>
    </row>
    <row r="255" spans="1:14">
      <c r="A255" s="66" t="str" cm="1">
        <f t="array" aca="1" ref="A255" ca="1">IFERROR(
    SMALL(
        IF((統合マスタ!$R$5:$R$1501=1)*
           (ISNUMBER(MATCH(統合マスタ!$V$5:$V$1501, 分類!$K$8:$K$25, 0))),
           統合マスタ!$AC$5:$AC$1501),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IF($A255="","",OFFSET(統合マスタ!$K$4,MATCH($A255,統合マスタ!$AC$5:$AC$1501,0),0))</f>
        <v/>
      </c>
    </row>
    <row r="256" spans="1:14">
      <c r="A256" s="66" t="str" cm="1">
        <f t="array" aca="1" ref="A256" ca="1">IFERROR(
    SMALL(
        IF((統合マスタ!$R$5:$R$1501=1)*
           (ISNUMBER(MATCH(統合マスタ!$V$5:$V$1501, 分類!$K$8:$K$25, 0))),
           統合マスタ!$AC$5:$AC$1501),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IF($A256="","",OFFSET(統合マスタ!$K$4,MATCH($A256,統合マスタ!$AC$5:$AC$1501,0),0))</f>
        <v/>
      </c>
    </row>
    <row r="257" spans="1:14">
      <c r="A257" s="66" t="str" cm="1">
        <f t="array" aca="1" ref="A257" ca="1">IFERROR(
    SMALL(
        IF((統合マスタ!$R$5:$R$1501=1)*
           (ISNUMBER(MATCH(統合マスタ!$V$5:$V$1501, 分類!$K$8:$K$25, 0))),
           統合マスタ!$AC$5:$AC$1501),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IF($A257="","",OFFSET(統合マスタ!$K$4,MATCH($A257,統合マスタ!$AC$5:$AC$1501,0),0))</f>
        <v/>
      </c>
    </row>
    <row r="258" spans="1:14">
      <c r="A258" s="66" t="str" cm="1">
        <f t="array" aca="1" ref="A258" ca="1">IFERROR(
    SMALL(
        IF((統合マスタ!$R$5:$R$1501=1)*
           (ISNUMBER(MATCH(統合マスタ!$V$5:$V$1501, 分類!$K$8:$K$25, 0))),
           統合マスタ!$AC$5:$AC$1501),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IF($A258="","",OFFSET(統合マスタ!$K$4,MATCH($A258,統合マスタ!$AC$5:$AC$1501,0),0))</f>
        <v/>
      </c>
    </row>
    <row r="259" spans="1:14">
      <c r="A259" s="66" t="str" cm="1">
        <f t="array" aca="1" ref="A259" ca="1">IFERROR(
    SMALL(
        IF((統合マスタ!$R$5:$R$1501=1)*
           (ISNUMBER(MATCH(統合マスタ!$V$5:$V$1501, 分類!$K$8:$K$25, 0))),
           統合マスタ!$AC$5:$AC$1501),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IF($A259="","",OFFSET(統合マスタ!$K$4,MATCH($A259,統合マスタ!$AC$5:$AC$1501,0),0))</f>
        <v/>
      </c>
    </row>
    <row r="260" spans="1:14">
      <c r="A260" s="66" t="str" cm="1">
        <f t="array" aca="1" ref="A260" ca="1">IFERROR(
    SMALL(
        IF((統合マスタ!$R$5:$R$1501=1)*
           (ISNUMBER(MATCH(統合マスタ!$V$5:$V$1501, 分類!$K$8:$K$25, 0))),
           統合マスタ!$AC$5:$AC$1501),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IF($A260="","",OFFSET(統合マスタ!$K$4,MATCH($A260,統合マスタ!$AC$5:$AC$1501,0),0))</f>
        <v/>
      </c>
    </row>
    <row r="261" spans="1:14">
      <c r="A261" s="66" t="str" cm="1">
        <f t="array" aca="1" ref="A261" ca="1">IFERROR(
    SMALL(
        IF((統合マスタ!$R$5:$R$1501=1)*
           (ISNUMBER(MATCH(統合マスタ!$V$5:$V$1501, 分類!$K$8:$K$25, 0))),
           統合マスタ!$AC$5:$AC$1501),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IF($A261="","",OFFSET(統合マスタ!$K$4,MATCH($A261,統合マスタ!$AC$5:$AC$1501,0),0))</f>
        <v/>
      </c>
    </row>
    <row r="262" spans="1:14">
      <c r="A262" s="66" t="str" cm="1">
        <f t="array" aca="1" ref="A262" ca="1">IFERROR(
    SMALL(
        IF((統合マスタ!$R$5:$R$1501=1)*
           (ISNUMBER(MATCH(統合マスタ!$V$5:$V$1501, 分類!$K$8:$K$25, 0))),
           統合マスタ!$AC$5:$AC$1501),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IF($A262="","",OFFSET(統合マスタ!$K$4,MATCH($A262,統合マスタ!$AC$5:$AC$1501,0),0))</f>
        <v/>
      </c>
    </row>
    <row r="263" spans="1:14">
      <c r="A263" s="66" t="str" cm="1">
        <f t="array" aca="1" ref="A263" ca="1">IFERROR(
    SMALL(
        IF((統合マスタ!$R$5:$R$1501=1)*
           (ISNUMBER(MATCH(統合マスタ!$V$5:$V$1501, 分類!$K$8:$K$25, 0))),
           統合マスタ!$AC$5:$AC$1501),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IF($A263="","",OFFSET(統合マスタ!$K$4,MATCH($A263,統合マスタ!$AC$5:$AC$1501,0),0))</f>
        <v/>
      </c>
    </row>
    <row r="264" spans="1:14">
      <c r="A264" s="66" t="str" cm="1">
        <f t="array" aca="1" ref="A264" ca="1">IFERROR(
    SMALL(
        IF((統合マスタ!$R$5:$R$1501=1)*
           (ISNUMBER(MATCH(統合マスタ!$V$5:$V$1501, 分類!$K$8:$K$25, 0))),
           統合マスタ!$AC$5:$AC$1501),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IF($A264="","",OFFSET(統合マスタ!$K$4,MATCH($A264,統合マスタ!$AC$5:$AC$1501,0),0))</f>
        <v/>
      </c>
    </row>
    <row r="265" spans="1:14">
      <c r="A265" s="66" t="str" cm="1">
        <f t="array" aca="1" ref="A265" ca="1">IFERROR(
    SMALL(
        IF((統合マスタ!$R$5:$R$1501=1)*
           (ISNUMBER(MATCH(統合マスタ!$V$5:$V$1501, 分類!$K$8:$K$25, 0))),
           統合マスタ!$AC$5:$AC$1501),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IF($A265="","",OFFSET(統合マスタ!$K$4,MATCH($A265,統合マスタ!$AC$5:$AC$1501,0),0))</f>
        <v/>
      </c>
    </row>
    <row r="266" spans="1:14">
      <c r="A266" s="66" t="str" cm="1">
        <f t="array" aca="1" ref="A266" ca="1">IFERROR(
    SMALL(
        IF((統合マスタ!$R$5:$R$1501=1)*
           (ISNUMBER(MATCH(統合マスタ!$V$5:$V$1501, 分類!$K$8:$K$25, 0))),
           統合マスタ!$AC$5:$AC$1501),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IF($A266="","",OFFSET(統合マスタ!$K$4,MATCH($A266,統合マスタ!$AC$5:$AC$1501,0),0))</f>
        <v/>
      </c>
    </row>
    <row r="267" spans="1:14">
      <c r="A267" s="66" t="str" cm="1">
        <f t="array" aca="1" ref="A267" ca="1">IFERROR(
    SMALL(
        IF((統合マスタ!$R$5:$R$1501=1)*
           (ISNUMBER(MATCH(統合マスタ!$V$5:$V$1501, 分類!$K$8:$K$25, 0))),
           統合マスタ!$AC$5:$AC$1501),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IF($A267="","",OFFSET(統合マスタ!$K$4,MATCH($A267,統合マスタ!$AC$5:$AC$1501,0),0))</f>
        <v/>
      </c>
    </row>
    <row r="268" spans="1:14">
      <c r="A268" s="66" t="str" cm="1">
        <f t="array" aca="1" ref="A268" ca="1">IFERROR(
    SMALL(
        IF((統合マスタ!$R$5:$R$1501=1)*
           (ISNUMBER(MATCH(統合マスタ!$V$5:$V$1501, 分類!$K$8:$K$25, 0))),
           統合マスタ!$AC$5:$AC$1501),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IF($A268="","",OFFSET(統合マスタ!$K$4,MATCH($A268,統合マスタ!$AC$5:$AC$1501,0),0))</f>
        <v/>
      </c>
    </row>
    <row r="269" spans="1:14">
      <c r="A269" s="66" t="str" cm="1">
        <f t="array" aca="1" ref="A269" ca="1">IFERROR(
    SMALL(
        IF((統合マスタ!$R$5:$R$1501=1)*
           (ISNUMBER(MATCH(統合マスタ!$V$5:$V$1501, 分類!$K$8:$K$25, 0))),
           統合マスタ!$AC$5:$AC$1501),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IF($A269="","",OFFSET(統合マスタ!$K$4,MATCH($A269,統合マスタ!$AC$5:$AC$1501,0),0))</f>
        <v/>
      </c>
    </row>
    <row r="270" spans="1:14">
      <c r="A270" s="66" t="str" cm="1">
        <f t="array" aca="1" ref="A270" ca="1">IFERROR(
    SMALL(
        IF((統合マスタ!$R$5:$R$1501=1)*
           (ISNUMBER(MATCH(統合マスタ!$V$5:$V$1501, 分類!$K$8:$K$25, 0))),
           統合マスタ!$AC$5:$AC$1501),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IF($A270="","",OFFSET(統合マスタ!$K$4,MATCH($A270,統合マスタ!$AC$5:$AC$1501,0),0))</f>
        <v/>
      </c>
    </row>
    <row r="271" spans="1:14">
      <c r="A271" s="66" t="str" cm="1">
        <f t="array" aca="1" ref="A271" ca="1">IFERROR(
    SMALL(
        IF((統合マスタ!$R$5:$R$1501=1)*
           (ISNUMBER(MATCH(統合マスタ!$V$5:$V$1501, 分類!$K$8:$K$25, 0))),
           統合マスタ!$AC$5:$AC$1501),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IF($A271="","",OFFSET(統合マスタ!$K$4,MATCH($A271,統合マスタ!$AC$5:$AC$1501,0),0))</f>
        <v/>
      </c>
    </row>
    <row r="272" spans="1:14">
      <c r="A272" s="66" t="str" cm="1">
        <f t="array" aca="1" ref="A272" ca="1">IFERROR(
    SMALL(
        IF((統合マスタ!$R$5:$R$1501=1)*
           (ISNUMBER(MATCH(統合マスタ!$V$5:$V$1501, 分類!$K$8:$K$25, 0))),
           統合マスタ!$AC$5:$AC$1501),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IF($A272="","",OFFSET(統合マスタ!$K$4,MATCH($A272,統合マスタ!$AC$5:$AC$1501,0),0))</f>
        <v/>
      </c>
    </row>
    <row r="273" spans="1:14">
      <c r="A273" s="66" t="str" cm="1">
        <f t="array" aca="1" ref="A273" ca="1">IFERROR(
    SMALL(
        IF((統合マスタ!$R$5:$R$1501=1)*
           (ISNUMBER(MATCH(統合マスタ!$V$5:$V$1501, 分類!$K$8:$K$25, 0))),
           統合マスタ!$AC$5:$AC$1501),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IF($A273="","",OFFSET(統合マスタ!$K$4,MATCH($A273,統合マスタ!$AC$5:$AC$1501,0),0))</f>
        <v/>
      </c>
    </row>
    <row r="274" spans="1:14">
      <c r="A274" s="66" t="str" cm="1">
        <f t="array" aca="1" ref="A274" ca="1">IFERROR(
    SMALL(
        IF((統合マスタ!$R$5:$R$1501=1)*
           (ISNUMBER(MATCH(統合マスタ!$V$5:$V$1501, 分類!$K$8:$K$25, 0))),
           統合マスタ!$AC$5:$AC$1501),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IF($A274="","",OFFSET(統合マスタ!$K$4,MATCH($A274,統合マスタ!$AC$5:$AC$1501,0),0))</f>
        <v/>
      </c>
    </row>
    <row r="275" spans="1:14">
      <c r="A275" s="66" t="str" cm="1">
        <f t="array" aca="1" ref="A275" ca="1">IFERROR(
    SMALL(
        IF((統合マスタ!$R$5:$R$1501=1)*
           (ISNUMBER(MATCH(統合マスタ!$V$5:$V$1501, 分類!$K$8:$K$25, 0))),
           統合マスタ!$AC$5:$AC$1501),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IF($A275="","",OFFSET(統合マスタ!$K$4,MATCH($A275,統合マスタ!$AC$5:$AC$1501,0),0))</f>
        <v/>
      </c>
    </row>
    <row r="276" spans="1:14">
      <c r="A276" s="66" t="str" cm="1">
        <f t="array" aca="1" ref="A276" ca="1">IFERROR(
    SMALL(
        IF((統合マスタ!$R$5:$R$1501=1)*
           (ISNUMBER(MATCH(統合マスタ!$V$5:$V$1501, 分類!$K$8:$K$25, 0))),
           統合マスタ!$AC$5:$AC$1501),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IF($A276="","",OFFSET(統合マスタ!$K$4,MATCH($A276,統合マスタ!$AC$5:$AC$1501,0),0))</f>
        <v/>
      </c>
    </row>
    <row r="277" spans="1:14">
      <c r="A277" s="66" t="str" cm="1">
        <f t="array" aca="1" ref="A277" ca="1">IFERROR(
    SMALL(
        IF((統合マスタ!$R$5:$R$1501=1)*
           (ISNUMBER(MATCH(統合マスタ!$V$5:$V$1501, 分類!$K$8:$K$25, 0))),
           統合マスタ!$AC$5:$AC$1501),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IF($A277="","",OFFSET(統合マスタ!$K$4,MATCH($A277,統合マスタ!$AC$5:$AC$1501,0),0))</f>
        <v/>
      </c>
    </row>
    <row r="278" spans="1:14">
      <c r="A278" s="66" t="str" cm="1">
        <f t="array" aca="1" ref="A278" ca="1">IFERROR(
    SMALL(
        IF((統合マスタ!$R$5:$R$1501=1)*
           (ISNUMBER(MATCH(統合マスタ!$V$5:$V$1501, 分類!$K$8:$K$25, 0))),
           統合マスタ!$AC$5:$AC$1501),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IF($A278="","",OFFSET(統合マスタ!$K$4,MATCH($A278,統合マスタ!$AC$5:$AC$1501,0),0))</f>
        <v/>
      </c>
    </row>
    <row r="279" spans="1:14">
      <c r="A279" s="66" t="str" cm="1">
        <f t="array" aca="1" ref="A279" ca="1">IFERROR(
    SMALL(
        IF((統合マスタ!$R$5:$R$1501=1)*
           (ISNUMBER(MATCH(統合マスタ!$V$5:$V$1501, 分類!$K$8:$K$25, 0))),
           統合マスタ!$AC$5:$AC$1501),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IF($A279="","",OFFSET(統合マスタ!$K$4,MATCH($A279,統合マスタ!$AC$5:$AC$1501,0),0))</f>
        <v/>
      </c>
    </row>
    <row r="280" spans="1:14">
      <c r="A280" s="66" t="str" cm="1">
        <f t="array" aca="1" ref="A280" ca="1">IFERROR(
    SMALL(
        IF((統合マスタ!$R$5:$R$1501=1)*
           (ISNUMBER(MATCH(統合マスタ!$V$5:$V$1501, 分類!$K$8:$K$25, 0))),
           統合マスタ!$AC$5:$AC$1501),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IF($A280="","",OFFSET(統合マスタ!$K$4,MATCH($A280,統合マスタ!$AC$5:$AC$1501,0),0))</f>
        <v/>
      </c>
    </row>
    <row r="281" spans="1:14">
      <c r="A281" s="66" t="str" cm="1">
        <f t="array" aca="1" ref="A281" ca="1">IFERROR(
    SMALL(
        IF((統合マスタ!$R$5:$R$1501=1)*
           (ISNUMBER(MATCH(統合マスタ!$V$5:$V$1501, 分類!$K$8:$K$25, 0))),
           統合マスタ!$AC$5:$AC$1501),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IF($A281="","",OFFSET(統合マスタ!$K$4,MATCH($A281,統合マスタ!$AC$5:$AC$1501,0),0))</f>
        <v/>
      </c>
    </row>
    <row r="282" spans="1:14">
      <c r="A282" s="66" t="str" cm="1">
        <f t="array" aca="1" ref="A282" ca="1">IFERROR(
    SMALL(
        IF((統合マスタ!$R$5:$R$1501=1)*
           (ISNUMBER(MATCH(統合マスタ!$V$5:$V$1501, 分類!$K$8:$K$25, 0))),
           統合マスタ!$AC$5:$AC$1501),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IF($A282="","",OFFSET(統合マスタ!$K$4,MATCH($A282,統合マスタ!$AC$5:$AC$1501,0),0))</f>
        <v/>
      </c>
    </row>
    <row r="283" spans="1:14">
      <c r="A283" s="66" t="str" cm="1">
        <f t="array" aca="1" ref="A283" ca="1">IFERROR(
    SMALL(
        IF((統合マスタ!$R$5:$R$1501=1)*
           (ISNUMBER(MATCH(統合マスタ!$V$5:$V$1501, 分類!$K$8:$K$25, 0))),
           統合マスタ!$AC$5:$AC$1501),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IF($A283="","",OFFSET(統合マスタ!$K$4,MATCH($A283,統合マスタ!$AC$5:$AC$1501,0),0))</f>
        <v/>
      </c>
    </row>
    <row r="284" spans="1:14">
      <c r="A284" s="66" t="str" cm="1">
        <f t="array" aca="1" ref="A284" ca="1">IFERROR(
    SMALL(
        IF((統合マスタ!$R$5:$R$1501=1)*
           (ISNUMBER(MATCH(統合マスタ!$V$5:$V$1501, 分類!$K$8:$K$25, 0))),
           統合マスタ!$AC$5:$AC$1501),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IF($A284="","",OFFSET(統合マスタ!$K$4,MATCH($A284,統合マスタ!$AC$5:$AC$1501,0),0))</f>
        <v/>
      </c>
    </row>
    <row r="285" spans="1:14">
      <c r="A285" s="66" t="str" cm="1">
        <f t="array" aca="1" ref="A285" ca="1">IFERROR(
    SMALL(
        IF((統合マスタ!$R$5:$R$1501=1)*
           (ISNUMBER(MATCH(統合マスタ!$V$5:$V$1501, 分類!$K$8:$K$25, 0))),
           統合マスタ!$AC$5:$AC$1501),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IF($A285="","",OFFSET(統合マスタ!$K$4,MATCH($A285,統合マスタ!$AC$5:$AC$1501,0),0))</f>
        <v/>
      </c>
    </row>
    <row r="286" spans="1:14">
      <c r="A286" s="66" t="str" cm="1">
        <f t="array" aca="1" ref="A286" ca="1">IFERROR(
    SMALL(
        IF((統合マスタ!$R$5:$R$1501=1)*
           (ISNUMBER(MATCH(統合マスタ!$V$5:$V$1501, 分類!$K$8:$K$25, 0))),
           統合マスタ!$AC$5:$AC$1501),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IF($A286="","",OFFSET(統合マスタ!$K$4,MATCH($A286,統合マスタ!$AC$5:$AC$1501,0),0))</f>
        <v/>
      </c>
    </row>
    <row r="287" spans="1:14">
      <c r="A287" s="66" t="str" cm="1">
        <f t="array" aca="1" ref="A287" ca="1">IFERROR(
    SMALL(
        IF((統合マスタ!$R$5:$R$1501=1)*
           (ISNUMBER(MATCH(統合マスタ!$V$5:$V$1501, 分類!$K$8:$K$25, 0))),
           統合マスタ!$AC$5:$AC$1501),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IF($A287="","",OFFSET(統合マスタ!$K$4,MATCH($A287,統合マスタ!$AC$5:$AC$1501,0),0))</f>
        <v/>
      </c>
    </row>
    <row r="288" spans="1:14">
      <c r="A288" s="66" t="str" cm="1">
        <f t="array" aca="1" ref="A288" ca="1">IFERROR(
    SMALL(
        IF((統合マスタ!$R$5:$R$1501=1)*
           (ISNUMBER(MATCH(統合マスタ!$V$5:$V$1501, 分類!$K$8:$K$25, 0))),
           統合マスタ!$AC$5:$AC$1501),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IF($A288="","",OFFSET(統合マスタ!$K$4,MATCH($A288,統合マスタ!$AC$5:$AC$1501,0),0))</f>
        <v/>
      </c>
    </row>
    <row r="289" spans="1:14">
      <c r="A289" s="66" t="str" cm="1">
        <f t="array" aca="1" ref="A289" ca="1">IFERROR(
    SMALL(
        IF((統合マスタ!$R$5:$R$1501=1)*
           (ISNUMBER(MATCH(統合マスタ!$V$5:$V$1501, 分類!$K$8:$K$25, 0))),
           統合マスタ!$AC$5:$AC$1501),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IF($A289="","",OFFSET(統合マスタ!$K$4,MATCH($A289,統合マスタ!$AC$5:$AC$1501,0),0))</f>
        <v/>
      </c>
    </row>
    <row r="290" spans="1:14">
      <c r="A290" s="66" t="str" cm="1">
        <f t="array" aca="1" ref="A290" ca="1">IFERROR(
    SMALL(
        IF((統合マスタ!$R$5:$R$1501=1)*
           (ISNUMBER(MATCH(統合マスタ!$V$5:$V$1501, 分類!$K$8:$K$25, 0))),
           統合マスタ!$AC$5:$AC$1501),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IF($A290="","",OFFSET(統合マスタ!$K$4,MATCH($A290,統合マスタ!$AC$5:$AC$1501,0),0))</f>
        <v/>
      </c>
    </row>
    <row r="291" spans="1:14">
      <c r="A291" s="66" t="str" cm="1">
        <f t="array" aca="1" ref="A291" ca="1">IFERROR(
    SMALL(
        IF((統合マスタ!$R$5:$R$1501=1)*
           (ISNUMBER(MATCH(統合マスタ!$V$5:$V$1501, 分類!$K$8:$K$25, 0))),
           統合マスタ!$AC$5:$AC$1501),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IF($A291="","",OFFSET(統合マスタ!$K$4,MATCH($A291,統合マスタ!$AC$5:$AC$1501,0),0))</f>
        <v/>
      </c>
    </row>
    <row r="292" spans="1:14">
      <c r="A292" s="66" t="str" cm="1">
        <f t="array" aca="1" ref="A292" ca="1">IFERROR(
    SMALL(
        IF((統合マスタ!$R$5:$R$1501=1)*
           (ISNUMBER(MATCH(統合マスタ!$V$5:$V$1501, 分類!$K$8:$K$25, 0))),
           統合マスタ!$AC$5:$AC$1501),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IF($A292="","",OFFSET(統合マスタ!$K$4,MATCH($A292,統合マスタ!$AC$5:$AC$1501,0),0))</f>
        <v/>
      </c>
    </row>
    <row r="293" spans="1:14">
      <c r="A293" s="66" t="str" cm="1">
        <f t="array" aca="1" ref="A293" ca="1">IFERROR(
    SMALL(
        IF((統合マスタ!$R$5:$R$1501=1)*
           (ISNUMBER(MATCH(統合マスタ!$V$5:$V$1501, 分類!$K$8:$K$25, 0))),
           統合マスタ!$AC$5:$AC$1501),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IF($A293="","",OFFSET(統合マスタ!$K$4,MATCH($A293,統合マスタ!$AC$5:$AC$1501,0),0))</f>
        <v/>
      </c>
    </row>
    <row r="294" spans="1:14">
      <c r="A294" s="66" t="str" cm="1">
        <f t="array" aca="1" ref="A294" ca="1">IFERROR(
    SMALL(
        IF((統合マスタ!$R$5:$R$1501=1)*
           (ISNUMBER(MATCH(統合マスタ!$V$5:$V$1501, 分類!$K$8:$K$25, 0))),
           統合マスタ!$AC$5:$AC$1501),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IF($A294="","",OFFSET(統合マスタ!$K$4,MATCH($A294,統合マスタ!$AC$5:$AC$1501,0),0))</f>
        <v/>
      </c>
    </row>
    <row r="295" spans="1:14">
      <c r="A295" s="66" t="str" cm="1">
        <f t="array" aca="1" ref="A295" ca="1">IFERROR(
    SMALL(
        IF((統合マスタ!$R$5:$R$1501=1)*
           (ISNUMBER(MATCH(統合マスタ!$V$5:$V$1501, 分類!$K$8:$K$25, 0))),
           統合マスタ!$AC$5:$AC$1501),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IF($A295="","",OFFSET(統合マスタ!$K$4,MATCH($A295,統合マスタ!$AC$5:$AC$1501,0),0))</f>
        <v/>
      </c>
    </row>
    <row r="296" spans="1:14">
      <c r="A296" s="66" t="str" cm="1">
        <f t="array" aca="1" ref="A296" ca="1">IFERROR(
    SMALL(
        IF((統合マスタ!$R$5:$R$1501=1)*
           (ISNUMBER(MATCH(統合マスタ!$V$5:$V$1501, 分類!$K$8:$K$25, 0))),
           統合マスタ!$AC$5:$AC$1501),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IF($A296="","",OFFSET(統合マスタ!$K$4,MATCH($A296,統合マスタ!$AC$5:$AC$1501,0),0))</f>
        <v/>
      </c>
    </row>
    <row r="297" spans="1:14">
      <c r="A297" s="66" t="str" cm="1">
        <f t="array" aca="1" ref="A297" ca="1">IFERROR(
    SMALL(
        IF((統合マスタ!$R$5:$R$1501=1)*
           (ISNUMBER(MATCH(統合マスタ!$V$5:$V$1501, 分類!$K$8:$K$25, 0))),
           統合マスタ!$AC$5:$AC$1501),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IF($A297="","",OFFSET(統合マスタ!$K$4,MATCH($A297,統合マスタ!$AC$5:$AC$1501,0),0))</f>
        <v/>
      </c>
    </row>
    <row r="298" spans="1:14">
      <c r="A298" s="66" t="str" cm="1">
        <f t="array" aca="1" ref="A298" ca="1">IFERROR(
    SMALL(
        IF((統合マスタ!$R$5:$R$1501=1)*
           (ISNUMBER(MATCH(統合マスタ!$V$5:$V$1501, 分類!$K$8:$K$25, 0))),
           統合マスタ!$AC$5:$AC$1501),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IF($A298="","",OFFSET(統合マスタ!$K$4,MATCH($A298,統合マスタ!$AC$5:$AC$1501,0),0))</f>
        <v/>
      </c>
    </row>
    <row r="299" spans="1:14">
      <c r="A299" s="66" t="str" cm="1">
        <f t="array" aca="1" ref="A299" ca="1">IFERROR(
    SMALL(
        IF((統合マスタ!$R$5:$R$1501=1)*
           (ISNUMBER(MATCH(統合マスタ!$V$5:$V$1501, 分類!$K$8:$K$25, 0))),
           統合マスタ!$AC$5:$AC$1501),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IF($A299="","",OFFSET(統合マスタ!$K$4,MATCH($A299,統合マスタ!$AC$5:$AC$1501,0),0))</f>
        <v/>
      </c>
    </row>
    <row r="300" spans="1:14">
      <c r="A300" s="66" t="str" cm="1">
        <f t="array" aca="1" ref="A300" ca="1">IFERROR(
    SMALL(
        IF((統合マスタ!$R$5:$R$1501=1)*
           (ISNUMBER(MATCH(統合マスタ!$V$5:$V$1501, 分類!$K$8:$K$25, 0))),
           統合マスタ!$AC$5:$AC$1501),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IF($A300="","",OFFSET(統合マスタ!$K$4,MATCH($A300,統合マスタ!$AC$5:$AC$1501,0),0))</f>
        <v/>
      </c>
    </row>
    <row r="301" spans="1:14">
      <c r="A301" s="66" t="str" cm="1">
        <f t="array" aca="1" ref="A301" ca="1">IFERROR(
    SMALL(
        IF((統合マスタ!$R$5:$R$1501=1)*
           (ISNUMBER(MATCH(統合マスタ!$V$5:$V$1501, 分類!$K$8:$K$25, 0))),
           統合マスタ!$AC$5:$AC$1501),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IF($A301="","",OFFSET(統合マスタ!$K$4,MATCH($A301,統合マスタ!$AC$5:$AC$1501,0),0))</f>
        <v/>
      </c>
    </row>
    <row r="302" spans="1:14">
      <c r="A302" s="66" t="str" cm="1">
        <f t="array" aca="1" ref="A302" ca="1">IFERROR(
    SMALL(
        IF((統合マスタ!$R$5:$R$1501=1)*
           (ISNUMBER(MATCH(統合マスタ!$V$5:$V$1501, 分類!$K$8:$K$25, 0))),
           統合マスタ!$AC$5:$AC$1501),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IF($A302="","",OFFSET(統合マスタ!$K$4,MATCH($A302,統合マスタ!$AC$5:$AC$1501,0),0))</f>
        <v/>
      </c>
    </row>
    <row r="303" spans="1:14">
      <c r="A303" s="66" t="str" cm="1">
        <f t="array" aca="1" ref="A303" ca="1">IFERROR(
    SMALL(
        IF((統合マスタ!$R$5:$R$1501=1)*
           (ISNUMBER(MATCH(統合マスタ!$V$5:$V$1501, 分類!$K$8:$K$25, 0))),
           統合マスタ!$AC$5:$AC$1501),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IF($A303="","",OFFSET(統合マスタ!$K$4,MATCH($A303,統合マスタ!$AC$5:$AC$1501,0),0))</f>
        <v/>
      </c>
    </row>
    <row r="304" spans="1:14">
      <c r="A304" s="66" t="str" cm="1">
        <f t="array" aca="1" ref="A304" ca="1">IFERROR(
    SMALL(
        IF((統合マスタ!$R$5:$R$1501=1)*
           (ISNUMBER(MATCH(統合マスタ!$V$5:$V$1501, 分類!$K$8:$K$25, 0))),
           統合マスタ!$AC$5:$AC$1501),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IF($A304="","",OFFSET(統合マスタ!$K$4,MATCH($A304,統合マスタ!$AC$5:$AC$1501,0),0))</f>
        <v/>
      </c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N504"/>
  <sheetViews>
    <sheetView workbookViewId="0">
      <pane xSplit="1" ySplit="4" topLeftCell="B221" activePane="bottomRight" state="frozen"/>
      <selection pane="topRight" activeCell="B1" sqref="B1"/>
      <selection pane="bottomLeft" activeCell="A5" sqref="A5"/>
      <selection pane="bottomRight" activeCell="M244" sqref="M244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66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4200</v>
      </c>
      <c r="J4" s="61" t="s">
        <v>4202</v>
      </c>
      <c r="K4" s="61" t="s">
        <v>4204</v>
      </c>
      <c r="L4" s="61" t="s">
        <v>4205</v>
      </c>
      <c r="M4" s="61" t="s">
        <v>5576</v>
      </c>
      <c r="N4" s="61" t="s">
        <v>4206</v>
      </c>
    </row>
    <row r="5" spans="1:14">
      <c r="A5" s="66" cm="1">
        <f t="array" aca="1" ref="A5" ca="1">IFERROR(
    SMALL(
        IF((統合マスタ!$R$5:$R$1501=1)*
           (ISNUMBER(MATCH(統合マスタ!$V$5:$V$1501, 分類!$N$8:$N$15, 0))),
           統合マスタ!$AC$5:$AC$1501),
        ROW(A1)
    ),
"")</f>
        <v>16</v>
      </c>
      <c r="B5" s="27">
        <v>1</v>
      </c>
      <c r="C5" s="27">
        <f ca="1">IF($A5="","",OFFSET(統合マスタ!$B$4,MATCH($A5,統合マスタ!$AC$5:$AC$1501,0),0))</f>
        <v>16</v>
      </c>
      <c r="D5" s="27" t="str">
        <f ca="1">IF($A5="","",OFFSET(統合マスタ!$C$4,MATCH($A5,統合マスタ!$AC$5:$AC$1501,0),0))</f>
        <v>２５ｍｇアリナミン　Ｆ糖衣錠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25</v>
      </c>
      <c r="G5" s="27" t="str">
        <f ca="1">IF($A5="","",OFFSET(統合マスタ!$E$4,MATCH($A5,統合マスタ!$AC$5:$AC$1501,0),0))</f>
        <v>ＰＴＰ</v>
      </c>
      <c r="H5" s="27" t="str">
        <f ca="1">IF($A5="","",OFFSET(統合マスタ!$F$4,MATCH($A5,統合マスタ!$AC$5:$AC$1501,0),0))</f>
        <v>１００Ｔ</v>
      </c>
      <c r="I5" s="27" t="str">
        <f ca="1">IF($A5="","",OFFSET(統合マスタ!$K$4,MATCH($A5,統合マスタ!$AC$5:$AC$1501,0),0))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592</v>
      </c>
      <c r="L5" s="54">
        <f ca="1">IFERROR(
    OFFSET(錠剤_バラ!$M$5,
           MATCH(D5, 錠剤_バラ!$D$5:$D$999, 0) - 1,
           0),
"")</f>
        <v>100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692</v>
      </c>
    </row>
    <row r="6" spans="1:14">
      <c r="A6" s="66" cm="1">
        <f t="array" aca="1" ref="A6" ca="1">IFERROR(
    SMALL(
        IF((統合マスタ!$R$5:$R$1501=1)*
           (ISNUMBER(MATCH(統合マスタ!$V$5:$V$1501, 分類!$N$8:$N$15, 0))),
           統合マスタ!$AC$5:$AC$1501),
        ROW(A2)
    ),
"")</f>
        <v>24</v>
      </c>
      <c r="B6" s="27">
        <f>B5+1</f>
        <v>2</v>
      </c>
      <c r="C6" s="27">
        <f ca="1">IF($A6="","",OFFSET(統合マスタ!$B$4,MATCH($A6,統合マスタ!$AC$5:$AC$1501,0),0))</f>
        <v>24</v>
      </c>
      <c r="D6" s="27" t="str">
        <f ca="1">IF($A6="","",OFFSET(統合マスタ!$C$4,MATCH($A6,統合マスタ!$AC$5:$AC$1501,0),0))</f>
        <v>ＥＰＬカプセル２５０ｍｇ　販売中止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5</v>
      </c>
      <c r="G6" s="27" t="str">
        <f ca="1">IF($A6="","",OFFSET(統合マスタ!$E$4,MATCH($A6,統合マスタ!$AC$5:$AC$1501,0),0))</f>
        <v>ＰＴＰ</v>
      </c>
      <c r="H6" s="27" t="str">
        <f ca="1">IF($A6="","",OFFSET(統合マスタ!$F$4,MATCH($A6,統合マスタ!$AC$5:$AC$1501,0),0))</f>
        <v>４００Ｐ</v>
      </c>
      <c r="I6" s="27" t="str">
        <f ca="1">IF($A6="","",OFFSET(統合マスタ!$K$4,MATCH($A6,統合マスタ!$AC$5:$AC$1501,0),0))</f>
        <v>cap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898</v>
      </c>
      <c r="M6" s="54" t="str">
        <f ca="1">IFERROR(
    OFFSET(分包機カセット!$M$2,
           MATCH(D6, 分包機カセット!$E$2:$E$235, 0) - 1,
           0),
"")</f>
        <v/>
      </c>
      <c r="N6" s="54">
        <f t="shared" ref="N6:N69" ca="1" si="0">SUM(K6:M6)</f>
        <v>898</v>
      </c>
    </row>
    <row r="7" spans="1:14">
      <c r="A7" s="66" cm="1">
        <f t="array" aca="1" ref="A7" ca="1">IFERROR(
    SMALL(
        IF((統合マスタ!$R$5:$R$1501=1)*
           (ISNUMBER(MATCH(統合マスタ!$V$5:$V$1501, 分類!$N$8:$N$15, 0))),
           統合マスタ!$AC$5:$AC$1501),
        ROW(A3)
    ),
"")</f>
        <v>27</v>
      </c>
      <c r="B7" s="27">
        <f t="shared" ref="B7:B70" si="1">B6+1</f>
        <v>3</v>
      </c>
      <c r="C7" s="27">
        <f ca="1">IF($A7="","",OFFSET(統合マスタ!$B$4,MATCH($A7,統合マスタ!$AC$5:$AC$1501,0),0))</f>
        <v>27</v>
      </c>
      <c r="D7" s="27" t="str">
        <f ca="1">IF($A7="","",OFFSET(統合マスタ!$C$4,MATCH($A7,統合マスタ!$AC$5:$AC$1501,0),0))</f>
        <v>アーチスト錠１．２５ｍｇ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5</v>
      </c>
      <c r="G7" s="27" t="str">
        <f ca="1">IF($A7="","",OFFSET(統合マスタ!$E$4,MATCH($A7,統合マスタ!$AC$5:$AC$1501,0),0))</f>
        <v>ＰＴＰ</v>
      </c>
      <c r="H7" s="27" t="str">
        <f ca="1">IF($A7="","",OFFSET(統合マスタ!$F$4,MATCH($A7,統合マスタ!$AC$5:$AC$1501,0),0))</f>
        <v>１００Ｔ</v>
      </c>
      <c r="I7" s="27" t="str">
        <f ca="1">IF($A7="","",OFFSET(統合マスタ!$K$4,MATCH($A7,統合マスタ!$AC$5:$AC$1501,0),0))</f>
        <v>錠</v>
      </c>
      <c r="J7" s="54" t="str">
        <f ca="1">IF(F7="","",OFFSET(分類!$B$29,MATCH(F7,分類!$A$30:$A$46,0),0))</f>
        <v>普通薬バラ</v>
      </c>
      <c r="K7" s="54" t="str">
        <f ca="1">IFERROR(
    OFFSET(錠剤_PTP!$M$5,
           MATCH(D7, 錠剤_PTP!$D$5:$D$999, 0) - 1,
           0),
"")</f>
        <v/>
      </c>
      <c r="L7" s="54">
        <f ca="1">IFERROR(
    OFFSET(錠剤_バラ!$M$5,
           MATCH(D7, 錠剤_バラ!$D$5:$D$999, 0) - 1,
           0),
"")</f>
        <v>200</v>
      </c>
      <c r="M7" s="54">
        <f ca="1">IFERROR(
    OFFSET(分包機カセット!$M$2,
           MATCH(D7, 分包機カセット!$E$2:$E$235, 0) - 1,
           0),
"")</f>
        <v>25</v>
      </c>
      <c r="N7" s="54">
        <f t="shared" ca="1" si="0"/>
        <v>225</v>
      </c>
    </row>
    <row r="8" spans="1:14">
      <c r="A8" s="66" cm="1">
        <f t="array" aca="1" ref="A8" ca="1">IFERROR(
    SMALL(
        IF((統合マスタ!$R$5:$R$1501=1)*
           (ISNUMBER(MATCH(統合マスタ!$V$5:$V$1501, 分類!$N$8:$N$15, 0))),
           統合マスタ!$AC$5:$AC$1501),
        ROW(A4)
    ),
"")</f>
        <v>37</v>
      </c>
      <c r="B8" s="27">
        <f t="shared" si="1"/>
        <v>4</v>
      </c>
      <c r="C8" s="27">
        <f ca="1">IF($A8="","",OFFSET(統合マスタ!$B$4,MATCH($A8,統合マスタ!$AC$5:$AC$1501,0),0))</f>
        <v>37</v>
      </c>
      <c r="D8" s="27" t="str">
        <f ca="1">IF($A8="","",OFFSET(統合マスタ!$C$4,MATCH($A8,統合マスタ!$AC$5:$AC$1501,0),0))</f>
        <v>アジスロマイシン錠２５０ｍｇ「トーワ」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1</v>
      </c>
      <c r="G8" s="27" t="str">
        <f ca="1">IF($A8="","",OFFSET(統合マスタ!$E$4,MATCH($A8,統合マスタ!$AC$5:$AC$1501,0),0))</f>
        <v>ＰＴＰ</v>
      </c>
      <c r="H8" s="27" t="str">
        <f ca="1">IF($A8="","",OFFSET(統合マスタ!$F$4,MATCH($A8,統合マスタ!$AC$5:$AC$1501,0),0))</f>
        <v>６０Ｔ</v>
      </c>
      <c r="I8" s="27" t="str">
        <f ca="1">IF($A8="","",OFFSET(統合マスタ!$K$4,MATCH($A8,統合マスタ!$AC$5:$AC$1501,0),0))</f>
        <v>錠</v>
      </c>
      <c r="J8" s="54" t="str">
        <f ca="1">IF(F8="","",OFFSET(分類!$B$29,MATCH(F8,分類!$A$30:$A$46,0),0))</f>
        <v>調剤棚</v>
      </c>
      <c r="K8" s="54">
        <f ca="1">IFERROR(
    OFFSET(錠剤_PTP!$M$5,
           MATCH(D8, 錠剤_PTP!$D$5:$D$999, 0) - 1,
           0),
"")</f>
        <v>147</v>
      </c>
      <c r="L8" s="54" t="str">
        <f ca="1">IFERROR(
    OFFSET(錠剤_バラ!$M$5,
           MATCH(D8, 錠剤_バラ!$D$5:$D$999, 0) - 1,
           0),
"")</f>
        <v/>
      </c>
      <c r="M8" s="54" t="str">
        <f ca="1">IFERROR(
    OFFSET(分包機カセット!$M$2,
           MATCH(D8, 分包機カセット!$E$2:$E$235, 0) - 1,
           0),
"")</f>
        <v/>
      </c>
      <c r="N8" s="54">
        <f t="shared" ca="1" si="0"/>
        <v>147</v>
      </c>
    </row>
    <row r="9" spans="1:14">
      <c r="A9" s="66" cm="1">
        <f t="array" aca="1" ref="A9" ca="1">IFERROR(
    SMALL(
        IF((統合マスタ!$R$5:$R$1501=1)*
           (ISNUMBER(MATCH(統合マスタ!$V$5:$V$1501, 分類!$N$8:$N$15, 0))),
           統合マスタ!$AC$5:$AC$1501),
        ROW(A5)
    ),
"")</f>
        <v>38</v>
      </c>
      <c r="B9" s="27">
        <f t="shared" si="1"/>
        <v>5</v>
      </c>
      <c r="C9" s="27">
        <f ca="1">IF($A9="","",OFFSET(統合マスタ!$B$4,MATCH($A9,統合マスタ!$AC$5:$AC$1501,0),0))</f>
        <v>38</v>
      </c>
      <c r="D9" s="27" t="str">
        <f ca="1">IF($A9="","",OFFSET(統合マスタ!$C$4,MATCH($A9,統合マスタ!$AC$5:$AC$1501,0),0))</f>
        <v>アジルサルタンＯＤ錠２０ｍｇ「サワイ」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25</v>
      </c>
      <c r="G9" s="27" t="str">
        <f ca="1">IF($A9="","",OFFSET(統合マスタ!$E$4,MATCH($A9,統合マスタ!$AC$5:$AC$1501,0),0))</f>
        <v>ＰＴＰ</v>
      </c>
      <c r="H9" s="27" t="str">
        <f ca="1">IF($A9="","",OFFSET(統合マスタ!$F$4,MATCH($A9,統合マスタ!$AC$5:$AC$1501,0),0))</f>
        <v>１００Ｔ</v>
      </c>
      <c r="I9" s="27" t="str">
        <f ca="1">IF($A9="","",OFFSET(統合マスタ!$K$4,MATCH($A9,統合マスタ!$AC$5:$AC$1501,0),0))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212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52</v>
      </c>
      <c r="N9" s="54">
        <f t="shared" ca="1" si="0"/>
        <v>264</v>
      </c>
    </row>
    <row r="10" spans="1:14">
      <c r="A10" s="66" cm="1">
        <f t="array" aca="1" ref="A10" ca="1">IFERROR(
    SMALL(
        IF((統合マスタ!$R$5:$R$1501=1)*
           (ISNUMBER(MATCH(統合マスタ!$V$5:$V$1501, 分類!$N$8:$N$15, 0))),
           統合マスタ!$AC$5:$AC$1501),
        ROW(A6)
    ),
"")</f>
        <v>39</v>
      </c>
      <c r="B10" s="27">
        <f t="shared" si="1"/>
        <v>6</v>
      </c>
      <c r="C10" s="27">
        <f ca="1">IF($A10="","",OFFSET(統合マスタ!$B$4,MATCH($A10,統合マスタ!$AC$5:$AC$1501,0),0))</f>
        <v>39</v>
      </c>
      <c r="D10" s="27" t="str">
        <f ca="1">IF($A10="","",OFFSET(統合マスタ!$C$4,MATCH($A10,統合マスタ!$AC$5:$AC$1501,0),0))</f>
        <v>アジルサルタンＯＤ錠２０ｍｇ「サワイ」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25</v>
      </c>
      <c r="G10" s="27" t="str">
        <f ca="1">IF($A10="","",OFFSET(統合マスタ!$E$4,MATCH($A10,統合マスタ!$AC$5:$AC$1501,0),0))</f>
        <v>バラ</v>
      </c>
      <c r="H10" s="27" t="str">
        <f ca="1">IF($A10="","",OFFSET(統合マスタ!$F$4,MATCH($A10,統合マスタ!$AC$5:$AC$1501,0),0))</f>
        <v>２００Ｔ</v>
      </c>
      <c r="I10" s="27" t="str">
        <f ca="1">IF($A10="","",OFFSET(統合マスタ!$K$4,MATCH($A10,統合マスタ!$AC$5:$AC$1501,0),0))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212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52</v>
      </c>
      <c r="N10" s="54">
        <f t="shared" ca="1" si="0"/>
        <v>264</v>
      </c>
    </row>
    <row r="11" spans="1:14">
      <c r="A11" s="66" cm="1">
        <f t="array" aca="1" ref="A11" ca="1">IFERROR(
    SMALL(
        IF((統合マスタ!$R$5:$R$1501=1)*
           (ISNUMBER(MATCH(統合マスタ!$V$5:$V$1501, 分類!$N$8:$N$15, 0))),
           統合マスタ!$AC$5:$AC$1501),
        ROW(A7)
    ),
"")</f>
        <v>43</v>
      </c>
      <c r="B11" s="27">
        <f t="shared" si="1"/>
        <v>7</v>
      </c>
      <c r="C11" s="27">
        <f ca="1">IF($A11="","",OFFSET(統合マスタ!$B$4,MATCH($A11,統合マスタ!$AC$5:$AC$1501,0),0))</f>
        <v>43</v>
      </c>
      <c r="D11" s="27" t="str">
        <f ca="1">IF($A11="","",OFFSET(統合マスタ!$C$4,MATCH($A11,統合マスタ!$AC$5:$AC$1501,0),0))</f>
        <v>アスパラ－ＣＡ錠２００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25</v>
      </c>
      <c r="G11" s="27" t="str">
        <f ca="1">IF($A11="","",OFFSET(統合マスタ!$E$4,MATCH($A11,統合マスタ!$AC$5:$AC$1501,0),0))</f>
        <v>ＰＴＰ</v>
      </c>
      <c r="H11" s="27" t="str">
        <f ca="1">IF($A11="","",OFFSET(統合マスタ!$F$4,MATCH($A11,統合マスタ!$AC$5:$AC$1501,0),0))</f>
        <v>１００Ｔ</v>
      </c>
      <c r="I11" s="27" t="str">
        <f ca="1">IF($A11="","",OFFSET(統合マスタ!$K$4,MATCH($A11,統合マスタ!$AC$5:$AC$1501,0),0))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321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0</v>
      </c>
      <c r="N11" s="54">
        <f t="shared" ca="1" si="0"/>
        <v>321</v>
      </c>
    </row>
    <row r="12" spans="1:14">
      <c r="A12" s="66" cm="1">
        <f t="array" aca="1" ref="A12" ca="1">IFERROR(
    SMALL(
        IF((統合マスタ!$R$5:$R$1501=1)*
           (ISNUMBER(MATCH(統合マスタ!$V$5:$V$1501, 分類!$N$8:$N$15, 0))),
           統合マスタ!$AC$5:$AC$1501),
        ROW(A8)
    ),
"")</f>
        <v>44</v>
      </c>
      <c r="B12" s="27">
        <f t="shared" si="1"/>
        <v>8</v>
      </c>
      <c r="C12" s="27">
        <f ca="1">IF($A12="","",OFFSET(統合マスタ!$B$4,MATCH($A12,統合マスタ!$AC$5:$AC$1501,0),0))</f>
        <v>44</v>
      </c>
      <c r="D12" s="27" t="str">
        <f ca="1">IF($A12="","",OFFSET(統合マスタ!$C$4,MATCH($A12,統合マスタ!$AC$5:$AC$1501,0),0))</f>
        <v>アスパラ－ＣＡ錠２００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25</v>
      </c>
      <c r="G12" s="27" t="str">
        <f ca="1">IF($A12="","",OFFSET(統合マスタ!$E$4,MATCH($A12,統合マスタ!$AC$5:$AC$1501,0),0))</f>
        <v>バラ</v>
      </c>
      <c r="H12" s="27" t="str">
        <f ca="1">IF($A12="","",OFFSET(統合マスタ!$F$4,MATCH($A12,統合マスタ!$AC$5:$AC$1501,0),0))</f>
        <v>５００Ｔ</v>
      </c>
      <c r="I12" s="27" t="str">
        <f ca="1">IF($A12="","",OFFSET(統合マスタ!$K$4,MATCH($A12,統合マスタ!$AC$5:$AC$1501,0),0))</f>
        <v>錠</v>
      </c>
      <c r="J12" s="54" t="str">
        <f ca="1">IF(F12="","",OFFSET(分類!$B$29,MATCH(F12,分類!$A$30:$A$46,0),0))</f>
        <v>調剤棚　＆　普通薬バラ</v>
      </c>
      <c r="K12" s="54">
        <f ca="1">IFERROR(
    OFFSET(錠剤_PTP!$M$5,
           MATCH(D12, 錠剤_PTP!$D$5:$D$999, 0) - 1,
           0),
"")</f>
        <v>321</v>
      </c>
      <c r="L12" s="54">
        <f ca="1">IFERROR(
    OFFSET(錠剤_バラ!$M$5,
           MATCH(D12, 錠剤_バラ!$D$5:$D$999, 0) - 1,
           0),
"")</f>
        <v>0</v>
      </c>
      <c r="M12" s="54">
        <f ca="1">IFERROR(
    OFFSET(分包機カセット!$M$2,
           MATCH(D12, 分包機カセット!$E$2:$E$235, 0) - 1,
           0),
"")</f>
        <v>0</v>
      </c>
      <c r="N12" s="54">
        <f t="shared" ca="1" si="0"/>
        <v>321</v>
      </c>
    </row>
    <row r="13" spans="1:14">
      <c r="A13" s="66" cm="1">
        <f t="array" aca="1" ref="A13" ca="1">IFERROR(
    SMALL(
        IF((統合マスタ!$R$5:$R$1501=1)*
           (ISNUMBER(MATCH(統合マスタ!$V$5:$V$1501, 分類!$N$8:$N$15, 0))),
           統合マスタ!$AC$5:$AC$1501),
        ROW(A9)
    ),
"")</f>
        <v>46</v>
      </c>
      <c r="B13" s="27">
        <f t="shared" si="1"/>
        <v>9</v>
      </c>
      <c r="C13" s="27">
        <f ca="1">IF($A13="","",OFFSET(統合マスタ!$B$4,MATCH($A13,統合マスタ!$AC$5:$AC$1501,0),0))</f>
        <v>46</v>
      </c>
      <c r="D13" s="27" t="str">
        <f ca="1">IF($A13="","",OFFSET(統合マスタ!$C$4,MATCH($A13,統合マスタ!$AC$5:$AC$1501,0),0))</f>
        <v>アスパラカリウム錠３００ｍｇ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1</v>
      </c>
      <c r="G13" s="27" t="str">
        <f ca="1">IF($A13="","",OFFSET(統合マスタ!$E$4,MATCH($A13,統合マスタ!$AC$5:$AC$1501,0),0))</f>
        <v>ＰＴＰ</v>
      </c>
      <c r="H13" s="27" t="str">
        <f ca="1">IF($A13="","",OFFSET(統合マスタ!$F$4,MATCH($A13,統合マスタ!$AC$5:$AC$1501,0),0))</f>
        <v>１０００Ｔ</v>
      </c>
      <c r="I13" s="27" t="str">
        <f ca="1">IF($A13="","",OFFSET(統合マスタ!$K$4,MATCH($A13,統合マスタ!$AC$5:$AC$1501,0),0))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654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654</v>
      </c>
    </row>
    <row r="14" spans="1:14">
      <c r="A14" s="66" cm="1">
        <f t="array" aca="1" ref="A14" ca="1">IFERROR(
    SMALL(
        IF((統合マスタ!$R$5:$R$1501=1)*
           (ISNUMBER(MATCH(統合マスタ!$V$5:$V$1501, 分類!$N$8:$N$15, 0))),
           統合マスタ!$AC$5:$AC$1501),
        ROW(A10)
    ),
"")</f>
        <v>47</v>
      </c>
      <c r="B14" s="27">
        <f t="shared" si="1"/>
        <v>10</v>
      </c>
      <c r="C14" s="27">
        <f ca="1">IF($A14="","",OFFSET(統合マスタ!$B$4,MATCH($A14,統合マスタ!$AC$5:$AC$1501,0),0))</f>
        <v>47</v>
      </c>
      <c r="D14" s="27" t="str">
        <f ca="1">IF($A14="","",OFFSET(統合マスタ!$C$4,MATCH($A14,統合マスタ!$AC$5:$AC$1501,0),0))</f>
        <v>アスパラカリウム錠３００ｍｇ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1</v>
      </c>
      <c r="G14" s="27" t="str">
        <f ca="1">IF($A14="","",OFFSET(統合マスタ!$E$4,MATCH($A14,統合マスタ!$AC$5:$AC$1501,0),0))</f>
        <v>ＰＴＰ</v>
      </c>
      <c r="H14" s="27" t="str">
        <f ca="1">IF($A14="","",OFFSET(統合マスタ!$F$4,MATCH($A14,統合マスタ!$AC$5:$AC$1501,0),0))</f>
        <v>１００Ｔ</v>
      </c>
      <c r="I14" s="27" t="str">
        <f ca="1">IF($A14="","",OFFSET(統合マスタ!$K$4,MATCH($A14,統合マスタ!$AC$5:$AC$1501,0),0))</f>
        <v>錠</v>
      </c>
      <c r="J14" s="54" t="str">
        <f ca="1">IF(F14="","",OFFSET(分類!$B$29,MATCH(F14,分類!$A$30:$A$46,0),0))</f>
        <v>調剤棚</v>
      </c>
      <c r="K14" s="54">
        <f ca="1">IFERROR(
    OFFSET(錠剤_PTP!$M$5,
           MATCH(D14, 錠剤_PTP!$D$5:$D$999, 0) - 1,
           0),
"")</f>
        <v>654</v>
      </c>
      <c r="L14" s="54" t="str">
        <f ca="1">IFERROR(
    OFFSET(錠剤_バラ!$M$5,
           MATCH(D14, 錠剤_バラ!$D$5:$D$999, 0) - 1,
           0),
"")</f>
        <v/>
      </c>
      <c r="M14" s="54" t="str">
        <f ca="1">IFERROR(
    OFFSET(分包機カセット!$M$2,
           MATCH(D14, 分包機カセット!$E$2:$E$235, 0) - 1,
           0),
"")</f>
        <v/>
      </c>
      <c r="N14" s="54">
        <f t="shared" ca="1" si="0"/>
        <v>654</v>
      </c>
    </row>
    <row r="15" spans="1:14">
      <c r="A15" s="66" cm="1">
        <f t="array" aca="1" ref="A15" ca="1">IFERROR(
    SMALL(
        IF((統合マスタ!$R$5:$R$1501=1)*
           (ISNUMBER(MATCH(統合マスタ!$V$5:$V$1501, 分類!$N$8:$N$15, 0))),
           統合マスタ!$AC$5:$AC$1501),
        ROW(A11)
    ),
"")</f>
        <v>56</v>
      </c>
      <c r="B15" s="27">
        <f t="shared" si="1"/>
        <v>11</v>
      </c>
      <c r="C15" s="27">
        <f ca="1">IF($A15="","",OFFSET(統合マスタ!$B$4,MATCH($A15,統合マスタ!$AC$5:$AC$1501,0),0))</f>
        <v>56</v>
      </c>
      <c r="D15" s="27" t="str">
        <f ca="1">IF($A15="","",OFFSET(統合マスタ!$C$4,MATCH($A15,統合マスタ!$AC$5:$AC$1501,0),0))</f>
        <v>アタラックス錠２５ｍｇ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25</v>
      </c>
      <c r="G15" s="27" t="str">
        <f ca="1">IF($A15="","",OFFSET(統合マスタ!$E$4,MATCH($A15,統合マスタ!$AC$5:$AC$1501,0),0))</f>
        <v>ＰＴＰ</v>
      </c>
      <c r="H15" s="27" t="str">
        <f ca="1">IF($A15="","",OFFSET(統合マスタ!$F$4,MATCH($A15,統合マスタ!$AC$5:$AC$1501,0),0))</f>
        <v>１００Ｔ</v>
      </c>
      <c r="I15" s="27" t="str">
        <f ca="1">IF($A15="","",OFFSET(統合マスタ!$K$4,MATCH($A15,統合マスタ!$AC$5:$AC$1501,0),0))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280</v>
      </c>
      <c r="L15" s="54">
        <f ca="1">IFERROR(
    OFFSET(錠剤_バラ!$M$5,
           MATCH(D15, 錠剤_バラ!$D$5:$D$999, 0) - 1,
           0),
"")</f>
        <v>100</v>
      </c>
      <c r="M15" s="54">
        <f ca="1">IFERROR(
    OFFSET(分包機カセット!$M$2,
           MATCH(D15, 分包機カセット!$E$2:$E$235, 0) - 1,
           0),
"")</f>
        <v>50</v>
      </c>
      <c r="N15" s="54">
        <f t="shared" ca="1" si="0"/>
        <v>430</v>
      </c>
    </row>
    <row r="16" spans="1:14">
      <c r="A16" s="66" cm="1">
        <f t="array" aca="1" ref="A16" ca="1">IFERROR(
    SMALL(
        IF((統合マスタ!$R$5:$R$1501=1)*
           (ISNUMBER(MATCH(統合マスタ!$V$5:$V$1501, 分類!$N$8:$N$15, 0))),
           統合マスタ!$AC$5:$AC$1501),
        ROW(A12)
    ),
"")</f>
        <v>59</v>
      </c>
      <c r="B16" s="27">
        <f t="shared" si="1"/>
        <v>12</v>
      </c>
      <c r="C16" s="27">
        <f ca="1">IF($A16="","",OFFSET(統合マスタ!$B$4,MATCH($A16,統合マスタ!$AC$5:$AC$1501,0),0))</f>
        <v>59</v>
      </c>
      <c r="D16" s="27" t="str">
        <f ca="1">IF($A16="","",OFFSET(統合マスタ!$C$4,MATCH($A16,統合マスタ!$AC$5:$AC$1501,0),0))</f>
        <v>アドナ錠３０ｍｇ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25</v>
      </c>
      <c r="G16" s="27" t="str">
        <f ca="1">IF($A16="","",OFFSET(統合マスタ!$E$4,MATCH($A16,統合マスタ!$AC$5:$AC$1501,0),0))</f>
        <v>バラ</v>
      </c>
      <c r="H16" s="27" t="str">
        <f ca="1">IF($A16="","",OFFSET(統合マスタ!$F$4,MATCH($A16,統合マスタ!$AC$5:$AC$1501,0),0))</f>
        <v>５００Ｔ</v>
      </c>
      <c r="I16" s="27" t="str">
        <f ca="1">IF($A16="","",OFFSET(統合マスタ!$K$4,MATCH($A16,統合マスタ!$AC$5:$AC$1501,0),0))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188</v>
      </c>
      <c r="M16" s="54">
        <f ca="1">IFERROR(
    OFFSET(分包機カセット!$M$2,
           MATCH(D16, 分包機カセット!$E$2:$E$235, 0) - 1,
           0),
"")</f>
        <v>0</v>
      </c>
      <c r="N16" s="54">
        <f t="shared" ca="1" si="0"/>
        <v>188</v>
      </c>
    </row>
    <row r="17" spans="1:14">
      <c r="A17" s="66" cm="1">
        <f t="array" aca="1" ref="A17" ca="1">IFERROR(
    SMALL(
        IF((統合マスタ!$R$5:$R$1501=1)*
           (ISNUMBER(MATCH(統合マスタ!$V$5:$V$1501, 分類!$N$8:$N$15, 0))),
           統合マスタ!$AC$5:$AC$1501),
        ROW(A13)
    ),
"")</f>
        <v>67</v>
      </c>
      <c r="B17" s="27">
        <f t="shared" si="1"/>
        <v>13</v>
      </c>
      <c r="C17" s="27">
        <f ca="1">IF($A17="","",OFFSET(統合マスタ!$B$4,MATCH($A17,統合マスタ!$AC$5:$AC$1501,0),0))</f>
        <v>67</v>
      </c>
      <c r="D17" s="27" t="str">
        <f ca="1">IF($A17="","",OFFSET(統合マスタ!$C$4,MATCH($A17,統合マスタ!$AC$5:$AC$1501,0),0))</f>
        <v>アトルバスタチンＯＤ錠１０ｍｇ「トーワ」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25</v>
      </c>
      <c r="G17" s="27" t="str">
        <f ca="1">IF($A17="","",OFFSET(統合マスタ!$E$4,MATCH($A17,統合マスタ!$AC$5:$AC$1501,0),0))</f>
        <v>ＰＴＰ</v>
      </c>
      <c r="H17" s="27" t="str">
        <f ca="1">IF($A17="","",OFFSET(統合マスタ!$F$4,MATCH($A17,統合マスタ!$AC$5:$AC$1501,0),0))</f>
        <v>１００Ｔ</v>
      </c>
      <c r="I17" s="27">
        <f ca="1">IF($A17="","",OFFSET(統合マスタ!$K$4,MATCH($A17,統合マスタ!$AC$5:$AC$1501,0),0))</f>
        <v>0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340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146</v>
      </c>
      <c r="N17" s="54">
        <f t="shared" ca="1" si="0"/>
        <v>486</v>
      </c>
    </row>
    <row r="18" spans="1:14">
      <c r="A18" s="66" cm="1">
        <f t="array" aca="1" ref="A18" ca="1">IFERROR(
    SMALL(
        IF((統合マスタ!$R$5:$R$1501=1)*
           (ISNUMBER(MATCH(統合マスタ!$V$5:$V$1501, 分類!$N$8:$N$15, 0))),
           統合マスタ!$AC$5:$AC$1501),
        ROW(A14)
    ),
"")</f>
        <v>68</v>
      </c>
      <c r="B18" s="27">
        <f t="shared" si="1"/>
        <v>14</v>
      </c>
      <c r="C18" s="27">
        <f ca="1">IF($A18="","",OFFSET(統合マスタ!$B$4,MATCH($A18,統合マスタ!$AC$5:$AC$1501,0),0))</f>
        <v>68</v>
      </c>
      <c r="D18" s="27" t="str">
        <f ca="1">IF($A18="","",OFFSET(統合マスタ!$C$4,MATCH($A18,統合マスタ!$AC$5:$AC$1501,0),0))</f>
        <v>アトルバスタチンＯＤ錠１０ｍｇ「トーワ」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25</v>
      </c>
      <c r="G18" s="27" t="str">
        <f ca="1">IF($A18="","",OFFSET(統合マスタ!$E$4,MATCH($A18,統合マスタ!$AC$5:$AC$1501,0),0))</f>
        <v>バラ</v>
      </c>
      <c r="H18" s="27" t="str">
        <f ca="1">IF($A18="","",OFFSET(統合マスタ!$F$4,MATCH($A18,統合マスタ!$AC$5:$AC$1501,0),0))</f>
        <v>３００Ｔ</v>
      </c>
      <c r="I18" s="27" t="str">
        <f ca="1">IF($A18="","",OFFSET(統合マスタ!$K$4,MATCH($A18,統合マスタ!$AC$5:$AC$1501,0),0))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340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146</v>
      </c>
      <c r="N18" s="54">
        <f t="shared" ca="1" si="0"/>
        <v>486</v>
      </c>
    </row>
    <row r="19" spans="1:14">
      <c r="A19" s="66" cm="1">
        <f t="array" aca="1" ref="A19" ca="1">IFERROR(
    SMALL(
        IF((統合マスタ!$R$5:$R$1501=1)*
           (ISNUMBER(MATCH(統合マスタ!$V$5:$V$1501, 分類!$N$8:$N$15, 0))),
           統合マスタ!$AC$5:$AC$1501),
        ROW(A15)
    ),
"")</f>
        <v>74</v>
      </c>
      <c r="B19" s="27">
        <f t="shared" si="1"/>
        <v>15</v>
      </c>
      <c r="C19" s="27">
        <f ca="1">IF($A19="","",OFFSET(統合マスタ!$B$4,MATCH($A19,統合マスタ!$AC$5:$AC$1501,0),0))</f>
        <v>74</v>
      </c>
      <c r="D19" s="27" t="str">
        <f ca="1">IF($A19="","",OFFSET(統合マスタ!$C$4,MATCH($A19,統合マスタ!$AC$5:$AC$1501,0),0))</f>
        <v>アマンタジン塩酸塩錠５０ｍｇ「杏林」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25</v>
      </c>
      <c r="G19" s="27" t="str">
        <f ca="1">IF($A19="","",OFFSET(統合マスタ!$E$4,MATCH($A19,統合マスタ!$AC$5:$AC$1501,0),0))</f>
        <v>ＰＴＰ</v>
      </c>
      <c r="H19" s="27" t="str">
        <f ca="1">IF($A19="","",OFFSET(統合マスタ!$F$4,MATCH($A19,統合マスタ!$AC$5:$AC$1501,0),0))</f>
        <v>１００Ｔ</v>
      </c>
      <c r="I19" s="27" t="str">
        <f ca="1">IF($A19="","",OFFSET(統合マスタ!$K$4,MATCH($A19,統合マスタ!$AC$5:$AC$1501,0),0))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200</v>
      </c>
      <c r="M19" s="54">
        <f ca="1">IFERROR(
    OFFSET(分包機カセット!$M$2,
           MATCH(D19, 分包機カセット!$E$2:$E$235, 0) - 1,
           0),
"")</f>
        <v>80</v>
      </c>
      <c r="N19" s="54">
        <f t="shared" ca="1" si="0"/>
        <v>280</v>
      </c>
    </row>
    <row r="20" spans="1:14">
      <c r="A20" s="66" cm="1">
        <f t="array" aca="1" ref="A20" ca="1">IFERROR(
    SMALL(
        IF((統合マスタ!$R$5:$R$1501=1)*
           (ISNUMBER(MATCH(統合マスタ!$V$5:$V$1501, 分類!$N$8:$N$15, 0))),
           統合マスタ!$AC$5:$AC$1501),
        ROW(A16)
    ),
"")</f>
        <v>75</v>
      </c>
      <c r="B20" s="27">
        <f t="shared" si="1"/>
        <v>16</v>
      </c>
      <c r="C20" s="27">
        <f ca="1">IF($A20="","",OFFSET(統合マスタ!$B$4,MATCH($A20,統合マスタ!$AC$5:$AC$1501,0),0))</f>
        <v>75</v>
      </c>
      <c r="D20" s="27" t="str">
        <f ca="1">IF($A20="","",OFFSET(統合マスタ!$C$4,MATCH($A20,統合マスタ!$AC$5:$AC$1501,0),0))</f>
        <v>アミティーザカプセル２４μｇ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5</v>
      </c>
      <c r="G20" s="27" t="str">
        <f ca="1">IF($A20="","",OFFSET(統合マスタ!$E$4,MATCH($A20,統合マスタ!$AC$5:$AC$1501,0),0))</f>
        <v>ＰＴＰ</v>
      </c>
      <c r="H20" s="27" t="str">
        <f ca="1">IF($A20="","",OFFSET(統合マスタ!$F$4,MATCH($A20,統合マスタ!$AC$5:$AC$1501,0),0))</f>
        <v>５００Ｐ</v>
      </c>
      <c r="I20" s="27" t="str">
        <f ca="1">IF($A20="","",OFFSET(統合マスタ!$K$4,MATCH($A20,統合マスタ!$AC$5:$AC$1501,0),0))</f>
        <v>cap</v>
      </c>
      <c r="J20" s="54" t="str">
        <f ca="1">IF(F20="","",OFFSET(分類!$B$29,MATCH(F20,分類!$A$30:$A$46,0),0))</f>
        <v>普通薬バラ</v>
      </c>
      <c r="K20" s="54" t="str">
        <f ca="1">IFERROR(
    OFFSET(錠剤_PTP!$M$5,
           MATCH(D20, 錠剤_PTP!$D$5:$D$999, 0) - 1,
           0),
"")</f>
        <v/>
      </c>
      <c r="L20" s="54">
        <f ca="1">IFERROR(
    OFFSET(錠剤_バラ!$M$5,
           MATCH(D20, 錠剤_バラ!$D$5:$D$999, 0) - 1,
           0),
"")</f>
        <v>640</v>
      </c>
      <c r="M20" s="54">
        <f ca="1">IFERROR(
    OFFSET(分包機カセット!$M$2,
           MATCH(D20, 分包機カセット!$E$2:$E$235, 0) - 1,
           0),
"")</f>
        <v>66</v>
      </c>
      <c r="N20" s="54">
        <f t="shared" ca="1" si="0"/>
        <v>706</v>
      </c>
    </row>
    <row r="21" spans="1:14">
      <c r="A21" s="66" cm="1">
        <f t="array" aca="1" ref="A21" ca="1">IFERROR(
    SMALL(
        IF((統合マスタ!$R$5:$R$1501=1)*
           (ISNUMBER(MATCH(統合マスタ!$V$5:$V$1501, 分類!$N$8:$N$15, 0))),
           統合マスタ!$AC$5:$AC$1501),
        ROW(A17)
    ),
"")</f>
        <v>90</v>
      </c>
      <c r="B21" s="27">
        <f t="shared" si="1"/>
        <v>17</v>
      </c>
      <c r="C21" s="27">
        <f ca="1">IF($A21="","",OFFSET(統合マスタ!$B$4,MATCH($A21,統合マスタ!$AC$5:$AC$1501,0),0))</f>
        <v>90</v>
      </c>
      <c r="D21" s="27" t="str">
        <f ca="1">IF($A21="","",OFFSET(統合マスタ!$C$4,MATCH($A21,統合マスタ!$AC$5:$AC$1501,0),0))</f>
        <v>アルダクトンＡ錠２５ｍｇ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25</v>
      </c>
      <c r="G21" s="27" t="str">
        <f ca="1">IF($A21="","",OFFSET(統合マスタ!$E$4,MATCH($A21,統合マスタ!$AC$5:$AC$1501,0),0))</f>
        <v>バラ</v>
      </c>
      <c r="H21" s="27" t="str">
        <f ca="1">IF($A21="","",OFFSET(統合マスタ!$F$4,MATCH($A21,統合マスタ!$AC$5:$AC$1501,0),0))</f>
        <v>１００Ｔ</v>
      </c>
      <c r="I21" s="27" t="str">
        <f ca="1">IF($A21="","",OFFSET(統合マスタ!$K$4,MATCH($A21,統合マスタ!$AC$5:$AC$1501,0),0))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300</v>
      </c>
      <c r="M21" s="54">
        <f ca="1">IFERROR(
    OFFSET(分包機カセット!$M$2,
           MATCH(D21, 分包機カセット!$E$2:$E$235, 0) - 1,
           0),
"")</f>
        <v>13</v>
      </c>
      <c r="N21" s="54">
        <f t="shared" ca="1" si="0"/>
        <v>313</v>
      </c>
    </row>
    <row r="22" spans="1:14">
      <c r="A22" s="66" cm="1">
        <f t="array" aca="1" ref="A22" ca="1">IFERROR(
    SMALL(
        IF((統合マスタ!$R$5:$R$1501=1)*
           (ISNUMBER(MATCH(統合マスタ!$V$5:$V$1501, 分類!$N$8:$N$15, 0))),
           統合マスタ!$AC$5:$AC$1501),
        ROW(A18)
    ),
"")</f>
        <v>98</v>
      </c>
      <c r="B22" s="27">
        <f t="shared" si="1"/>
        <v>18</v>
      </c>
      <c r="C22" s="27">
        <f ca="1">IF($A22="","",OFFSET(統合マスタ!$B$4,MATCH($A22,統合マスタ!$AC$5:$AC$1501,0),0))</f>
        <v>98</v>
      </c>
      <c r="D22" s="27" t="str">
        <f ca="1">IF($A22="","",OFFSET(統合マスタ!$C$4,MATCH($A22,統合マスタ!$AC$5:$AC$1501,0),0))</f>
        <v>アロプリノール錠１００ｍｇ「サワイ」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25</v>
      </c>
      <c r="G22" s="27" t="str">
        <f ca="1">IF($A22="","",OFFSET(統合マスタ!$E$4,MATCH($A22,統合マスタ!$AC$5:$AC$1501,0),0))</f>
        <v>ＰＴＰ</v>
      </c>
      <c r="H22" s="27" t="str">
        <f ca="1">IF($A22="","",OFFSET(統合マスタ!$F$4,MATCH($A22,統合マスタ!$AC$5:$AC$1501,0),0))</f>
        <v>１００Ｔ</v>
      </c>
      <c r="I22" s="27" t="str">
        <f ca="1">IF($A22="","",OFFSET(統合マスタ!$K$4,MATCH($A22,統合マスタ!$AC$5:$AC$1501,0),0))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193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515</v>
      </c>
      <c r="N22" s="54">
        <f t="shared" ca="1" si="0"/>
        <v>708</v>
      </c>
    </row>
    <row r="23" spans="1:14">
      <c r="A23" s="66" cm="1">
        <f t="array" aca="1" ref="A23" ca="1">IFERROR(
    SMALL(
        IF((統合マスタ!$R$5:$R$1501=1)*
           (ISNUMBER(MATCH(統合マスタ!$V$5:$V$1501, 分類!$N$8:$N$15, 0))),
           統合マスタ!$AC$5:$AC$1501),
        ROW(A19)
    ),
"")</f>
        <v>99</v>
      </c>
      <c r="B23" s="27">
        <f t="shared" si="1"/>
        <v>19</v>
      </c>
      <c r="C23" s="27">
        <f ca="1">IF($A23="","",OFFSET(統合マスタ!$B$4,MATCH($A23,統合マスタ!$AC$5:$AC$1501,0),0))</f>
        <v>99</v>
      </c>
      <c r="D23" s="27" t="str">
        <f ca="1">IF($A23="","",OFFSET(統合マスタ!$C$4,MATCH($A23,統合マスタ!$AC$5:$AC$1501,0),0))</f>
        <v>アロプリノール錠１００ｍｇ「サワイ」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25</v>
      </c>
      <c r="G23" s="27" t="str">
        <f ca="1">IF($A23="","",OFFSET(統合マスタ!$E$4,MATCH($A23,統合マスタ!$AC$5:$AC$1501,0),0))</f>
        <v>バラ</v>
      </c>
      <c r="H23" s="27" t="str">
        <f ca="1">IF($A23="","",OFFSET(統合マスタ!$F$4,MATCH($A23,統合マスタ!$AC$5:$AC$1501,0),0))</f>
        <v>１０００Ｔ</v>
      </c>
      <c r="I23" s="27" t="str">
        <f ca="1">IF($A23="","",OFFSET(統合マスタ!$K$4,MATCH($A23,統合マスタ!$AC$5:$AC$1501,0),0))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193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515</v>
      </c>
      <c r="N23" s="54">
        <f t="shared" ca="1" si="0"/>
        <v>708</v>
      </c>
    </row>
    <row r="24" spans="1:14">
      <c r="A24" s="66" cm="1">
        <f t="array" aca="1" ref="A24" ca="1">IFERROR(
    SMALL(
        IF((統合マスタ!$R$5:$R$1501=1)*
           (ISNUMBER(MATCH(統合マスタ!$V$5:$V$1501, 分類!$N$8:$N$15, 0))),
           統合マスタ!$AC$5:$AC$1501),
        ROW(A20)
    ),
"")</f>
        <v>101</v>
      </c>
      <c r="B24" s="27">
        <f t="shared" si="1"/>
        <v>20</v>
      </c>
      <c r="C24" s="27">
        <f ca="1">IF($A24="","",OFFSET(統合マスタ!$B$4,MATCH($A24,統合マスタ!$AC$5:$AC$1501,0),0))</f>
        <v>101</v>
      </c>
      <c r="D24" s="27" t="str">
        <f ca="1">IF($A24="","",OFFSET(統合マスタ!$C$4,MATCH($A24,統合マスタ!$AC$5:$AC$1501,0),0))</f>
        <v>イコサペント酸エチルカプセル　３００ｍｇ「日医工」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5</v>
      </c>
      <c r="G24" s="27" t="str">
        <f ca="1">IF($A24="","",OFFSET(統合マスタ!$E$4,MATCH($A24,統合マスタ!$AC$5:$AC$1501,0),0))</f>
        <v>ＰＴＰ</v>
      </c>
      <c r="H24" s="27" t="str">
        <f ca="1">IF($A24="","",OFFSET(統合マスタ!$F$4,MATCH($A24,統合マスタ!$AC$5:$AC$1501,0),0))</f>
        <v>１０００Ｐ</v>
      </c>
      <c r="I24" s="27" t="str">
        <f ca="1">IF($A24="","",OFFSET(統合マスタ!$K$4,MATCH($A24,統合マスタ!$AC$5:$AC$1501,0),0))</f>
        <v>cap</v>
      </c>
      <c r="J24" s="54" t="str">
        <f ca="1">IF(F24="","",OFFSET(分類!$B$29,MATCH(F24,分類!$A$30:$A$46,0),0))</f>
        <v>普通薬バラ</v>
      </c>
      <c r="K24" s="54" t="str">
        <f ca="1">IFERROR(
    OFFSET(錠剤_PTP!$M$5,
           MATCH(D24, 錠剤_PTP!$D$5:$D$999, 0) - 1,
           0),
"")</f>
        <v/>
      </c>
      <c r="L24" s="54">
        <f ca="1">IFERROR(
    OFFSET(錠剤_バラ!$M$5,
           MATCH(D24, 錠剤_バラ!$D$5:$D$999, 0) - 1,
           0),
"")</f>
        <v>1171</v>
      </c>
      <c r="M24" s="54" t="str">
        <f ca="1">IFERROR(
    OFFSET(分包機カセット!$M$2,
           MATCH(D24, 分包機カセット!$E$2:$E$235, 0) - 1,
           0),
"")</f>
        <v/>
      </c>
      <c r="N24" s="54">
        <f t="shared" ca="1" si="0"/>
        <v>1171</v>
      </c>
    </row>
    <row r="25" spans="1:14">
      <c r="A25" s="66" cm="1">
        <f t="array" aca="1" ref="A25" ca="1">IFERROR(
    SMALL(
        IF((統合マスタ!$R$5:$R$1501=1)*
           (ISNUMBER(MATCH(統合マスタ!$V$5:$V$1501, 分類!$N$8:$N$15, 0))),
           統合マスタ!$AC$5:$AC$1501),
        ROW(A21)
    ),
"")</f>
        <v>111</v>
      </c>
      <c r="B25" s="27">
        <f t="shared" si="1"/>
        <v>21</v>
      </c>
      <c r="C25" s="27">
        <f ca="1">IF($A25="","",OFFSET(統合マスタ!$B$4,MATCH($A25,統合マスタ!$AC$5:$AC$1501,0),0))</f>
        <v>111</v>
      </c>
      <c r="D25" s="27" t="str">
        <f ca="1">IF($A25="","",OFFSET(統合マスタ!$C$4,MATCH($A25,統合マスタ!$AC$5:$AC$1501,0),0))</f>
        <v>イルベサルタン錠５０ｍｇ「サワイ」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25</v>
      </c>
      <c r="G25" s="27" t="str">
        <f ca="1">IF($A25="","",OFFSET(統合マスタ!$E$4,MATCH($A25,統合マスタ!$AC$5:$AC$1501,0),0))</f>
        <v>ＰＴＰ</v>
      </c>
      <c r="H25" s="27" t="str">
        <f ca="1">IF($A25="","",OFFSET(統合マスタ!$F$4,MATCH($A25,統合マスタ!$AC$5:$AC$1501,0),0))</f>
        <v>１００Ｔ</v>
      </c>
      <c r="I25" s="27" t="str">
        <f ca="1">IF($A25="","",OFFSET(統合マスタ!$K$4,MATCH($A25,統合マスタ!$AC$5:$AC$1501,0),0))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452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153</v>
      </c>
      <c r="N25" s="54">
        <f t="shared" ca="1" si="0"/>
        <v>605</v>
      </c>
    </row>
    <row r="26" spans="1:14">
      <c r="A26" s="66" cm="1">
        <f t="array" aca="1" ref="A26" ca="1">IFERROR(
    SMALL(
        IF((統合マスタ!$R$5:$R$1501=1)*
           (ISNUMBER(MATCH(統合マスタ!$V$5:$V$1501, 分類!$N$8:$N$15, 0))),
           統合マスタ!$AC$5:$AC$1501),
        ROW(A22)
    ),
"")</f>
        <v>112</v>
      </c>
      <c r="B26" s="27">
        <f t="shared" si="1"/>
        <v>22</v>
      </c>
      <c r="C26" s="27">
        <f ca="1">IF($A26="","",OFFSET(統合マスタ!$B$4,MATCH($A26,統合マスタ!$AC$5:$AC$1501,0),0))</f>
        <v>112</v>
      </c>
      <c r="D26" s="27" t="str">
        <f ca="1">IF($A26="","",OFFSET(統合マスタ!$C$4,MATCH($A26,統合マスタ!$AC$5:$AC$1501,0),0))</f>
        <v>イルベサルタン錠５０ｍｇ「サワイ」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25</v>
      </c>
      <c r="G26" s="27" t="str">
        <f ca="1">IF($A26="","",OFFSET(統合マスタ!$E$4,MATCH($A26,統合マスタ!$AC$5:$AC$1501,0),0))</f>
        <v>バラ</v>
      </c>
      <c r="H26" s="27" t="str">
        <f ca="1">IF($A26="","",OFFSET(統合マスタ!$F$4,MATCH($A26,統合マスタ!$AC$5:$AC$1501,0),0))</f>
        <v>２００Ｔ</v>
      </c>
      <c r="I26" s="27" t="str">
        <f ca="1">IF($A26="","",OFFSET(統合マスタ!$K$4,MATCH($A26,統合マスタ!$AC$5:$AC$1501,0),0))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452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153</v>
      </c>
      <c r="N26" s="54">
        <f t="shared" ca="1" si="0"/>
        <v>605</v>
      </c>
    </row>
    <row r="27" spans="1:14">
      <c r="A27" s="66" cm="1">
        <f t="array" aca="1" ref="A27" ca="1">IFERROR(
    SMALL(
        IF((統合マスタ!$R$5:$R$1501=1)*
           (ISNUMBER(MATCH(統合マスタ!$V$5:$V$1501, 分類!$N$8:$N$15, 0))),
           統合マスタ!$AC$5:$AC$1501),
        ROW(A23)
    ),
"")</f>
        <v>121</v>
      </c>
      <c r="B27" s="27">
        <f t="shared" si="1"/>
        <v>23</v>
      </c>
      <c r="C27" s="27">
        <f ca="1">IF($A27="","",OFFSET(統合マスタ!$B$4,MATCH($A27,統合マスタ!$AC$5:$AC$1501,0),0))</f>
        <v>121</v>
      </c>
      <c r="D27" s="27" t="str">
        <f ca="1">IF($A27="","",OFFSET(統合マスタ!$C$4,MATCH($A27,統合マスタ!$AC$5:$AC$1501,0),0))</f>
        <v>ウルソデオキシコール酸錠１００ｍｇ「サワイ」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25</v>
      </c>
      <c r="G27" s="27" t="str">
        <f ca="1">IF($A27="","",OFFSET(統合マスタ!$E$4,MATCH($A27,統合マスタ!$AC$5:$AC$1501,0),0))</f>
        <v>バラ</v>
      </c>
      <c r="H27" s="27" t="str">
        <f ca="1">IF($A27="","",OFFSET(統合マスタ!$F$4,MATCH($A27,統合マスタ!$AC$5:$AC$1501,0),0))</f>
        <v>１０００Ｔ</v>
      </c>
      <c r="I27" s="27" t="str">
        <f ca="1">IF($A27="","",OFFSET(統合マスタ!$K$4,MATCH($A27,統合マスタ!$AC$5:$AC$1501,0),0))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813</v>
      </c>
      <c r="N27" s="54">
        <f t="shared" ca="1" si="0"/>
        <v>813</v>
      </c>
    </row>
    <row r="28" spans="1:14">
      <c r="A28" s="66" cm="1">
        <f t="array" aca="1" ref="A28" ca="1">IFERROR(
    SMALL(
        IF((統合マスタ!$R$5:$R$1501=1)*
           (ISNUMBER(MATCH(統合マスタ!$V$5:$V$1501, 分類!$N$8:$N$15, 0))),
           統合マスタ!$AC$5:$AC$1501),
        ROW(A24)
    ),
"")</f>
        <v>125</v>
      </c>
      <c r="B28" s="27">
        <f t="shared" si="1"/>
        <v>24</v>
      </c>
      <c r="C28" s="27">
        <f ca="1">IF($A28="","",OFFSET(統合マスタ!$B$4,MATCH($A28,統合マスタ!$AC$5:$AC$1501,0),0))</f>
        <v>125</v>
      </c>
      <c r="D28" s="27" t="str">
        <f ca="1">IF($A28="","",OFFSET(統合マスタ!$C$4,MATCH($A28,統合マスタ!$AC$5:$AC$1501,0),0))</f>
        <v>エスゾピクロン錠１ｍｇ「トーワ」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25</v>
      </c>
      <c r="G28" s="27" t="str">
        <f ca="1">IF($A28="","",OFFSET(統合マスタ!$E$4,MATCH($A28,統合マスタ!$AC$5:$AC$1501,0),0))</f>
        <v>ＰＴＰ</v>
      </c>
      <c r="H28" s="27" t="str">
        <f ca="1">IF($A28="","",OFFSET(統合マスタ!$F$4,MATCH($A28,統合マスタ!$AC$5:$AC$1501,0),0))</f>
        <v>１００Ｔ</v>
      </c>
      <c r="I28" s="27" t="str">
        <f ca="1">IF($A28="","",OFFSET(統合マスタ!$K$4,MATCH($A28,統合マスタ!$AC$5:$AC$1501,0),0))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248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147</v>
      </c>
      <c r="N28" s="54">
        <f t="shared" ca="1" si="0"/>
        <v>395</v>
      </c>
    </row>
    <row r="29" spans="1:14">
      <c r="A29" s="66" cm="1">
        <f t="array" aca="1" ref="A29" ca="1">IFERROR(
    SMALL(
        IF((統合マスタ!$R$5:$R$1501=1)*
           (ISNUMBER(MATCH(統合マスタ!$V$5:$V$1501, 分類!$N$8:$N$15, 0))),
           統合マスタ!$AC$5:$AC$1501),
        ROW(A25)
    ),
"")</f>
        <v>126</v>
      </c>
      <c r="B29" s="27">
        <f t="shared" si="1"/>
        <v>25</v>
      </c>
      <c r="C29" s="27">
        <f ca="1">IF($A29="","",OFFSET(統合マスタ!$B$4,MATCH($A29,統合マスタ!$AC$5:$AC$1501,0),0))</f>
        <v>126</v>
      </c>
      <c r="D29" s="27" t="str">
        <f ca="1">IF($A29="","",OFFSET(統合マスタ!$C$4,MATCH($A29,統合マスタ!$AC$5:$AC$1501,0),0))</f>
        <v>エスゾピクロン錠１ｍｇ「トーワ」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25</v>
      </c>
      <c r="G29" s="27" t="str">
        <f ca="1">IF($A29="","",OFFSET(統合マスタ!$E$4,MATCH($A29,統合マスタ!$AC$5:$AC$1501,0),0))</f>
        <v>バラ</v>
      </c>
      <c r="H29" s="27" t="str">
        <f ca="1">IF($A29="","",OFFSET(統合マスタ!$F$4,MATCH($A29,統合マスタ!$AC$5:$AC$1501,0),0))</f>
        <v>１００Ｔ</v>
      </c>
      <c r="I29" s="27" t="str">
        <f ca="1">IF($A29="","",OFFSET(統合マスタ!$K$4,MATCH($A29,統合マスタ!$AC$5:$AC$1501,0),0))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248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147</v>
      </c>
      <c r="N29" s="54">
        <f t="shared" ca="1" si="0"/>
        <v>395</v>
      </c>
    </row>
    <row r="30" spans="1:14">
      <c r="A30" s="66" cm="1">
        <f t="array" aca="1" ref="A30" ca="1">IFERROR(
    SMALL(
        IF((統合マスタ!$R$5:$R$1501=1)*
           (ISNUMBER(MATCH(統合マスタ!$V$5:$V$1501, 分類!$N$8:$N$15, 0))),
           統合マスタ!$AC$5:$AC$1501),
        ROW(A26)
    ),
"")</f>
        <v>128</v>
      </c>
      <c r="B30" s="27">
        <f t="shared" si="1"/>
        <v>26</v>
      </c>
      <c r="C30" s="27">
        <f ca="1">IF($A30="","",OFFSET(統合マスタ!$B$4,MATCH($A30,統合マスタ!$AC$5:$AC$1501,0),0))</f>
        <v>128</v>
      </c>
      <c r="D30" s="27" t="str">
        <f ca="1">IF($A30="","",OFFSET(統合マスタ!$C$4,MATCH($A30,統合マスタ!$AC$5:$AC$1501,0),0))</f>
        <v>エソメプラゾールカプセル２０ｍｇ「ニプロ」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5</v>
      </c>
      <c r="G30" s="27" t="str">
        <f ca="1">IF($A30="","",OFFSET(統合マスタ!$E$4,MATCH($A30,統合マスタ!$AC$5:$AC$1501,0),0))</f>
        <v>ＰＴＰ</v>
      </c>
      <c r="H30" s="27" t="str">
        <f ca="1">IF($A30="","",OFFSET(統合マスタ!$F$4,MATCH($A30,統合マスタ!$AC$5:$AC$1501,0),0))</f>
        <v>５００Ｔ</v>
      </c>
      <c r="I30" s="27" t="str">
        <f ca="1">IF($A30="","",OFFSET(統合マスタ!$K$4,MATCH($A30,統合マスタ!$AC$5:$AC$1501,0),0))</f>
        <v>cap</v>
      </c>
      <c r="J30" s="54" t="str">
        <f ca="1">IF(F30="","",OFFSET(分類!$B$29,MATCH(F30,分類!$A$30:$A$46,0),0))</f>
        <v>普通薬バラ</v>
      </c>
      <c r="K30" s="54" t="str">
        <f ca="1">IFERROR(
    OFFSET(錠剤_PTP!$M$5,
           MATCH(D30, 錠剤_PTP!$D$5:$D$999, 0) - 1,
           0),
"")</f>
        <v/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117</v>
      </c>
      <c r="N30" s="54">
        <f t="shared" ca="1" si="0"/>
        <v>117</v>
      </c>
    </row>
    <row r="31" spans="1:14">
      <c r="A31" s="66" cm="1">
        <f t="array" aca="1" ref="A31" ca="1">IFERROR(
    SMALL(
        IF((統合マスタ!$R$5:$R$1501=1)*
           (ISNUMBER(MATCH(統合マスタ!$V$5:$V$1501, 分類!$N$8:$N$15, 0))),
           統合マスタ!$AC$5:$AC$1501),
        ROW(A27)
    ),
"")</f>
        <v>129</v>
      </c>
      <c r="B31" s="27">
        <f t="shared" si="1"/>
        <v>27</v>
      </c>
      <c r="C31" s="27">
        <f ca="1">IF($A31="","",OFFSET(統合マスタ!$B$4,MATCH($A31,統合マスタ!$AC$5:$AC$1501,0),0))</f>
        <v>129</v>
      </c>
      <c r="D31" s="27" t="str">
        <f ca="1">IF($A31="","",OFFSET(統合マスタ!$C$4,MATCH($A31,統合マスタ!$AC$5:$AC$1501,0),0))</f>
        <v>エソメプラゾールカプセル２０ｍｇ「ニプロ」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5</v>
      </c>
      <c r="G31" s="27" t="str">
        <f ca="1">IF($A31="","",OFFSET(統合マスタ!$E$4,MATCH($A31,統合マスタ!$AC$5:$AC$1501,0),0))</f>
        <v>バラ</v>
      </c>
      <c r="H31" s="27" t="str">
        <f ca="1">IF($A31="","",OFFSET(統合マスタ!$F$4,MATCH($A31,統合マスタ!$AC$5:$AC$1501,0),0))</f>
        <v>５００Ｔ</v>
      </c>
      <c r="I31" s="27" t="str">
        <f ca="1">IF($A31="","",OFFSET(統合マスタ!$K$4,MATCH($A31,統合マスタ!$AC$5:$AC$1501,0),0))</f>
        <v>cap</v>
      </c>
      <c r="J31" s="54" t="str">
        <f ca="1">IF(F31="","",OFFSET(分類!$B$29,MATCH(F31,分類!$A$30:$A$46,0),0))</f>
        <v>普通薬バラ</v>
      </c>
      <c r="K31" s="54" t="str">
        <f ca="1">IFERROR(
    OFFSET(錠剤_PTP!$M$5,
           MATCH(D31, 錠剤_PTP!$D$5:$D$999, 0) - 1,
           0),
"")</f>
        <v/>
      </c>
      <c r="L31" s="54">
        <f ca="1">IFERROR(
    OFFSET(錠剤_バラ!$M$5,
           MATCH(D31, 錠剤_バラ!$D$5:$D$999, 0) - 1,
           0),
"")</f>
        <v>0</v>
      </c>
      <c r="M31" s="54">
        <f ca="1">IFERROR(
    OFFSET(分包機カセット!$M$2,
           MATCH(D31, 分包機カセット!$E$2:$E$235, 0) - 1,
           0),
"")</f>
        <v>117</v>
      </c>
      <c r="N31" s="54">
        <f t="shared" ca="1" si="0"/>
        <v>117</v>
      </c>
    </row>
    <row r="32" spans="1:14">
      <c r="A32" s="66" cm="1">
        <f t="array" aca="1" ref="A32" ca="1">IFERROR(
    SMALL(
        IF((統合マスタ!$R$5:$R$1501=1)*
           (ISNUMBER(MATCH(統合マスタ!$V$5:$V$1501, 分類!$N$8:$N$15, 0))),
           統合マスタ!$AC$5:$AC$1501),
        ROW(A28)
    ),
"")</f>
        <v>130</v>
      </c>
      <c r="B32" s="27">
        <f t="shared" si="1"/>
        <v>28</v>
      </c>
      <c r="C32" s="27">
        <f ca="1">IF($A32="","",OFFSET(統合マスタ!$B$4,MATCH($A32,統合マスタ!$AC$5:$AC$1501,0),0))</f>
        <v>130</v>
      </c>
      <c r="D32" s="27" t="str">
        <f ca="1">IF($A32="","",OFFSET(統合マスタ!$C$4,MATCH($A32,統合マスタ!$AC$5:$AC$1501,0),0))</f>
        <v>エチゾラム錠０．５ｍｇ「アメル」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25</v>
      </c>
      <c r="G32" s="27" t="str">
        <f ca="1">IF($A32="","",OFFSET(統合マスタ!$E$4,MATCH($A32,統合マスタ!$AC$5:$AC$1501,0),0))</f>
        <v>ＰＴＰ</v>
      </c>
      <c r="H32" s="27" t="str">
        <f ca="1">IF($A32="","",OFFSET(統合マスタ!$F$4,MATCH($A32,統合マスタ!$AC$5:$AC$1501,0),0))</f>
        <v>１０００Ｔ</v>
      </c>
      <c r="I32" s="27" t="str">
        <f ca="1">IF($A32="","",OFFSET(統合マスタ!$K$4,MATCH($A32,統合マスタ!$AC$5:$AC$1501,0),0))</f>
        <v>錠</v>
      </c>
      <c r="J32" s="54" t="str">
        <f ca="1">IF(F32="","",OFFSET(分類!$B$29,MATCH(F32,分類!$A$30:$A$46,0),0))</f>
        <v>調剤棚　＆　普通薬バラ</v>
      </c>
      <c r="K32" s="54">
        <f ca="1">IFERROR(
    OFFSET(錠剤_PTP!$M$5,
           MATCH(D32, 錠剤_PTP!$D$5:$D$999, 0) - 1,
           0),
"")</f>
        <v>2200</v>
      </c>
      <c r="L32" s="54">
        <f ca="1">IFERROR(
    OFFSET(錠剤_バラ!$M$5,
           MATCH(D32, 錠剤_バラ!$D$5:$D$999, 0) - 1,
           0),
"")</f>
        <v>0</v>
      </c>
      <c r="M32" s="54">
        <f ca="1">IFERROR(
    OFFSET(分包機カセット!$M$2,
           MATCH(D32, 分包機カセット!$E$2:$E$235, 0) - 1,
           0),
"")</f>
        <v>423</v>
      </c>
      <c r="N32" s="54">
        <f t="shared" ca="1" si="0"/>
        <v>2623</v>
      </c>
    </row>
    <row r="33" spans="1:14">
      <c r="A33" s="66" cm="1">
        <f t="array" aca="1" ref="A33" ca="1">IFERROR(
    SMALL(
        IF((統合マスタ!$R$5:$R$1501=1)*
           (ISNUMBER(MATCH(統合マスタ!$V$5:$V$1501, 分類!$N$8:$N$15, 0))),
           統合マスタ!$AC$5:$AC$1501),
        ROW(A29)
    ),
"")</f>
        <v>131</v>
      </c>
      <c r="B33" s="27">
        <f t="shared" si="1"/>
        <v>29</v>
      </c>
      <c r="C33" s="27">
        <f ca="1">IF($A33="","",OFFSET(統合マスタ!$B$4,MATCH($A33,統合マスタ!$AC$5:$AC$1501,0),0))</f>
        <v>131</v>
      </c>
      <c r="D33" s="27" t="str">
        <f ca="1">IF($A33="","",OFFSET(統合マスタ!$C$4,MATCH($A33,統合マスタ!$AC$5:$AC$1501,0),0))</f>
        <v>エチゾラム錠０．５ｍｇ「アメル」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25</v>
      </c>
      <c r="G33" s="27" t="str">
        <f ca="1">IF($A33="","",OFFSET(統合マスタ!$E$4,MATCH($A33,統合マスタ!$AC$5:$AC$1501,0),0))</f>
        <v>バラ</v>
      </c>
      <c r="H33" s="27" t="str">
        <f ca="1">IF($A33="","",OFFSET(統合マスタ!$F$4,MATCH($A33,統合マスタ!$AC$5:$AC$1501,0),0))</f>
        <v>１０００Ｔ</v>
      </c>
      <c r="I33" s="27" t="str">
        <f ca="1">IF($A33="","",OFFSET(統合マスタ!$K$4,MATCH($A33,統合マスタ!$AC$5:$AC$1501,0),0))</f>
        <v>錠</v>
      </c>
      <c r="J33" s="54" t="str">
        <f ca="1">IF(F33="","",OFFSET(分類!$B$29,MATCH(F33,分類!$A$30:$A$46,0),0))</f>
        <v>調剤棚　＆　普通薬バラ</v>
      </c>
      <c r="K33" s="54">
        <f ca="1">IFERROR(
    OFFSET(錠剤_PTP!$M$5,
           MATCH(D33, 錠剤_PTP!$D$5:$D$999, 0) - 1,
           0),
"")</f>
        <v>2200</v>
      </c>
      <c r="L33" s="54">
        <f ca="1">IFERROR(
    OFFSET(錠剤_バラ!$M$5,
           MATCH(D33, 錠剤_バラ!$D$5:$D$999, 0) - 1,
           0),
"")</f>
        <v>0</v>
      </c>
      <c r="M33" s="54">
        <f ca="1">IFERROR(
    OFFSET(分包機カセット!$M$2,
           MATCH(D33, 分包機カセット!$E$2:$E$235, 0) - 1,
           0),
"")</f>
        <v>423</v>
      </c>
      <c r="N33" s="54">
        <f t="shared" ca="1" si="0"/>
        <v>2623</v>
      </c>
    </row>
    <row r="34" spans="1:14">
      <c r="A34" s="66" cm="1">
        <f t="array" aca="1" ref="A34" ca="1">IFERROR(
    SMALL(
        IF((統合マスタ!$R$5:$R$1501=1)*
           (ISNUMBER(MATCH(統合マスタ!$V$5:$V$1501, 分類!$N$8:$N$15, 0))),
           統合マスタ!$AC$5:$AC$1501),
        ROW(A30)
    ),
"")</f>
        <v>132</v>
      </c>
      <c r="B34" s="27">
        <f t="shared" si="1"/>
        <v>30</v>
      </c>
      <c r="C34" s="27">
        <f ca="1">IF($A34="","",OFFSET(統合マスタ!$B$4,MATCH($A34,統合マスタ!$AC$5:$AC$1501,0),0))</f>
        <v>132</v>
      </c>
      <c r="D34" s="27" t="str">
        <f ca="1">IF($A34="","",OFFSET(統合マスタ!$C$4,MATCH($A34,統合マスタ!$AC$5:$AC$1501,0),0))</f>
        <v>エチゾラム錠１ｍｇ「アメル」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25</v>
      </c>
      <c r="G34" s="27" t="str">
        <f ca="1">IF($A34="","",OFFSET(統合マスタ!$E$4,MATCH($A34,統合マスタ!$AC$5:$AC$1501,0),0))</f>
        <v>ＰＴＰ</v>
      </c>
      <c r="H34" s="27" t="str">
        <f ca="1">IF($A34="","",OFFSET(統合マスタ!$F$4,MATCH($A34,統合マスタ!$AC$5:$AC$1501,0),0))</f>
        <v>１０００Ｔ</v>
      </c>
      <c r="I34" s="27" t="str">
        <f ca="1">IF($A34="","",OFFSET(統合マスタ!$K$4,MATCH($A34,統合マスタ!$AC$5:$AC$1501,0),0))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1291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485</v>
      </c>
      <c r="N34" s="54">
        <f t="shared" ca="1" si="0"/>
        <v>1776</v>
      </c>
    </row>
    <row r="35" spans="1:14">
      <c r="A35" s="66" cm="1">
        <f t="array" aca="1" ref="A35" ca="1">IFERROR(
    SMALL(
        IF((統合マスタ!$R$5:$R$1501=1)*
           (ISNUMBER(MATCH(統合マスタ!$V$5:$V$1501, 分類!$N$8:$N$15, 0))),
           統合マスタ!$AC$5:$AC$1501),
        ROW(A31)
    ),
"")</f>
        <v>133</v>
      </c>
      <c r="B35" s="27">
        <f t="shared" si="1"/>
        <v>31</v>
      </c>
      <c r="C35" s="27">
        <f ca="1">IF($A35="","",OFFSET(統合マスタ!$B$4,MATCH($A35,統合マスタ!$AC$5:$AC$1501,0),0))</f>
        <v>133</v>
      </c>
      <c r="D35" s="27" t="str">
        <f ca="1">IF($A35="","",OFFSET(統合マスタ!$C$4,MATCH($A35,統合マスタ!$AC$5:$AC$1501,0),0))</f>
        <v>エチゾラム錠１ｍｇ「アメル」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25</v>
      </c>
      <c r="G35" s="27" t="str">
        <f ca="1">IF($A35="","",OFFSET(統合マスタ!$E$4,MATCH($A35,統合マスタ!$AC$5:$AC$1501,0),0))</f>
        <v>バラ</v>
      </c>
      <c r="H35" s="27" t="str">
        <f ca="1">IF($A35="","",OFFSET(統合マスタ!$F$4,MATCH($A35,統合マスタ!$AC$5:$AC$1501,0),0))</f>
        <v>１０００Ｔ</v>
      </c>
      <c r="I35" s="27" t="str">
        <f ca="1">IF($A35="","",OFFSET(統合マスタ!$K$4,MATCH($A35,統合マスタ!$AC$5:$AC$1501,0),0))</f>
        <v>錠</v>
      </c>
      <c r="J35" s="54" t="str">
        <f ca="1">IF(F35="","",OFFSET(分類!$B$29,MATCH(F35,分類!$A$30:$A$46,0),0))</f>
        <v>調剤棚　＆　普通薬バラ</v>
      </c>
      <c r="K35" s="54">
        <f ca="1">IFERROR(
    OFFSET(錠剤_PTP!$M$5,
           MATCH(D35, 錠剤_PTP!$D$5:$D$999, 0) - 1,
           0),
"")</f>
        <v>1291</v>
      </c>
      <c r="L35" s="54">
        <f ca="1">IFERROR(
    OFFSET(錠剤_バラ!$M$5,
           MATCH(D35, 錠剤_バラ!$D$5:$D$999, 0) - 1,
           0),
"")</f>
        <v>0</v>
      </c>
      <c r="M35" s="54">
        <f ca="1">IFERROR(
    OFFSET(分包機カセット!$M$2,
           MATCH(D35, 分包機カセット!$E$2:$E$235, 0) - 1,
           0),
"")</f>
        <v>485</v>
      </c>
      <c r="N35" s="54">
        <f t="shared" ca="1" si="0"/>
        <v>1776</v>
      </c>
    </row>
    <row r="36" spans="1:14">
      <c r="A36" s="66" cm="1">
        <f t="array" aca="1" ref="A36" ca="1">IFERROR(
    SMALL(
        IF((統合マスタ!$R$5:$R$1501=1)*
           (ISNUMBER(MATCH(統合マスタ!$V$5:$V$1501, 分類!$N$8:$N$15, 0))),
           統合マスタ!$AC$5:$AC$1501),
        ROW(A32)
    ),
"")</f>
        <v>134</v>
      </c>
      <c r="B36" s="27">
        <f t="shared" si="1"/>
        <v>32</v>
      </c>
      <c r="C36" s="27">
        <f ca="1">IF($A36="","",OFFSET(統合マスタ!$B$4,MATCH($A36,統合マスタ!$AC$5:$AC$1501,0),0))</f>
        <v>134</v>
      </c>
      <c r="D36" s="27" t="str">
        <f ca="1">IF($A36="","",OFFSET(統合マスタ!$C$4,MATCH($A36,統合マスタ!$AC$5:$AC$1501,0),0))</f>
        <v>エナラプリルマレイン酸塩錠５ｍｇ「サワイ」　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25</v>
      </c>
      <c r="G36" s="27" t="str">
        <f ca="1">IF($A36="","",OFFSET(統合マスタ!$E$4,MATCH($A36,統合マスタ!$AC$5:$AC$1501,0),0))</f>
        <v>バラ</v>
      </c>
      <c r="H36" s="27" t="str">
        <f ca="1">IF($A36="","",OFFSET(統合マスタ!$F$4,MATCH($A36,統合マスタ!$AC$5:$AC$1501,0),0))</f>
        <v>１０００Ｔ</v>
      </c>
      <c r="I36" s="27" t="str">
        <f ca="1">IF($A36="","",OFFSET(統合マスタ!$K$4,MATCH($A36,統合マスタ!$AC$5:$AC$1501,0),0))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1000</v>
      </c>
      <c r="M36" s="54" t="str">
        <f ca="1">IFERROR(
    OFFSET(分包機カセット!$M$2,
           MATCH(D36, 分包機カセット!$E$2:$E$235, 0) - 1,
           0),
"")</f>
        <v/>
      </c>
      <c r="N36" s="54">
        <f t="shared" ca="1" si="0"/>
        <v>1000</v>
      </c>
    </row>
    <row r="37" spans="1:14">
      <c r="A37" s="66" cm="1">
        <f t="array" aca="1" ref="A37" ca="1">IFERROR(
    SMALL(
        IF((統合マスタ!$R$5:$R$1501=1)*
           (ISNUMBER(MATCH(統合マスタ!$V$5:$V$1501, 分類!$N$8:$N$15, 0))),
           統合マスタ!$AC$5:$AC$1501),
        ROW(A33)
    ),
"")</f>
        <v>135</v>
      </c>
      <c r="B37" s="27">
        <f t="shared" si="1"/>
        <v>33</v>
      </c>
      <c r="C37" s="27">
        <f ca="1">IF($A37="","",OFFSET(統合マスタ!$B$4,MATCH($A37,統合マスタ!$AC$5:$AC$1501,0),0))</f>
        <v>135</v>
      </c>
      <c r="D37" s="27" t="str">
        <f ca="1">IF($A37="","",OFFSET(統合マスタ!$C$4,MATCH($A37,統合マスタ!$AC$5:$AC$1501,0),0))</f>
        <v>エバスチンＯＤ錠５ｍｇ「サワイ」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1</v>
      </c>
      <c r="G37" s="27" t="str">
        <f ca="1">IF($A37="","",OFFSET(統合マスタ!$E$4,MATCH($A37,統合マスタ!$AC$5:$AC$1501,0),0))</f>
        <v>ＰＴＰ</v>
      </c>
      <c r="H37" s="27" t="str">
        <f ca="1">IF($A37="","",OFFSET(統合マスタ!$F$4,MATCH($A37,統合マスタ!$AC$5:$AC$1501,0),0))</f>
        <v>１００Ｔ</v>
      </c>
      <c r="I37" s="27" t="str">
        <f ca="1">IF($A37="","",OFFSET(統合マスタ!$K$4,MATCH($A37,統合マスタ!$AC$5:$AC$1501,0),0))</f>
        <v>錠</v>
      </c>
      <c r="J37" s="54" t="str">
        <f ca="1">IF(F37="","",OFFSET(分類!$B$29,MATCH(F37,分類!$A$30:$A$46,0),0))</f>
        <v>調剤棚</v>
      </c>
      <c r="K37" s="54">
        <f ca="1">IFERROR(
    OFFSET(錠剤_PTP!$M$5,
           MATCH(D37, 錠剤_PTP!$D$5:$D$999, 0) - 1,
           0),
"")</f>
        <v>181</v>
      </c>
      <c r="L37" s="54" t="str">
        <f ca="1">IFERROR(
    OFFSET(錠剤_バラ!$M$5,
           MATCH(D37, 錠剤_バラ!$D$5:$D$999, 0) - 1,
           0),
"")</f>
        <v/>
      </c>
      <c r="M37" s="54" t="str">
        <f ca="1">IFERROR(
    OFFSET(分包機カセット!$M$2,
           MATCH(D37, 分包機カセット!$E$2:$E$235, 0) - 1,
           0),
"")</f>
        <v/>
      </c>
      <c r="N37" s="54">
        <f t="shared" ca="1" si="0"/>
        <v>181</v>
      </c>
    </row>
    <row r="38" spans="1:14">
      <c r="A38" s="66" cm="1">
        <f t="array" aca="1" ref="A38" ca="1">IFERROR(
    SMALL(
        IF((統合マスタ!$R$5:$R$1501=1)*
           (ISNUMBER(MATCH(統合マスタ!$V$5:$V$1501, 分類!$N$8:$N$15, 0))),
           統合マスタ!$AC$5:$AC$1501),
        ROW(A34)
    ),
"")</f>
        <v>136</v>
      </c>
      <c r="B38" s="27">
        <f t="shared" si="1"/>
        <v>34</v>
      </c>
      <c r="C38" s="27">
        <f ca="1">IF($A38="","",OFFSET(統合マスタ!$B$4,MATCH($A38,統合マスタ!$AC$5:$AC$1501,0),0))</f>
        <v>136</v>
      </c>
      <c r="D38" s="27" t="str">
        <f ca="1">IF($A38="","",OFFSET(統合マスタ!$C$4,MATCH($A38,統合マスタ!$AC$5:$AC$1501,0),0))</f>
        <v>エビスタ錠６０ｍｇ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5</v>
      </c>
      <c r="G38" s="27" t="str">
        <f ca="1">IF($A38="","",OFFSET(統合マスタ!$E$4,MATCH($A38,統合マスタ!$AC$5:$AC$1501,0),0))</f>
        <v>ＰＴＰ</v>
      </c>
      <c r="H38" s="27" t="str">
        <f ca="1">IF($A38="","",OFFSET(統合マスタ!$F$4,MATCH($A38,統合マスタ!$AC$5:$AC$1501,0),0))</f>
        <v>１００Ｔ</v>
      </c>
      <c r="I38" s="27" t="str">
        <f ca="1">IF($A38="","",OFFSET(統合マスタ!$K$4,MATCH($A38,統合マスタ!$AC$5:$AC$1501,0),0))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105</v>
      </c>
      <c r="M38" s="54" t="str">
        <f ca="1">IFERROR(
    OFFSET(分包機カセット!$M$2,
           MATCH(D38, 分包機カセット!$E$2:$E$235, 0) - 1,
           0),
"")</f>
        <v/>
      </c>
      <c r="N38" s="54">
        <f t="shared" ca="1" si="0"/>
        <v>105</v>
      </c>
    </row>
    <row r="39" spans="1:14">
      <c r="A39" s="66" cm="1">
        <f t="array" aca="1" ref="A39" ca="1">IFERROR(
    SMALL(
        IF((統合マスタ!$R$5:$R$1501=1)*
           (ISNUMBER(MATCH(統合マスタ!$V$5:$V$1501, 分類!$N$8:$N$15, 0))),
           統合マスタ!$AC$5:$AC$1501),
        ROW(A35)
    ),
"")</f>
        <v>137</v>
      </c>
      <c r="B39" s="27">
        <f t="shared" si="1"/>
        <v>35</v>
      </c>
      <c r="C39" s="27">
        <f ca="1">IF($A39="","",OFFSET(統合マスタ!$B$4,MATCH($A39,統合マスタ!$AC$5:$AC$1501,0),0))</f>
        <v>137</v>
      </c>
      <c r="D39" s="27" t="str">
        <f ca="1">IF($A39="","",OFFSET(統合マスタ!$C$4,MATCH($A39,統合マスタ!$AC$5:$AC$1501,0),0))</f>
        <v>エピナスチン塩酸塩錠２０ｍｇ「トーワ」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25</v>
      </c>
      <c r="G39" s="27" t="str">
        <f ca="1">IF($A39="","",OFFSET(統合マスタ!$E$4,MATCH($A39,統合マスタ!$AC$5:$AC$1501,0),0))</f>
        <v>ＰＴＰ</v>
      </c>
      <c r="H39" s="27" t="str">
        <f ca="1">IF($A39="","",OFFSET(統合マスタ!$F$4,MATCH($A39,統合マスタ!$AC$5:$AC$1501,0),0))</f>
        <v>１０００Ｔ</v>
      </c>
      <c r="I39" s="27" t="str">
        <f ca="1">IF($A39="","",OFFSET(統合マスタ!$K$4,MATCH($A39,統合マスタ!$AC$5:$AC$1501,0),0))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573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560</v>
      </c>
      <c r="N39" s="54">
        <f t="shared" ca="1" si="0"/>
        <v>1133</v>
      </c>
    </row>
    <row r="40" spans="1:14">
      <c r="A40" s="66" cm="1">
        <f t="array" aca="1" ref="A40" ca="1">IFERROR(
    SMALL(
        IF((統合マスタ!$R$5:$R$1501=1)*
           (ISNUMBER(MATCH(統合マスタ!$V$5:$V$1501, 分類!$N$8:$N$15, 0))),
           統合マスタ!$AC$5:$AC$1501),
        ROW(A36)
    ),
"")</f>
        <v>145</v>
      </c>
      <c r="B40" s="27">
        <f t="shared" si="1"/>
        <v>36</v>
      </c>
      <c r="C40" s="27">
        <f ca="1">IF($A40="","",OFFSET(統合マスタ!$B$4,MATCH($A40,統合マスタ!$AC$5:$AC$1501,0),0))</f>
        <v>145</v>
      </c>
      <c r="D40" s="27" t="str">
        <f ca="1">IF($A40="","",OFFSET(統合マスタ!$C$4,MATCH($A40,統合マスタ!$AC$5:$AC$1501,0),0))</f>
        <v>エブランチルカプセル１５ｍｇ「三和」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5</v>
      </c>
      <c r="G40" s="27" t="str">
        <f ca="1">IF($A40="","",OFFSET(統合マスタ!$E$4,MATCH($A40,統合マスタ!$AC$5:$AC$1501,0),0))</f>
        <v>バラ</v>
      </c>
      <c r="H40" s="27" t="str">
        <f ca="1">IF($A40="","",OFFSET(統合マスタ!$F$4,MATCH($A40,統合マスタ!$AC$5:$AC$1501,0),0))</f>
        <v>５００Ｃａｐ</v>
      </c>
      <c r="I40" s="27" t="str">
        <f ca="1">IF($A40="","",OFFSET(統合マスタ!$K$4,MATCH($A40,統合マスタ!$AC$5:$AC$1501,0),0))</f>
        <v>cap</v>
      </c>
      <c r="J40" s="54" t="str">
        <f ca="1">IF(F40="","",OFFSET(分類!$B$29,MATCH(F40,分類!$A$30:$A$46,0),0))</f>
        <v>普通薬バラ</v>
      </c>
      <c r="K40" s="54" t="str">
        <f ca="1">IFERROR(
    OFFSET(錠剤_PTP!$M$5,
           MATCH(D40, 錠剤_PTP!$D$5:$D$999, 0) - 1,
           0),
"")</f>
        <v/>
      </c>
      <c r="L40" s="54">
        <f ca="1">IFERROR(
    OFFSET(錠剤_バラ!$M$5,
           MATCH(D40, 錠剤_バラ!$D$5:$D$999, 0) - 1,
           0),
"")</f>
        <v>259</v>
      </c>
      <c r="M40" s="54" t="str">
        <f ca="1">IFERROR(
    OFFSET(分包機カセット!$M$2,
           MATCH(D40, 分包機カセット!$E$2:$E$235, 0) - 1,
           0),
"")</f>
        <v/>
      </c>
      <c r="N40" s="54">
        <f t="shared" ca="1" si="0"/>
        <v>259</v>
      </c>
    </row>
    <row r="41" spans="1:14">
      <c r="A41" s="66" cm="1">
        <f t="array" aca="1" ref="A41" ca="1">IFERROR(
    SMALL(
        IF((統合マスタ!$R$5:$R$1501=1)*
           (ISNUMBER(MATCH(統合マスタ!$V$5:$V$1501, 分類!$N$8:$N$15, 0))),
           統合マスタ!$AC$5:$AC$1501),
        ROW(A37)
    ),
"")</f>
        <v>146</v>
      </c>
      <c r="B41" s="27">
        <f t="shared" si="1"/>
        <v>37</v>
      </c>
      <c r="C41" s="27">
        <f ca="1">IF($A41="","",OFFSET(統合マスタ!$B$4,MATCH($A41,統合マスタ!$AC$5:$AC$1501,0),0))</f>
        <v>146</v>
      </c>
      <c r="D41" s="27" t="str">
        <f ca="1">IF($A41="","",OFFSET(統合マスタ!$C$4,MATCH($A41,統合マスタ!$AC$5:$AC$1501,0),0))</f>
        <v>エペリゾン塩酸塩錠５０ｍｇ「日医工」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1</v>
      </c>
      <c r="G41" s="27" t="str">
        <f ca="1">IF($A41="","",OFFSET(統合マスタ!$E$4,MATCH($A41,統合マスタ!$AC$5:$AC$1501,0),0))</f>
        <v>ＰＴＰ</v>
      </c>
      <c r="H41" s="27" t="str">
        <f ca="1">IF($A41="","",OFFSET(統合マスタ!$F$4,MATCH($A41,統合マスタ!$AC$5:$AC$1501,0),0))</f>
        <v>１００Ｔ</v>
      </c>
      <c r="I41" s="27" t="str">
        <f ca="1">IF($A41="","",OFFSET(統合マスタ!$K$4,MATCH($A41,統合マスタ!$AC$5:$AC$1501,0),0))</f>
        <v>錠</v>
      </c>
      <c r="J41" s="54" t="str">
        <f ca="1">IF(F41="","",OFFSET(分類!$B$29,MATCH(F41,分類!$A$30:$A$46,0),0))</f>
        <v>調剤棚</v>
      </c>
      <c r="K41" s="54">
        <f ca="1">IFERROR(
    OFFSET(錠剤_PTP!$M$5,
           MATCH(D41, 錠剤_PTP!$D$5:$D$999, 0) - 1,
           0),
"")</f>
        <v>229</v>
      </c>
      <c r="L41" s="54" t="str">
        <f ca="1">IFERROR(
    OFFSET(錠剤_バラ!$M$5,
           MATCH(D41, 錠剤_バラ!$D$5:$D$999, 0) - 1,
           0),
"")</f>
        <v/>
      </c>
      <c r="M41" s="54" t="str">
        <f ca="1">IFERROR(
    OFFSET(分包機カセット!$M$2,
           MATCH(D41, 分包機カセット!$E$2:$E$235, 0) - 1,
           0),
"")</f>
        <v/>
      </c>
      <c r="N41" s="54">
        <f t="shared" ca="1" si="0"/>
        <v>229</v>
      </c>
    </row>
    <row r="42" spans="1:14">
      <c r="A42" s="66" cm="1">
        <f t="array" aca="1" ref="A42" ca="1">IFERROR(
    SMALL(
        IF((統合マスタ!$R$5:$R$1501=1)*
           (ISNUMBER(MATCH(統合マスタ!$V$5:$V$1501, 分類!$N$8:$N$15, 0))),
           統合マスタ!$AC$5:$AC$1501),
        ROW(A38)
    ),
"")</f>
        <v>155</v>
      </c>
      <c r="B42" s="27">
        <f t="shared" si="1"/>
        <v>38</v>
      </c>
      <c r="C42" s="27">
        <f ca="1">IF($A42="","",OFFSET(統合マスタ!$B$4,MATCH($A42,統合マスタ!$AC$5:$AC$1501,0),0))</f>
        <v>155</v>
      </c>
      <c r="D42" s="27" t="str">
        <f ca="1">IF($A42="","",OFFSET(統合マスタ!$C$4,MATCH($A42,統合マスタ!$AC$5:$AC$1501,0),0))</f>
        <v>オセルタミビルカプセル７５ｍｇ「サワイ」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6</v>
      </c>
      <c r="G42" s="27" t="str">
        <f ca="1">IF($A42="","",OFFSET(統合マスタ!$E$4,MATCH($A42,統合マスタ!$AC$5:$AC$1501,0),0))</f>
        <v>ＰＴＰ</v>
      </c>
      <c r="H42" s="27" t="str">
        <f ca="1">IF($A42="","",OFFSET(統合マスタ!$F$4,MATCH($A42,統合マスタ!$AC$5:$AC$1501,0),0))</f>
        <v>１０Ｐ</v>
      </c>
      <c r="I42" s="27" t="str">
        <f ca="1">IF($A42="","",OFFSET(統合マスタ!$K$4,MATCH($A42,統合マスタ!$AC$5:$AC$1501,0),0))</f>
        <v>cap</v>
      </c>
      <c r="J42" s="54" t="str">
        <f ca="1">IF(F42="","",OFFSET(分類!$B$29,MATCH(F42,分類!$A$30:$A$46,0),0))</f>
        <v>劇薬バラ</v>
      </c>
      <c r="K42" s="54" t="str">
        <f ca="1">IFERROR(
    OFFSET(錠剤_PTP!$M$5,
           MATCH(D42, 錠剤_PTP!$D$5:$D$999, 0) - 1,
           0),
"")</f>
        <v/>
      </c>
      <c r="L42" s="54">
        <f ca="1">IFERROR(
    OFFSET(錠剤_バラ!$M$5,
           MATCH(D42, 錠剤_バラ!$D$5:$D$999, 0) - 1,
           0),
"")</f>
        <v>170</v>
      </c>
      <c r="M42" s="54" t="str">
        <f ca="1">IFERROR(
    OFFSET(分包機カセット!$M$2,
           MATCH(D42, 分包機カセット!$E$2:$E$235, 0) - 1,
           0),
"")</f>
        <v/>
      </c>
      <c r="N42" s="54">
        <f t="shared" ca="1" si="0"/>
        <v>170</v>
      </c>
    </row>
    <row r="43" spans="1:14">
      <c r="A43" s="66" cm="1">
        <f t="array" aca="1" ref="A43" ca="1">IFERROR(
    SMALL(
        IF((統合マスタ!$R$5:$R$1501=1)*
           (ISNUMBER(MATCH(統合マスタ!$V$5:$V$1501, 分類!$N$8:$N$15, 0))),
           統合マスタ!$AC$5:$AC$1501),
        ROW(A39)
    ),
"")</f>
        <v>166</v>
      </c>
      <c r="B43" s="27">
        <f t="shared" si="1"/>
        <v>39</v>
      </c>
      <c r="C43" s="27">
        <f ca="1">IF($A43="","",OFFSET(統合マスタ!$B$4,MATCH($A43,統合マスタ!$AC$5:$AC$1501,0),0))</f>
        <v>166</v>
      </c>
      <c r="D43" s="27" t="str">
        <f ca="1">IF($A43="","",OFFSET(統合マスタ!$C$4,MATCH($A43,統合マスタ!$AC$5:$AC$1501,0),0))</f>
        <v>オロパタジン塩酸塩ＯＤ錠５ｍｇ「トーワ」</v>
      </c>
      <c r="E43" s="27">
        <f ca="1">IF($A43="","",OFFSET(統合マスタ!$X$4,MATCH($A43,統合マスタ!$AC$5:$AC$1501,0),0))</f>
        <v>0</v>
      </c>
      <c r="F43" s="27">
        <f ca="1">IF($A43="","",OFFSET(統合マスタ!$Z$4,MATCH($A43,統合マスタ!$AC$5:$AC$1501,0),0))</f>
        <v>25</v>
      </c>
      <c r="G43" s="27" t="str">
        <f ca="1">IF($A43="","",OFFSET(統合マスタ!$E$4,MATCH($A43,統合マスタ!$AC$5:$AC$1501,0),0))</f>
        <v>ＰＴＰ</v>
      </c>
      <c r="H43" s="27" t="str">
        <f ca="1">IF($A43="","",OFFSET(統合マスタ!$F$4,MATCH($A43,統合マスタ!$AC$5:$AC$1501,0),0))</f>
        <v>１００Ｔ</v>
      </c>
      <c r="I43" s="27" t="str">
        <f ca="1">IF($A43="","",OFFSET(統合マスタ!$K$4,MATCH($A43,統合マスタ!$AC$5:$AC$1501,0),0))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252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52</v>
      </c>
      <c r="N43" s="54">
        <f t="shared" ca="1" si="0"/>
        <v>304</v>
      </c>
    </row>
    <row r="44" spans="1:14">
      <c r="A44" s="66" cm="1">
        <f t="array" aca="1" ref="A44" ca="1">IFERROR(
    SMALL(
        IF((統合マスタ!$R$5:$R$1501=1)*
           (ISNUMBER(MATCH(統合マスタ!$V$5:$V$1501, 分類!$N$8:$N$15, 0))),
           統合マスタ!$AC$5:$AC$1501),
        ROW(A40)
    ),
"")</f>
        <v>167</v>
      </c>
      <c r="B44" s="27">
        <f t="shared" si="1"/>
        <v>40</v>
      </c>
      <c r="C44" s="27">
        <f ca="1">IF($A44="","",OFFSET(統合マスタ!$B$4,MATCH($A44,統合マスタ!$AC$5:$AC$1501,0),0))</f>
        <v>167</v>
      </c>
      <c r="D44" s="27" t="str">
        <f ca="1">IF($A44="","",OFFSET(統合マスタ!$C$4,MATCH($A44,統合マスタ!$AC$5:$AC$1501,0),0))</f>
        <v>オロパタジン塩酸塩ＯＤ錠５ｍｇ「トーワ」</v>
      </c>
      <c r="E44" s="27">
        <f ca="1">IF($A44="","",OFFSET(統合マスタ!$X$4,MATCH($A44,統合マスタ!$AC$5:$AC$1501,0),0))</f>
        <v>0</v>
      </c>
      <c r="F44" s="27">
        <f ca="1">IF($A44="","",OFFSET(統合マスタ!$Z$4,MATCH($A44,統合マスタ!$AC$5:$AC$1501,0),0))</f>
        <v>25</v>
      </c>
      <c r="G44" s="27" t="str">
        <f ca="1">IF($A44="","",OFFSET(統合マスタ!$E$4,MATCH($A44,統合マスタ!$AC$5:$AC$1501,0),0))</f>
        <v>バラ</v>
      </c>
      <c r="H44" s="27" t="str">
        <f ca="1">IF($A44="","",OFFSET(統合マスタ!$F$4,MATCH($A44,統合マスタ!$AC$5:$AC$1501,0),0))</f>
        <v>１００Ｔ</v>
      </c>
      <c r="I44" s="27" t="str">
        <f ca="1">IF($A44="","",OFFSET(統合マスタ!$K$4,MATCH($A44,統合マスタ!$AC$5:$AC$1501,0),0))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252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52</v>
      </c>
      <c r="N44" s="54">
        <f t="shared" ca="1" si="0"/>
        <v>304</v>
      </c>
    </row>
    <row r="45" spans="1:14">
      <c r="A45" s="66" cm="1">
        <f t="array" aca="1" ref="A45" ca="1">IFERROR(
    SMALL(
        IF((統合マスタ!$R$5:$R$1501=1)*
           (ISNUMBER(MATCH(統合マスタ!$V$5:$V$1501, 分類!$N$8:$N$15, 0))),
           統合マスタ!$AC$5:$AC$1501),
        ROW(A41)
    ),
"")</f>
        <v>168</v>
      </c>
      <c r="B45" s="27">
        <f t="shared" si="1"/>
        <v>41</v>
      </c>
      <c r="C45" s="27">
        <f ca="1">IF($A45="","",OFFSET(統合マスタ!$B$4,MATCH($A45,統合マスタ!$AC$5:$AC$1501,0),0))</f>
        <v>168</v>
      </c>
      <c r="D45" s="27" t="str">
        <f ca="1">IF($A45="","",OFFSET(統合マスタ!$C$4,MATCH($A45,統合マスタ!$AC$5:$AC$1501,0),0))</f>
        <v>カモスタットメシル酸塩錠１００ｍｇ「サワイ」</v>
      </c>
      <c r="E45" s="27">
        <f ca="1">IF($A45="","",OFFSET(統合マスタ!$X$4,MATCH($A45,統合マスタ!$AC$5:$AC$1501,0),0))</f>
        <v>0</v>
      </c>
      <c r="F45" s="27">
        <f ca="1">IF($A45="","",OFFSET(統合マスタ!$Z$4,MATCH($A45,統合マスタ!$AC$5:$AC$1501,0),0))</f>
        <v>5</v>
      </c>
      <c r="G45" s="27" t="str">
        <f ca="1">IF($A45="","",OFFSET(統合マスタ!$E$4,MATCH($A45,統合マスタ!$AC$5:$AC$1501,0),0))</f>
        <v>ＰＴＰ</v>
      </c>
      <c r="H45" s="27" t="str">
        <f ca="1">IF($A45="","",OFFSET(統合マスタ!$F$4,MATCH($A45,統合マスタ!$AC$5:$AC$1501,0),0))</f>
        <v>１００Ｔ</v>
      </c>
      <c r="I45" s="27" t="str">
        <f ca="1">IF($A45="","",OFFSET(統合マスタ!$K$4,MATCH($A45,統合マスタ!$AC$5:$AC$1501,0),0))</f>
        <v>錠</v>
      </c>
      <c r="J45" s="54" t="str">
        <f ca="1">IF(F45="","",OFFSET(分類!$B$29,MATCH(F45,分類!$A$30:$A$46,0),0))</f>
        <v>普通薬バラ</v>
      </c>
      <c r="K45" s="54" t="str">
        <f ca="1">IFERROR(
    OFFSET(錠剤_PTP!$M$5,
           MATCH(D45, 錠剤_PTP!$D$5:$D$999, 0) - 1,
           0),
"")</f>
        <v/>
      </c>
      <c r="L45" s="54">
        <f ca="1">IFERROR(
    OFFSET(錠剤_バラ!$M$5,
           MATCH(D45, 錠剤_バラ!$D$5:$D$999, 0) - 1,
           0),
"")</f>
        <v>87</v>
      </c>
      <c r="M45" s="54">
        <f ca="1">IFERROR(
    OFFSET(分包機カセット!$M$2,
           MATCH(D45, 分包機カセット!$E$2:$E$235, 0) - 1,
           0),
"")</f>
        <v>0</v>
      </c>
      <c r="N45" s="54">
        <f t="shared" ca="1" si="0"/>
        <v>87</v>
      </c>
    </row>
    <row r="46" spans="1:14">
      <c r="A46" s="66" cm="1">
        <f t="array" aca="1" ref="A46" ca="1">IFERROR(
    SMALL(
        IF((統合マスタ!$R$5:$R$1501=1)*
           (ISNUMBER(MATCH(統合マスタ!$V$5:$V$1501, 分類!$N$8:$N$15, 0))),
           統合マスタ!$AC$5:$AC$1501),
        ROW(A42)
    ),
"")</f>
        <v>173</v>
      </c>
      <c r="B46" s="27">
        <f t="shared" si="1"/>
        <v>42</v>
      </c>
      <c r="C46" s="27">
        <f ca="1">IF($A46="","",OFFSET(統合マスタ!$B$4,MATCH($A46,統合マスタ!$AC$5:$AC$1501,0),0))</f>
        <v>173</v>
      </c>
      <c r="D46" s="27" t="str">
        <f ca="1">IF($A46="","",OFFSET(統合マスタ!$C$4,MATCH($A46,統合マスタ!$AC$5:$AC$1501,0),0))</f>
        <v>カルバマゼピン錠１００ｍｇ「アメル」</v>
      </c>
      <c r="E46" s="27">
        <f ca="1">IF($A46="","",OFFSET(統合マスタ!$X$4,MATCH($A46,統合マスタ!$AC$5:$AC$1501,0),0))</f>
        <v>0</v>
      </c>
      <c r="F46" s="27">
        <f ca="1">IF($A46="","",OFFSET(統合マスタ!$Z$4,MATCH($A46,統合マスタ!$AC$5:$AC$1501,0),0))</f>
        <v>25</v>
      </c>
      <c r="G46" s="27" t="str">
        <f ca="1">IF($A46="","",OFFSET(統合マスタ!$E$4,MATCH($A46,統合マスタ!$AC$5:$AC$1501,0),0))</f>
        <v>バラ</v>
      </c>
      <c r="H46" s="27" t="str">
        <f ca="1">IF($A46="","",OFFSET(統合マスタ!$F$4,MATCH($A46,統合マスタ!$AC$5:$AC$1501,0),0))</f>
        <v>５００Ｔ</v>
      </c>
      <c r="I46" s="27" t="str">
        <f ca="1">IF($A46="","",OFFSET(統合マスタ!$K$4,MATCH($A46,統合マスタ!$AC$5:$AC$1501,0),0))</f>
        <v>錠</v>
      </c>
      <c r="J46" s="54" t="str">
        <f ca="1">IF(F46="","",OFFSET(分類!$B$29,MATCH(F46,分類!$A$30:$A$46,0),0))</f>
        <v>調剤棚　＆　普通薬バラ</v>
      </c>
      <c r="K46" s="54">
        <f ca="1">IFERROR(
    OFFSET(錠剤_PTP!$M$5,
           MATCH(D46, 錠剤_PTP!$D$5:$D$999, 0) - 1,
           0),
"")</f>
        <v>0</v>
      </c>
      <c r="L46" s="54">
        <f ca="1">IFERROR(
    OFFSET(錠剤_バラ!$M$5,
           MATCH(D46, 錠剤_バラ!$D$5:$D$999, 0) - 1,
           0),
"")</f>
        <v>0</v>
      </c>
      <c r="M46" s="54">
        <f ca="1">IFERROR(
    OFFSET(分包機カセット!$M$2,
           MATCH(D46, 分包機カセット!$E$2:$E$235, 0) - 1,
           0),
"")</f>
        <v>367</v>
      </c>
      <c r="N46" s="54">
        <f t="shared" ca="1" si="0"/>
        <v>367</v>
      </c>
    </row>
    <row r="47" spans="1:14">
      <c r="A47" s="66" cm="1">
        <f t="array" aca="1" ref="A47" ca="1">IFERROR(
    SMALL(
        IF((統合マスタ!$R$5:$R$1501=1)*
           (ISNUMBER(MATCH(統合マスタ!$V$5:$V$1501, 分類!$N$8:$N$15, 0))),
           統合マスタ!$AC$5:$AC$1501),
        ROW(A43)
    ),
"")</f>
        <v>174</v>
      </c>
      <c r="B47" s="27">
        <f t="shared" si="1"/>
        <v>43</v>
      </c>
      <c r="C47" s="27">
        <f ca="1">IF($A47="","",OFFSET(統合マスタ!$B$4,MATCH($A47,統合マスタ!$AC$5:$AC$1501,0),0))</f>
        <v>174</v>
      </c>
      <c r="D47" s="27" t="str">
        <f ca="1">IF($A47="","",OFFSET(統合マスタ!$C$4,MATCH($A47,統合マスタ!$AC$5:$AC$1501,0),0))</f>
        <v>カルバマゼピン錠２００ｍｇ「アメル」</v>
      </c>
      <c r="E47" s="27">
        <f ca="1">IF($A47="","",OFFSET(統合マスタ!$X$4,MATCH($A47,統合マスタ!$AC$5:$AC$1501,0),0))</f>
        <v>0</v>
      </c>
      <c r="F47" s="27">
        <f ca="1">IF($A47="","",OFFSET(統合マスタ!$Z$4,MATCH($A47,統合マスタ!$AC$5:$AC$1501,0),0))</f>
        <v>25</v>
      </c>
      <c r="G47" s="27" t="str">
        <f ca="1">IF($A47="","",OFFSET(統合マスタ!$E$4,MATCH($A47,統合マスタ!$AC$5:$AC$1501,0),0))</f>
        <v>ＰＴＰ</v>
      </c>
      <c r="H47" s="27" t="str">
        <f ca="1">IF($A47="","",OFFSET(統合マスタ!$F$4,MATCH($A47,統合マスタ!$AC$5:$AC$1501,0),0))</f>
        <v>１００Ｔ</v>
      </c>
      <c r="I47" s="27" t="str">
        <f ca="1">IF($A47="","",OFFSET(統合マスタ!$K$4,MATCH($A47,統合マスタ!$AC$5:$AC$1501,0),0))</f>
        <v>錠</v>
      </c>
      <c r="J47" s="54" t="str">
        <f ca="1">IF(F47="","",OFFSET(分類!$B$29,MATCH(F47,分類!$A$30:$A$46,0),0))</f>
        <v>調剤棚　＆　普通薬バラ</v>
      </c>
      <c r="K47" s="54">
        <f ca="1">IFERROR(
    OFFSET(錠剤_PTP!$M$5,
           MATCH(D47, 錠剤_PTP!$D$5:$D$999, 0) - 1,
           0),
"")</f>
        <v>0</v>
      </c>
      <c r="L47" s="54">
        <f ca="1">IFERROR(
    OFFSET(錠剤_バラ!$M$5,
           MATCH(D47, 錠剤_バラ!$D$5:$D$999, 0) - 1,
           0),
"")</f>
        <v>0</v>
      </c>
      <c r="M47" s="54">
        <f ca="1">IFERROR(
    OFFSET(分包機カセット!$M$2,
           MATCH(D47, 分包機カセット!$E$2:$E$235, 0) - 1,
           0),
"")</f>
        <v>35</v>
      </c>
      <c r="N47" s="54">
        <f t="shared" ca="1" si="0"/>
        <v>35</v>
      </c>
    </row>
    <row r="48" spans="1:14">
      <c r="A48" s="66" cm="1">
        <f t="array" aca="1" ref="A48" ca="1">IFERROR(
    SMALL(
        IF((統合マスタ!$R$5:$R$1501=1)*
           (ISNUMBER(MATCH(統合マスタ!$V$5:$V$1501, 分類!$N$8:$N$15, 0))),
           統合マスタ!$AC$5:$AC$1501),
        ROW(A44)
    ),
"")</f>
        <v>175</v>
      </c>
      <c r="B48" s="27">
        <f t="shared" si="1"/>
        <v>44</v>
      </c>
      <c r="C48" s="27">
        <f ca="1">IF($A48="","",OFFSET(統合マスタ!$B$4,MATCH($A48,統合マスタ!$AC$5:$AC$1501,0),0))</f>
        <v>175</v>
      </c>
      <c r="D48" s="27" t="str">
        <f ca="1">IF($A48="","",OFFSET(統合マスタ!$C$4,MATCH($A48,統合マスタ!$AC$5:$AC$1501,0),0))</f>
        <v>カルバマゼピン錠２００ｍｇ「アメル」</v>
      </c>
      <c r="E48" s="27">
        <f ca="1">IF($A48="","",OFFSET(統合マスタ!$X$4,MATCH($A48,統合マスタ!$AC$5:$AC$1501,0),0))</f>
        <v>0</v>
      </c>
      <c r="F48" s="27">
        <f ca="1">IF($A48="","",OFFSET(統合マスタ!$Z$4,MATCH($A48,統合マスタ!$AC$5:$AC$1501,0),0))</f>
        <v>25</v>
      </c>
      <c r="G48" s="27" t="str">
        <f ca="1">IF($A48="","",OFFSET(統合マスタ!$E$4,MATCH($A48,統合マスタ!$AC$5:$AC$1501,0),0))</f>
        <v>バラ</v>
      </c>
      <c r="H48" s="27" t="str">
        <f ca="1">IF($A48="","",OFFSET(統合マスタ!$F$4,MATCH($A48,統合マスタ!$AC$5:$AC$1501,0),0))</f>
        <v>５００Ｔ</v>
      </c>
      <c r="I48" s="27" t="str">
        <f ca="1">IF($A48="","",OFFSET(統合マスタ!$K$4,MATCH($A48,統合マスタ!$AC$5:$AC$1501,0),0))</f>
        <v>錠</v>
      </c>
      <c r="J48" s="54" t="str">
        <f ca="1">IF(F48="","",OFFSET(分類!$B$29,MATCH(F48,分類!$A$30:$A$46,0),0))</f>
        <v>調剤棚　＆　普通薬バラ</v>
      </c>
      <c r="K48" s="54">
        <f ca="1">IFERROR(
    OFFSET(錠剤_PTP!$M$5,
           MATCH(D48, 錠剤_PTP!$D$5:$D$999, 0) - 1,
           0),
"")</f>
        <v>0</v>
      </c>
      <c r="L48" s="54">
        <f ca="1">IFERROR(
    OFFSET(錠剤_バラ!$M$5,
           MATCH(D48, 錠剤_バラ!$D$5:$D$999, 0) - 1,
           0),
"")</f>
        <v>0</v>
      </c>
      <c r="M48" s="54">
        <f ca="1">IFERROR(
    OFFSET(分包機カセット!$M$2,
           MATCH(D48, 分包機カセット!$E$2:$E$235, 0) - 1,
           0),
"")</f>
        <v>35</v>
      </c>
      <c r="N48" s="54">
        <f t="shared" ca="1" si="0"/>
        <v>35</v>
      </c>
    </row>
    <row r="49" spans="1:14">
      <c r="A49" s="66" cm="1">
        <f t="array" aca="1" ref="A49" ca="1">IFERROR(
    SMALL(
        IF((統合マスタ!$R$5:$R$1501=1)*
           (ISNUMBER(MATCH(統合マスタ!$V$5:$V$1501, 分類!$N$8:$N$15, 0))),
           統合マスタ!$AC$5:$AC$1501),
        ROW(A45)
    ),
"")</f>
        <v>176</v>
      </c>
      <c r="B49" s="27">
        <f t="shared" si="1"/>
        <v>45</v>
      </c>
      <c r="C49" s="27">
        <f ca="1">IF($A49="","",OFFSET(統合マスタ!$B$4,MATCH($A49,統合マスタ!$AC$5:$AC$1501,0),0))</f>
        <v>176</v>
      </c>
      <c r="D49" s="27" t="str">
        <f ca="1">IF($A49="","",OFFSET(統合マスタ!$C$4,MATCH($A49,統合マスタ!$AC$5:$AC$1501,0),0))</f>
        <v>カルベジロール錠１０ｍｇ「ＤＳＥＰ」</v>
      </c>
      <c r="E49" s="27">
        <f ca="1">IF($A49="","",OFFSET(統合マスタ!$X$4,MATCH($A49,統合マスタ!$AC$5:$AC$1501,0),0))</f>
        <v>0</v>
      </c>
      <c r="F49" s="27">
        <f ca="1">IF($A49="","",OFFSET(統合マスタ!$Z$4,MATCH($A49,統合マスタ!$AC$5:$AC$1501,0),0))</f>
        <v>25</v>
      </c>
      <c r="G49" s="27" t="str">
        <f ca="1">IF($A49="","",OFFSET(統合マスタ!$E$4,MATCH($A49,統合マスタ!$AC$5:$AC$1501,0),0))</f>
        <v>ＰＴＰ</v>
      </c>
      <c r="H49" s="27" t="str">
        <f ca="1">IF($A49="","",OFFSET(統合マスタ!$F$4,MATCH($A49,統合マスタ!$AC$5:$AC$1501,0),0))</f>
        <v>１００Ｔ</v>
      </c>
      <c r="I49" s="27" t="str">
        <f ca="1">IF($A49="","",OFFSET(統合マスタ!$K$4,MATCH($A49,統合マスタ!$AC$5:$AC$1501,0),0))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276</v>
      </c>
      <c r="L49" s="54">
        <f ca="1">IFERROR(
    OFFSET(錠剤_バラ!$M$5,
           MATCH(D49, 錠剤_バラ!$D$5:$D$999, 0) - 1,
           0),
"")</f>
        <v>100</v>
      </c>
      <c r="M49" s="54">
        <f ca="1">IFERROR(
    OFFSET(分包機カセット!$M$2,
           MATCH(D49, 分包機カセット!$E$2:$E$235, 0) - 1,
           0),
"")</f>
        <v>53</v>
      </c>
      <c r="N49" s="54">
        <f t="shared" ca="1" si="0"/>
        <v>429</v>
      </c>
    </row>
    <row r="50" spans="1:14">
      <c r="A50" s="66" cm="1">
        <f t="array" aca="1" ref="A50" ca="1">IFERROR(
    SMALL(
        IF((統合マスタ!$R$5:$R$1501=1)*
           (ISNUMBER(MATCH(統合マスタ!$V$5:$V$1501, 分類!$N$8:$N$15, 0))),
           統合マスタ!$AC$5:$AC$1501),
        ROW(A46)
    ),
"")</f>
        <v>177</v>
      </c>
      <c r="B50" s="27">
        <f t="shared" si="1"/>
        <v>46</v>
      </c>
      <c r="C50" s="27">
        <f ca="1">IF($A50="","",OFFSET(統合マスタ!$B$4,MATCH($A50,統合マスタ!$AC$5:$AC$1501,0),0))</f>
        <v>177</v>
      </c>
      <c r="D50" s="27" t="str">
        <f ca="1">IF($A50="","",OFFSET(統合マスタ!$C$4,MATCH($A50,統合マスタ!$AC$5:$AC$1501,0),0))</f>
        <v>カルボシステイン錠２５０ｍｇ「トーワ」</v>
      </c>
      <c r="E50" s="27">
        <f ca="1">IF($A50="","",OFFSET(統合マスタ!$X$4,MATCH($A50,統合マスタ!$AC$5:$AC$1501,0),0))</f>
        <v>0</v>
      </c>
      <c r="F50" s="27">
        <f ca="1">IF($A50="","",OFFSET(統合マスタ!$Z$4,MATCH($A50,統合マスタ!$AC$5:$AC$1501,0),0))</f>
        <v>25</v>
      </c>
      <c r="G50" s="27" t="str">
        <f ca="1">IF($A50="","",OFFSET(統合マスタ!$E$4,MATCH($A50,統合マスタ!$AC$5:$AC$1501,0),0))</f>
        <v>ＰＴＰ</v>
      </c>
      <c r="H50" s="27" t="str">
        <f ca="1">IF($A50="","",OFFSET(統合マスタ!$F$4,MATCH($A50,統合マスタ!$AC$5:$AC$1501,0),0))</f>
        <v>１０００Ｔ</v>
      </c>
      <c r="I50" s="27" t="str">
        <f ca="1">IF($A50="","",OFFSET(統合マスタ!$K$4,MATCH($A50,統合マスタ!$AC$5:$AC$1501,0),0))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788</v>
      </c>
      <c r="L50" s="54">
        <f ca="1">IFERROR(
    OFFSET(錠剤_バラ!$M$5,
           MATCH(D50, 錠剤_バラ!$D$5:$D$999, 0) - 1,
           0),
"")</f>
        <v>300</v>
      </c>
      <c r="M50" s="54">
        <f ca="1">IFERROR(
    OFFSET(分包機カセット!$M$2,
           MATCH(D50, 分包機カセット!$E$2:$E$235, 0) - 1,
           0),
"")</f>
        <v>96</v>
      </c>
      <c r="N50" s="54">
        <f t="shared" ca="1" si="0"/>
        <v>1184</v>
      </c>
    </row>
    <row r="51" spans="1:14">
      <c r="A51" s="66" cm="1">
        <f t="array" aca="1" ref="A51" ca="1">IFERROR(
    SMALL(
        IF((統合マスタ!$R$5:$R$1501=1)*
           (ISNUMBER(MATCH(統合マスタ!$V$5:$V$1501, 分類!$N$8:$N$15, 0))),
           統合マスタ!$AC$5:$AC$1501),
        ROW(A47)
    ),
"")</f>
        <v>179</v>
      </c>
      <c r="B51" s="27">
        <f t="shared" si="1"/>
        <v>47</v>
      </c>
      <c r="C51" s="27">
        <f ca="1">IF($A51="","",OFFSET(統合マスタ!$B$4,MATCH($A51,統合マスタ!$AC$5:$AC$1501,0),0))</f>
        <v>179</v>
      </c>
      <c r="D51" s="27" t="str">
        <f ca="1">IF($A51="","",OFFSET(統合マスタ!$C$4,MATCH($A51,統合マスタ!$AC$5:$AC$1501,0),0))</f>
        <v>カロナール錠２００</v>
      </c>
      <c r="E51" s="27">
        <f ca="1">IF($A51="","",OFFSET(統合マスタ!$X$4,MATCH($A51,統合マスタ!$AC$5:$AC$1501,0),0))</f>
        <v>0</v>
      </c>
      <c r="F51" s="27">
        <f ca="1">IF($A51="","",OFFSET(統合マスタ!$Z$4,MATCH($A51,統合マスタ!$AC$5:$AC$1501,0),0))</f>
        <v>25</v>
      </c>
      <c r="G51" s="27" t="str">
        <f ca="1">IF($A51="","",OFFSET(統合マスタ!$E$4,MATCH($A51,統合マスタ!$AC$5:$AC$1501,0),0))</f>
        <v>ＰＴＰ</v>
      </c>
      <c r="H51" s="27" t="str">
        <f ca="1">IF($A51="","",OFFSET(統合マスタ!$F$4,MATCH($A51,統合マスタ!$AC$5:$AC$1501,0),0))</f>
        <v>１０００Ｔ</v>
      </c>
      <c r="I51" s="27" t="str">
        <f ca="1">IF($A51="","",OFFSET(統合マスタ!$K$4,MATCH($A51,統合マスタ!$AC$5:$AC$1501,0),0))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1405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297</v>
      </c>
      <c r="N51" s="54">
        <f t="shared" ca="1" si="0"/>
        <v>1702</v>
      </c>
    </row>
    <row r="52" spans="1:14">
      <c r="A52" s="66" cm="1">
        <f t="array" aca="1" ref="A52" ca="1">IFERROR(
    SMALL(
        IF((統合マスタ!$R$5:$R$1501=1)*
           (ISNUMBER(MATCH(統合マスタ!$V$5:$V$1501, 分類!$N$8:$N$15, 0))),
           統合マスタ!$AC$5:$AC$1501),
        ROW(A48)
    ),
"")</f>
        <v>180</v>
      </c>
      <c r="B52" s="27">
        <f t="shared" si="1"/>
        <v>48</v>
      </c>
      <c r="C52" s="27">
        <f ca="1">IF($A52="","",OFFSET(統合マスタ!$B$4,MATCH($A52,統合マスタ!$AC$5:$AC$1501,0),0))</f>
        <v>180</v>
      </c>
      <c r="D52" s="27" t="str">
        <f ca="1">IF($A52="","",OFFSET(統合マスタ!$C$4,MATCH($A52,統合マスタ!$AC$5:$AC$1501,0),0))</f>
        <v>カロナール錠２００</v>
      </c>
      <c r="E52" s="27">
        <f ca="1">IF($A52="","",OFFSET(統合マスタ!$X$4,MATCH($A52,統合マスタ!$AC$5:$AC$1501,0),0))</f>
        <v>0</v>
      </c>
      <c r="F52" s="27">
        <f ca="1">IF($A52="","",OFFSET(統合マスタ!$Z$4,MATCH($A52,統合マスタ!$AC$5:$AC$1501,0),0))</f>
        <v>25</v>
      </c>
      <c r="G52" s="27" t="str">
        <f ca="1">IF($A52="","",OFFSET(統合マスタ!$E$4,MATCH($A52,統合マスタ!$AC$5:$AC$1501,0),0))</f>
        <v>バラ</v>
      </c>
      <c r="H52" s="27" t="str">
        <f ca="1">IF($A52="","",OFFSET(統合マスタ!$F$4,MATCH($A52,統合マスタ!$AC$5:$AC$1501,0),0))</f>
        <v>５００Ｔ</v>
      </c>
      <c r="I52" s="27" t="str">
        <f ca="1">IF($A52="","",OFFSET(統合マスタ!$K$4,MATCH($A52,統合マスタ!$AC$5:$AC$1501,0),0))</f>
        <v>錠</v>
      </c>
      <c r="J52" s="54" t="str">
        <f ca="1">IF(F52="","",OFFSET(分類!$B$29,MATCH(F52,分類!$A$30:$A$46,0),0))</f>
        <v>調剤棚　＆　普通薬バラ</v>
      </c>
      <c r="K52" s="54">
        <f ca="1">IFERROR(
    OFFSET(錠剤_PTP!$M$5,
           MATCH(D52, 錠剤_PTP!$D$5:$D$999, 0) - 1,
           0),
"")</f>
        <v>1405</v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297</v>
      </c>
      <c r="N52" s="54">
        <f t="shared" ca="1" si="0"/>
        <v>1702</v>
      </c>
    </row>
    <row r="53" spans="1:14">
      <c r="A53" s="66" cm="1">
        <f t="array" aca="1" ref="A53" ca="1">IFERROR(
    SMALL(
        IF((統合マスタ!$R$5:$R$1501=1)*
           (ISNUMBER(MATCH(統合マスタ!$V$5:$V$1501, 分類!$N$8:$N$15, 0))),
           統合マスタ!$AC$5:$AC$1501),
        ROW(A49)
    ),
"")</f>
        <v>184</v>
      </c>
      <c r="B53" s="27">
        <f t="shared" si="1"/>
        <v>49</v>
      </c>
      <c r="C53" s="27">
        <f ca="1">IF($A53="","",OFFSET(統合マスタ!$B$4,MATCH($A53,統合マスタ!$AC$5:$AC$1501,0),0))</f>
        <v>184</v>
      </c>
      <c r="D53" s="27" t="str">
        <f ca="1">IF($A53="","",OFFSET(統合マスタ!$C$4,MATCH($A53,統合マスタ!$AC$5:$AC$1501,0),0))</f>
        <v>クアゼパム錠１５ｍｇ「アメル」</v>
      </c>
      <c r="E53" s="27">
        <f ca="1">IF($A53="","",OFFSET(統合マスタ!$X$4,MATCH($A53,統合マスタ!$AC$5:$AC$1501,0),0))</f>
        <v>0</v>
      </c>
      <c r="F53" s="27">
        <f ca="1">IF($A53="","",OFFSET(統合マスタ!$Z$4,MATCH($A53,統合マスタ!$AC$5:$AC$1501,0),0))</f>
        <v>1</v>
      </c>
      <c r="G53" s="27" t="str">
        <f ca="1">IF($A53="","",OFFSET(統合マスタ!$E$4,MATCH($A53,統合マスタ!$AC$5:$AC$1501,0),0))</f>
        <v>ＰＴＰ</v>
      </c>
      <c r="H53" s="27" t="str">
        <f ca="1">IF($A53="","",OFFSET(統合マスタ!$F$4,MATCH($A53,統合マスタ!$AC$5:$AC$1501,0),0))</f>
        <v>１００Ｔ</v>
      </c>
      <c r="I53" s="27" t="str">
        <f ca="1">IF($A53="","",OFFSET(統合マスタ!$K$4,MATCH($A53,統合マスタ!$AC$5:$AC$1501,0),0))</f>
        <v>錠</v>
      </c>
      <c r="J53" s="54" t="str">
        <f ca="1">IF(F53="","",OFFSET(分類!$B$29,MATCH(F53,分類!$A$30:$A$46,0),0))</f>
        <v>調剤棚</v>
      </c>
      <c r="K53" s="54">
        <f ca="1">IFERROR(
    OFFSET(錠剤_PTP!$M$5,
           MATCH(D53, 錠剤_PTP!$D$5:$D$999, 0) - 1,
           0),
"")</f>
        <v>317</v>
      </c>
      <c r="L53" s="54" t="str">
        <f ca="1">IFERROR(
    OFFSET(錠剤_バラ!$M$5,
           MATCH(D53, 錠剤_バラ!$D$5:$D$999, 0) - 1,
           0),
"")</f>
        <v/>
      </c>
      <c r="M53" s="54" t="str">
        <f ca="1">IFERROR(
    OFFSET(分包機カセット!$M$2,
           MATCH(D53, 分包機カセット!$E$2:$E$235, 0) - 1,
           0),
"")</f>
        <v/>
      </c>
      <c r="N53" s="54">
        <f t="shared" ca="1" si="0"/>
        <v>317</v>
      </c>
    </row>
    <row r="54" spans="1:14">
      <c r="A54" s="66" cm="1">
        <f t="array" aca="1" ref="A54" ca="1">IFERROR(
    SMALL(
        IF((統合マスタ!$R$5:$R$1501=1)*
           (ISNUMBER(MATCH(統合マスタ!$V$5:$V$1501, 分類!$N$8:$N$15, 0))),
           統合マスタ!$AC$5:$AC$1501),
        ROW(A50)
    ),
"")</f>
        <v>185</v>
      </c>
      <c r="B54" s="27">
        <f t="shared" si="1"/>
        <v>50</v>
      </c>
      <c r="C54" s="27">
        <f ca="1">IF($A54="","",OFFSET(統合マスタ!$B$4,MATCH($A54,統合マスタ!$AC$5:$AC$1501,0),0))</f>
        <v>185</v>
      </c>
      <c r="D54" s="27" t="str">
        <f ca="1">IF($A54="","",OFFSET(統合マスタ!$C$4,MATCH($A54,統合マスタ!$AC$5:$AC$1501,0),0))</f>
        <v>クアゼパム錠１５ｍｇ「アメル」</v>
      </c>
      <c r="E54" s="27">
        <f ca="1">IF($A54="","",OFFSET(統合マスタ!$X$4,MATCH($A54,統合マスタ!$AC$5:$AC$1501,0),0))</f>
        <v>0</v>
      </c>
      <c r="F54" s="27">
        <f ca="1">IF($A54="","",OFFSET(統合マスタ!$Z$4,MATCH($A54,統合マスタ!$AC$5:$AC$1501,0),0))</f>
        <v>1</v>
      </c>
      <c r="G54" s="27" t="str">
        <f ca="1">IF($A54="","",OFFSET(統合マスタ!$E$4,MATCH($A54,統合マスタ!$AC$5:$AC$1501,0),0))</f>
        <v>バラ</v>
      </c>
      <c r="H54" s="27" t="str">
        <f ca="1">IF($A54="","",OFFSET(統合マスタ!$F$4,MATCH($A54,統合マスタ!$AC$5:$AC$1501,0),0))</f>
        <v>５００Ｔ</v>
      </c>
      <c r="I54" s="27" t="str">
        <f ca="1">IF($A54="","",OFFSET(統合マスタ!$K$4,MATCH($A54,統合マスタ!$AC$5:$AC$1501,0),0))</f>
        <v>錠</v>
      </c>
      <c r="J54" s="54" t="str">
        <f ca="1">IF(F54="","",OFFSET(分類!$B$29,MATCH(F54,分類!$A$30:$A$46,0),0))</f>
        <v>調剤棚</v>
      </c>
      <c r="K54" s="54">
        <f ca="1">IFERROR(
    OFFSET(錠剤_PTP!$M$5,
           MATCH(D54, 錠剤_PTP!$D$5:$D$999, 0) - 1,
           0),
"")</f>
        <v>317</v>
      </c>
      <c r="L54" s="54" t="str">
        <f ca="1">IFERROR(
    OFFSET(錠剤_バラ!$M$5,
           MATCH(D54, 錠剤_バラ!$D$5:$D$999, 0) - 1,
           0),
"")</f>
        <v/>
      </c>
      <c r="M54" s="54" t="str">
        <f ca="1">IFERROR(
    OFFSET(分包機カセット!$M$2,
           MATCH(D54, 分包機カセット!$E$2:$E$235, 0) - 1,
           0),
"")</f>
        <v/>
      </c>
      <c r="N54" s="54">
        <f t="shared" ca="1" si="0"/>
        <v>317</v>
      </c>
    </row>
    <row r="55" spans="1:14">
      <c r="A55" s="66" cm="1">
        <f t="array" aca="1" ref="A55" ca="1">IFERROR(
    SMALL(
        IF((統合マスタ!$R$5:$R$1501=1)*
           (ISNUMBER(MATCH(統合マスタ!$V$5:$V$1501, 分類!$N$8:$N$15, 0))),
           統合マスタ!$AC$5:$AC$1501),
        ROW(A51)
    ),
"")</f>
        <v>186</v>
      </c>
      <c r="B55" s="27">
        <f t="shared" si="1"/>
        <v>51</v>
      </c>
      <c r="C55" s="27">
        <f ca="1">IF($A55="","",OFFSET(統合マスタ!$B$4,MATCH($A55,統合マスタ!$AC$5:$AC$1501,0),0))</f>
        <v>186</v>
      </c>
      <c r="D55" s="27" t="str">
        <f ca="1">IF($A55="","",OFFSET(統合マスタ!$C$4,MATCH($A55,統合マスタ!$AC$5:$AC$1501,0),0))</f>
        <v>クービビック錠２５ｍｇ</v>
      </c>
      <c r="E55" s="27">
        <f ca="1">IF($A55="","",OFFSET(統合マスタ!$X$4,MATCH($A55,統合マスタ!$AC$5:$AC$1501,0),0))</f>
        <v>0</v>
      </c>
      <c r="F55" s="27">
        <f ca="1">IF($A55="","",OFFSET(統合マスタ!$Z$4,MATCH($A55,統合マスタ!$AC$5:$AC$1501,0),0))</f>
        <v>1</v>
      </c>
      <c r="G55" s="27" t="str">
        <f ca="1">IF($A55="","",OFFSET(統合マスタ!$E$4,MATCH($A55,統合マスタ!$AC$5:$AC$1501,0),0))</f>
        <v>ＰＴＰ</v>
      </c>
      <c r="H55" s="27" t="str">
        <f ca="1">IF($A55="","",OFFSET(統合マスタ!$F$4,MATCH($A55,統合マスタ!$AC$5:$AC$1501,0),0))</f>
        <v>１００Ｔ</v>
      </c>
      <c r="I55" s="27" t="str">
        <f ca="1">IF($A55="","",OFFSET(統合マスタ!$K$4,MATCH($A55,統合マスタ!$AC$5:$AC$1501,0),0))</f>
        <v>錠</v>
      </c>
      <c r="J55" s="54" t="str">
        <f ca="1">IF(F55="","",OFFSET(分類!$B$29,MATCH(F55,分類!$A$30:$A$46,0),0))</f>
        <v>調剤棚</v>
      </c>
      <c r="K55" s="54">
        <f ca="1">IFERROR(
    OFFSET(錠剤_PTP!$M$5,
           MATCH(D55, 錠剤_PTP!$D$5:$D$999, 0) - 1,
           0),
"")</f>
        <v>211</v>
      </c>
      <c r="L55" s="54" t="str">
        <f ca="1">IFERROR(
    OFFSET(錠剤_バラ!$M$5,
           MATCH(D55, 錠剤_バラ!$D$5:$D$999, 0) - 1,
           0),
"")</f>
        <v/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211</v>
      </c>
    </row>
    <row r="56" spans="1:14">
      <c r="A56" s="66" cm="1">
        <f t="array" aca="1" ref="A56" ca="1">IFERROR(
    SMALL(
        IF((統合マスタ!$R$5:$R$1501=1)*
           (ISNUMBER(MATCH(統合マスタ!$V$5:$V$1501, 分類!$N$8:$N$15, 0))),
           統合マスタ!$AC$5:$AC$1501),
        ROW(A52)
    ),
"")</f>
        <v>188</v>
      </c>
      <c r="B56" s="27">
        <f t="shared" si="1"/>
        <v>52</v>
      </c>
      <c r="C56" s="27">
        <f ca="1">IF($A56="","",OFFSET(統合マスタ!$B$4,MATCH($A56,統合マスタ!$AC$5:$AC$1501,0),0))</f>
        <v>188</v>
      </c>
      <c r="D56" s="27" t="str">
        <f ca="1">IF($A56="","",OFFSET(統合マスタ!$C$4,MATCH($A56,統合マスタ!$AC$5:$AC$1501,0),0))</f>
        <v>グーフィス錠５ｍｇ</v>
      </c>
      <c r="E56" s="27">
        <f ca="1">IF($A56="","",OFFSET(統合マスタ!$X$4,MATCH($A56,統合マスタ!$AC$5:$AC$1501,0),0))</f>
        <v>0</v>
      </c>
      <c r="F56" s="27">
        <f ca="1">IF($A56="","",OFFSET(統合マスタ!$Z$4,MATCH($A56,統合マスタ!$AC$5:$AC$1501,0),0))</f>
        <v>25</v>
      </c>
      <c r="G56" s="27" t="str">
        <f ca="1">IF($A56="","",OFFSET(統合マスタ!$E$4,MATCH($A56,統合マスタ!$AC$5:$AC$1501,0),0))</f>
        <v>ＰＴＰ</v>
      </c>
      <c r="H56" s="27" t="str">
        <f ca="1">IF($A56="","",OFFSET(統合マスタ!$F$4,MATCH($A56,統合マスタ!$AC$5:$AC$1501,0),0))</f>
        <v>５００Ｔ</v>
      </c>
      <c r="I56" s="27" t="str">
        <f ca="1">IF($A56="","",OFFSET(統合マスタ!$K$4,MATCH($A56,統合マスタ!$AC$5:$AC$1501,0),0))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800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394</v>
      </c>
      <c r="N56" s="54">
        <f t="shared" ca="1" si="0"/>
        <v>1194</v>
      </c>
    </row>
    <row r="57" spans="1:14">
      <c r="A57" s="66" cm="1">
        <f t="array" aca="1" ref="A57" ca="1">IFERROR(
    SMALL(
        IF((統合マスタ!$R$5:$R$1501=1)*
           (ISNUMBER(MATCH(統合マスタ!$V$5:$V$1501, 分類!$N$8:$N$15, 0))),
           統合マスタ!$AC$5:$AC$1501),
        ROW(A53)
    ),
"")</f>
        <v>199</v>
      </c>
      <c r="B57" s="27">
        <f t="shared" si="1"/>
        <v>53</v>
      </c>
      <c r="C57" s="27">
        <f ca="1">IF($A57="","",OFFSET(統合マスタ!$B$4,MATCH($A57,統合マスタ!$AC$5:$AC$1501,0),0))</f>
        <v>199</v>
      </c>
      <c r="D57" s="27" t="str">
        <f ca="1">IF($A57="","",OFFSET(統合マスタ!$C$4,MATCH($A57,統合マスタ!$AC$5:$AC$1501,0),0))</f>
        <v>グラクティブ錠５０ｍｇ</v>
      </c>
      <c r="E57" s="27">
        <f ca="1">IF($A57="","",OFFSET(統合マスタ!$X$4,MATCH($A57,統合マスタ!$AC$5:$AC$1501,0),0))</f>
        <v>0</v>
      </c>
      <c r="F57" s="27">
        <f ca="1">IF($A57="","",OFFSET(統合マスタ!$Z$4,MATCH($A57,統合マスタ!$AC$5:$AC$1501,0),0))</f>
        <v>25</v>
      </c>
      <c r="G57" s="27" t="str">
        <f ca="1">IF($A57="","",OFFSET(統合マスタ!$E$4,MATCH($A57,統合マスタ!$AC$5:$AC$1501,0),0))</f>
        <v>バラ</v>
      </c>
      <c r="H57" s="27" t="str">
        <f ca="1">IF($A57="","",OFFSET(統合マスタ!$F$4,MATCH($A57,統合マスタ!$AC$5:$AC$1501,0),0))</f>
        <v>１００Ｔ</v>
      </c>
      <c r="I57" s="27" t="str">
        <f ca="1">IF($A57="","",OFFSET(統合マスタ!$K$4,MATCH($A57,統合マスタ!$AC$5:$AC$1501,0),0))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300</v>
      </c>
      <c r="M57" s="54">
        <f ca="1">IFERROR(
    OFFSET(分包機カセット!$M$2,
           MATCH(D57, 分包機カセット!$E$2:$E$235, 0) - 1,
           0),
"")</f>
        <v>199</v>
      </c>
      <c r="N57" s="54">
        <f t="shared" ca="1" si="0"/>
        <v>499</v>
      </c>
    </row>
    <row r="58" spans="1:14">
      <c r="A58" s="66" cm="1">
        <f t="array" aca="1" ref="A58" ca="1">IFERROR(
    SMALL(
        IF((統合マスタ!$R$5:$R$1501=1)*
           (ISNUMBER(MATCH(統合マスタ!$V$5:$V$1501, 分類!$N$8:$N$15, 0))),
           統合マスタ!$AC$5:$AC$1501),
        ROW(A54)
    ),
"")</f>
        <v>202</v>
      </c>
      <c r="B58" s="27">
        <f t="shared" si="1"/>
        <v>54</v>
      </c>
      <c r="C58" s="27">
        <f ca="1">IF($A58="","",OFFSET(統合マスタ!$B$4,MATCH($A58,統合マスタ!$AC$5:$AC$1501,0),0))</f>
        <v>202</v>
      </c>
      <c r="D58" s="27" t="str">
        <f ca="1">IF($A58="","",OFFSET(統合マスタ!$C$4,MATCH($A58,統合マスタ!$AC$5:$AC$1501,0),0))</f>
        <v>グラマリール錠２５ｍｇ</v>
      </c>
      <c r="E58" s="27">
        <f ca="1">IF($A58="","",OFFSET(統合マスタ!$X$4,MATCH($A58,統合マスタ!$AC$5:$AC$1501,0),0))</f>
        <v>0</v>
      </c>
      <c r="F58" s="27">
        <f ca="1">IF($A58="","",OFFSET(統合マスタ!$Z$4,MATCH($A58,統合マスタ!$AC$5:$AC$1501,0),0))</f>
        <v>25</v>
      </c>
      <c r="G58" s="27" t="str">
        <f ca="1">IF($A58="","",OFFSET(統合マスタ!$E$4,MATCH($A58,統合マスタ!$AC$5:$AC$1501,0),0))</f>
        <v>バラ</v>
      </c>
      <c r="H58" s="27" t="str">
        <f ca="1">IF($A58="","",OFFSET(統合マスタ!$F$4,MATCH($A58,統合マスタ!$AC$5:$AC$1501,0),0))</f>
        <v>１０００Ｔ</v>
      </c>
      <c r="I58" s="27" t="str">
        <f ca="1">IF($A58="","",OFFSET(統合マスタ!$K$4,MATCH($A58,統合マスタ!$AC$5:$AC$1501,0),0))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1000</v>
      </c>
      <c r="M58" s="54">
        <f ca="1">IFERROR(
    OFFSET(分包機カセット!$M$2,
           MATCH(D58, 分包機カセット!$E$2:$E$235, 0) - 1,
           0),
"")</f>
        <v>531</v>
      </c>
      <c r="N58" s="54">
        <f t="shared" ca="1" si="0"/>
        <v>1531</v>
      </c>
    </row>
    <row r="59" spans="1:14">
      <c r="A59" s="66" cm="1">
        <f t="array" aca="1" ref="A59" ca="1">IFERROR(
    SMALL(
        IF((統合マスタ!$R$5:$R$1501=1)*
           (ISNUMBER(MATCH(統合マスタ!$V$5:$V$1501, 分類!$N$8:$N$15, 0))),
           統合マスタ!$AC$5:$AC$1501),
        ROW(A55)
    ),
"")</f>
        <v>203</v>
      </c>
      <c r="B59" s="27">
        <f t="shared" si="1"/>
        <v>55</v>
      </c>
      <c r="C59" s="27">
        <f ca="1">IF($A59="","",OFFSET(統合マスタ!$B$4,MATCH($A59,統合マスタ!$AC$5:$AC$1501,0),0))</f>
        <v>203</v>
      </c>
      <c r="D59" s="27" t="str">
        <f ca="1">IF($A59="","",OFFSET(統合マスタ!$C$4,MATCH($A59,統合マスタ!$AC$5:$AC$1501,0),0))</f>
        <v>グラマリール錠５０ｍｇ</v>
      </c>
      <c r="E59" s="27">
        <f ca="1">IF($A59="","",OFFSET(統合マスタ!$X$4,MATCH($A59,統合マスタ!$AC$5:$AC$1501,0),0))</f>
        <v>0</v>
      </c>
      <c r="F59" s="27">
        <f ca="1">IF($A59="","",OFFSET(統合マスタ!$Z$4,MATCH($A59,統合マスタ!$AC$5:$AC$1501,0),0))</f>
        <v>5</v>
      </c>
      <c r="G59" s="27" t="str">
        <f ca="1">IF($A59="","",OFFSET(統合マスタ!$E$4,MATCH($A59,統合マスタ!$AC$5:$AC$1501,0),0))</f>
        <v>ＰＴＰ</v>
      </c>
      <c r="H59" s="27" t="str">
        <f ca="1">IF($A59="","",OFFSET(統合マスタ!$F$4,MATCH($A59,統合マスタ!$AC$5:$AC$1501,0),0))</f>
        <v>１００Ｔ</v>
      </c>
      <c r="I59" s="27" t="str">
        <f ca="1">IF($A59="","",OFFSET(統合マスタ!$K$4,MATCH($A59,統合マスタ!$AC$5:$AC$1501,0),0))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100</v>
      </c>
      <c r="M59" s="54">
        <f ca="1">IFERROR(
    OFFSET(分包機カセット!$M$2,
           MATCH(D59, 分包機カセット!$E$2:$E$235, 0) - 1,
           0),
"")</f>
        <v>36</v>
      </c>
      <c r="N59" s="54">
        <f t="shared" ca="1" si="0"/>
        <v>136</v>
      </c>
    </row>
    <row r="60" spans="1:14">
      <c r="A60" s="66" cm="1">
        <f t="array" aca="1" ref="A60" ca="1">IFERROR(
    SMALL(
        IF((統合マスタ!$R$5:$R$1501=1)*
           (ISNUMBER(MATCH(統合マスタ!$V$5:$V$1501, 分類!$N$8:$N$15, 0))),
           統合マスタ!$AC$5:$AC$1501),
        ROW(A56)
    ),
"")</f>
        <v>204</v>
      </c>
      <c r="B60" s="27">
        <f t="shared" si="1"/>
        <v>56</v>
      </c>
      <c r="C60" s="27">
        <f ca="1">IF($A60="","",OFFSET(統合マスタ!$B$4,MATCH($A60,統合マスタ!$AC$5:$AC$1501,0),0))</f>
        <v>204</v>
      </c>
      <c r="D60" s="27" t="str">
        <f ca="1">IF($A60="","",OFFSET(統合マスタ!$C$4,MATCH($A60,統合マスタ!$AC$5:$AC$1501,0),0))</f>
        <v>クラリシッド錠２００ｍｇ</v>
      </c>
      <c r="E60" s="27">
        <f ca="1">IF($A60="","",OFFSET(統合マスタ!$X$4,MATCH($A60,統合マスタ!$AC$5:$AC$1501,0),0))</f>
        <v>0</v>
      </c>
      <c r="F60" s="27">
        <f ca="1">IF($A60="","",OFFSET(統合マスタ!$Z$4,MATCH($A60,統合マスタ!$AC$5:$AC$1501,0),0))</f>
        <v>25</v>
      </c>
      <c r="G60" s="27" t="str">
        <f ca="1">IF($A60="","",OFFSET(統合マスタ!$E$4,MATCH($A60,統合マスタ!$AC$5:$AC$1501,0),0))</f>
        <v>ＰＴＰ</v>
      </c>
      <c r="H60" s="27" t="str">
        <f ca="1">IF($A60="","",OFFSET(統合マスタ!$F$4,MATCH($A60,統合マスタ!$AC$5:$AC$1501,0),0))</f>
        <v>１００Ｔ</v>
      </c>
      <c r="I60" s="27" t="str">
        <f ca="1">IF($A60="","",OFFSET(統合マスタ!$K$4,MATCH($A60,統合マスタ!$AC$5:$AC$1501,0),0))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200</v>
      </c>
      <c r="L60" s="54">
        <f ca="1">IFERROR(
    OFFSET(錠剤_バラ!$M$5,
           MATCH(D60, 錠剤_バラ!$D$5:$D$999, 0) - 1,
           0),
"")</f>
        <v>100</v>
      </c>
      <c r="M60" s="54">
        <f ca="1">IFERROR(
    OFFSET(分包機カセット!$M$2,
           MATCH(D60, 分包機カセット!$E$2:$E$235, 0) - 1,
           0),
"")</f>
        <v>106</v>
      </c>
      <c r="N60" s="54">
        <f t="shared" ca="1" si="0"/>
        <v>406</v>
      </c>
    </row>
    <row r="61" spans="1:14">
      <c r="A61" s="66" cm="1">
        <f t="array" aca="1" ref="A61" ca="1">IFERROR(
    SMALL(
        IF((統合マスタ!$R$5:$R$1501=1)*
           (ISNUMBER(MATCH(統合マスタ!$V$5:$V$1501, 分類!$N$8:$N$15, 0))),
           統合マスタ!$AC$5:$AC$1501),
        ROW(A57)
    ),
"")</f>
        <v>205</v>
      </c>
      <c r="B61" s="27">
        <f t="shared" si="1"/>
        <v>57</v>
      </c>
      <c r="C61" s="27">
        <f ca="1">IF($A61="","",OFFSET(統合マスタ!$B$4,MATCH($A61,統合マスタ!$AC$5:$AC$1501,0),0))</f>
        <v>205</v>
      </c>
      <c r="D61" s="27" t="str">
        <f ca="1">IF($A61="","",OFFSET(統合マスタ!$C$4,MATCH($A61,統合マスタ!$AC$5:$AC$1501,0),0))</f>
        <v>クラリチン錠１０ｍｇ</v>
      </c>
      <c r="E61" s="27">
        <f ca="1">IF($A61="","",OFFSET(統合マスタ!$X$4,MATCH($A61,統合マスタ!$AC$5:$AC$1501,0),0))</f>
        <v>0</v>
      </c>
      <c r="F61" s="27">
        <f ca="1">IF($A61="","",OFFSET(統合マスタ!$Z$4,MATCH($A61,統合マスタ!$AC$5:$AC$1501,0),0))</f>
        <v>25</v>
      </c>
      <c r="G61" s="27" t="str">
        <f ca="1">IF($A61="","",OFFSET(統合マスタ!$E$4,MATCH($A61,統合マスタ!$AC$5:$AC$1501,0),0))</f>
        <v>ＰＴＰ</v>
      </c>
      <c r="H61" s="27" t="str">
        <f ca="1">IF($A61="","",OFFSET(統合マスタ!$F$4,MATCH($A61,統合マスタ!$AC$5:$AC$1501,0),0))</f>
        <v>１００Ｔ</v>
      </c>
      <c r="I61" s="27" t="str">
        <f ca="1">IF($A61="","",OFFSET(統合マスタ!$K$4,MATCH($A61,統合マスタ!$AC$5:$AC$1501,0),0))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298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211</v>
      </c>
      <c r="N61" s="54">
        <f t="shared" ca="1" si="0"/>
        <v>509</v>
      </c>
    </row>
    <row r="62" spans="1:14">
      <c r="A62" s="66" cm="1">
        <f t="array" aca="1" ref="A62" ca="1">IFERROR(
    SMALL(
        IF((統合マスタ!$R$5:$R$1501=1)*
           (ISNUMBER(MATCH(統合マスタ!$V$5:$V$1501, 分類!$N$8:$N$15, 0))),
           統合マスタ!$AC$5:$AC$1501),
        ROW(A58)
    ),
"")</f>
        <v>206</v>
      </c>
      <c r="B62" s="27">
        <f t="shared" si="1"/>
        <v>58</v>
      </c>
      <c r="C62" s="27">
        <f ca="1">IF($A62="","",OFFSET(統合マスタ!$B$4,MATCH($A62,統合マスタ!$AC$5:$AC$1501,0),0))</f>
        <v>206</v>
      </c>
      <c r="D62" s="27" t="str">
        <f ca="1">IF($A62="","",OFFSET(統合マスタ!$C$4,MATCH($A62,統合マスタ!$AC$5:$AC$1501,0),0))</f>
        <v>グランダキシン錠５０</v>
      </c>
      <c r="E62" s="27">
        <f ca="1">IF($A62="","",OFFSET(統合マスタ!$X$4,MATCH($A62,統合マスタ!$AC$5:$AC$1501,0),0))</f>
        <v>0</v>
      </c>
      <c r="F62" s="27">
        <f ca="1">IF($A62="","",OFFSET(統合マスタ!$Z$4,MATCH($A62,統合マスタ!$AC$5:$AC$1501,0),0))</f>
        <v>5</v>
      </c>
      <c r="G62" s="27" t="str">
        <f ca="1">IF($A62="","",OFFSET(統合マスタ!$E$4,MATCH($A62,統合マスタ!$AC$5:$AC$1501,0),0))</f>
        <v>ＰＴＰ</v>
      </c>
      <c r="H62" s="27" t="str">
        <f ca="1">IF($A62="","",OFFSET(統合マスタ!$F$4,MATCH($A62,統合マスタ!$AC$5:$AC$1501,0),0))</f>
        <v>１００Ｔ</v>
      </c>
      <c r="I62" s="27" t="str">
        <f ca="1">IF($A62="","",OFFSET(統合マスタ!$K$4,MATCH($A62,統合マスタ!$AC$5:$AC$1501,0),0))</f>
        <v>錠</v>
      </c>
      <c r="J62" s="54" t="str">
        <f ca="1">IF(F62="","",OFFSET(分類!$B$29,MATCH(F62,分類!$A$30:$A$46,0),0))</f>
        <v>普通薬バラ</v>
      </c>
      <c r="K62" s="54" t="str">
        <f ca="1">IFERROR(
    OFFSET(錠剤_PTP!$M$5,
           MATCH(D62, 錠剤_PTP!$D$5:$D$999, 0) - 1,
           0),
"")</f>
        <v/>
      </c>
      <c r="L62" s="54">
        <f ca="1">IFERROR(
    OFFSET(錠剤_バラ!$M$5,
           MATCH(D62, 錠剤_バラ!$D$5:$D$999, 0) - 1,
           0),
"")</f>
        <v>58</v>
      </c>
      <c r="M62" s="54" t="str">
        <f ca="1">IFERROR(
    OFFSET(分包機カセット!$M$2,
           MATCH(D62, 分包機カセット!$E$2:$E$235, 0) - 1,
           0),
"")</f>
        <v/>
      </c>
      <c r="N62" s="54">
        <f t="shared" ca="1" si="0"/>
        <v>58</v>
      </c>
    </row>
    <row r="63" spans="1:14">
      <c r="A63" s="66" cm="1">
        <f t="array" aca="1" ref="A63" ca="1">IFERROR(
    SMALL(
        IF((統合マスタ!$R$5:$R$1501=1)*
           (ISNUMBER(MATCH(統合マスタ!$V$5:$V$1501, 分類!$N$8:$N$15, 0))),
           統合マスタ!$AC$5:$AC$1501),
        ROW(A59)
    ),
"")</f>
        <v>209</v>
      </c>
      <c r="B63" s="27">
        <f t="shared" si="1"/>
        <v>59</v>
      </c>
      <c r="C63" s="27">
        <f ca="1">IF($A63="","",OFFSET(統合マスタ!$B$4,MATCH($A63,統合マスタ!$AC$5:$AC$1501,0),0))</f>
        <v>209</v>
      </c>
      <c r="D63" s="27" t="str">
        <f ca="1">IF($A63="","",OFFSET(統合マスタ!$C$4,MATCH($A63,統合マスタ!$AC$5:$AC$1501,0),0))</f>
        <v>グリチロン配合錠</v>
      </c>
      <c r="E63" s="27">
        <f ca="1">IF($A63="","",OFFSET(統合マスタ!$X$4,MATCH($A63,統合マスタ!$AC$5:$AC$1501,0),0))</f>
        <v>0</v>
      </c>
      <c r="F63" s="27">
        <f ca="1">IF($A63="","",OFFSET(統合マスタ!$Z$4,MATCH($A63,統合マスタ!$AC$5:$AC$1501,0),0))</f>
        <v>25</v>
      </c>
      <c r="G63" s="27" t="str">
        <f ca="1">IF($A63="","",OFFSET(統合マスタ!$E$4,MATCH($A63,統合マスタ!$AC$5:$AC$1501,0),0))</f>
        <v>バラ</v>
      </c>
      <c r="H63" s="27" t="str">
        <f ca="1">IF($A63="","",OFFSET(統合マスタ!$F$4,MATCH($A63,統合マスタ!$AC$5:$AC$1501,0),0))</f>
        <v>１０００Ｔ</v>
      </c>
      <c r="I63" s="27" t="str">
        <f ca="1">IF($A63="","",OFFSET(統合マスタ!$K$4,MATCH($A63,統合マスタ!$AC$5:$AC$1501,0),0))</f>
        <v>錠</v>
      </c>
      <c r="J63" s="54" t="str">
        <f ca="1">IF(F63="","",OFFSET(分類!$B$29,MATCH(F63,分類!$A$30:$A$46,0),0))</f>
        <v>調剤棚　＆　普通薬バラ</v>
      </c>
      <c r="K63" s="54">
        <f ca="1">IFERROR(
    OFFSET(錠剤_PTP!$M$5,
           MATCH(D63, 錠剤_PTP!$D$5:$D$999, 0) - 1,
           0),
"")</f>
        <v>0</v>
      </c>
      <c r="L63" s="54">
        <f ca="1">IFERROR(
    OFFSET(錠剤_バラ!$M$5,
           MATCH(D63, 錠剤_バラ!$D$5:$D$999, 0) - 1,
           0),
"")</f>
        <v>474</v>
      </c>
      <c r="M63" s="54">
        <f ca="1">IFERROR(
    OFFSET(分包機カセット!$M$2,
           MATCH(D63, 分包機カセット!$E$2:$E$235, 0) - 1,
           0),
"")</f>
        <v>187</v>
      </c>
      <c r="N63" s="54">
        <f t="shared" ca="1" si="0"/>
        <v>661</v>
      </c>
    </row>
    <row r="64" spans="1:14">
      <c r="A64" s="66" cm="1">
        <f t="array" aca="1" ref="A64" ca="1">IFERROR(
    SMALL(
        IF((統合マスタ!$R$5:$R$1501=1)*
           (ISNUMBER(MATCH(統合マスタ!$V$5:$V$1501, 分類!$N$8:$N$15, 0))),
           統合マスタ!$AC$5:$AC$1501),
        ROW(A60)
    ),
"")</f>
        <v>214</v>
      </c>
      <c r="B64" s="27">
        <f t="shared" si="1"/>
        <v>60</v>
      </c>
      <c r="C64" s="27">
        <f ca="1">IF($A64="","",OFFSET(統合マスタ!$B$4,MATCH($A64,統合マスタ!$AC$5:$AC$1501,0),0))</f>
        <v>214</v>
      </c>
      <c r="D64" s="27" t="str">
        <f ca="1">IF($A64="","",OFFSET(統合マスタ!$C$4,MATCH($A64,統合マスタ!$AC$5:$AC$1501,0),0))</f>
        <v>クロピドグレル錠７５ｍｇ「ＪＧ」</v>
      </c>
      <c r="E64" s="27">
        <f ca="1">IF($A64="","",OFFSET(統合マスタ!$X$4,MATCH($A64,統合マスタ!$AC$5:$AC$1501,0),0))</f>
        <v>0</v>
      </c>
      <c r="F64" s="27">
        <f ca="1">IF($A64="","",OFFSET(統合マスタ!$Z$4,MATCH($A64,統合マスタ!$AC$5:$AC$1501,0),0))</f>
        <v>25</v>
      </c>
      <c r="G64" s="27" t="str">
        <f ca="1">IF($A64="","",OFFSET(統合マスタ!$E$4,MATCH($A64,統合マスタ!$AC$5:$AC$1501,0),0))</f>
        <v>ＰＴＰ</v>
      </c>
      <c r="H64" s="27" t="str">
        <f ca="1">IF($A64="","",OFFSET(統合マスタ!$F$4,MATCH($A64,統合マスタ!$AC$5:$AC$1501,0),0))</f>
        <v>１００Ｔ</v>
      </c>
      <c r="I64" s="27" t="str">
        <f ca="1">IF($A64="","",OFFSET(統合マスタ!$K$4,MATCH($A64,統合マスタ!$AC$5:$AC$1501,0),0))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166</v>
      </c>
      <c r="N64" s="54">
        <f t="shared" ca="1" si="0"/>
        <v>166</v>
      </c>
    </row>
    <row r="65" spans="1:14">
      <c r="A65" s="66" cm="1">
        <f t="array" aca="1" ref="A65" ca="1">IFERROR(
    SMALL(
        IF((統合マスタ!$R$5:$R$1501=1)*
           (ISNUMBER(MATCH(統合マスタ!$V$5:$V$1501, 分類!$N$8:$N$15, 0))),
           統合マスタ!$AC$5:$AC$1501),
        ROW(A61)
    ),
"")</f>
        <v>215</v>
      </c>
      <c r="B65" s="27">
        <f t="shared" si="1"/>
        <v>61</v>
      </c>
      <c r="C65" s="27">
        <f ca="1">IF($A65="","",OFFSET(統合マスタ!$B$4,MATCH($A65,統合マスタ!$AC$5:$AC$1501,0),0))</f>
        <v>215</v>
      </c>
      <c r="D65" s="27" t="str">
        <f ca="1">IF($A65="","",OFFSET(統合マスタ!$C$4,MATCH($A65,統合マスタ!$AC$5:$AC$1501,0),0))</f>
        <v>クロピドグレル錠７５ｍｇ「ＪＧ」</v>
      </c>
      <c r="E65" s="27">
        <f ca="1">IF($A65="","",OFFSET(統合マスタ!$X$4,MATCH($A65,統合マスタ!$AC$5:$AC$1501,0),0))</f>
        <v>0</v>
      </c>
      <c r="F65" s="27">
        <f ca="1">IF($A65="","",OFFSET(統合マスタ!$Z$4,MATCH($A65,統合マスタ!$AC$5:$AC$1501,0),0))</f>
        <v>25</v>
      </c>
      <c r="G65" s="27" t="str">
        <f ca="1">IF($A65="","",OFFSET(統合マスタ!$E$4,MATCH($A65,統合マスタ!$AC$5:$AC$1501,0),0))</f>
        <v>バラ</v>
      </c>
      <c r="H65" s="27" t="str">
        <f ca="1">IF($A65="","",OFFSET(統合マスタ!$F$4,MATCH($A65,統合マスタ!$AC$5:$AC$1501,0),0))</f>
        <v>５００Ｔ</v>
      </c>
      <c r="I65" s="27" t="str">
        <f ca="1">IF($A65="","",OFFSET(統合マスタ!$K$4,MATCH($A65,統合マスタ!$AC$5:$AC$1501,0),0))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166</v>
      </c>
      <c r="N65" s="54">
        <f t="shared" ca="1" si="0"/>
        <v>166</v>
      </c>
    </row>
    <row r="66" spans="1:14">
      <c r="A66" s="66" cm="1">
        <f t="array" aca="1" ref="A66" ca="1">IFERROR(
    SMALL(
        IF((統合マスタ!$R$5:$R$1501=1)*
           (ISNUMBER(MATCH(統合マスタ!$V$5:$V$1501, 分類!$N$8:$N$15, 0))),
           統合マスタ!$AC$5:$AC$1501),
        ROW(A62)
    ),
"")</f>
        <v>225</v>
      </c>
      <c r="B66" s="27">
        <f t="shared" si="1"/>
        <v>62</v>
      </c>
      <c r="C66" s="27">
        <f ca="1">IF($A66="","",OFFSET(統合マスタ!$B$4,MATCH($A66,統合マスタ!$AC$5:$AC$1501,0),0))</f>
        <v>225</v>
      </c>
      <c r="D66" s="27" t="str">
        <f ca="1">IF($A66="","",OFFSET(統合マスタ!$C$4,MATCH($A66,統合マスタ!$AC$5:$AC$1501,0),0))</f>
        <v>ケフラールカプセル２５０ｍｇ</v>
      </c>
      <c r="E66" s="27">
        <f ca="1">IF($A66="","",OFFSET(統合マスタ!$X$4,MATCH($A66,統合マスタ!$AC$5:$AC$1501,0),0))</f>
        <v>0</v>
      </c>
      <c r="F66" s="27">
        <f ca="1">IF($A66="","",OFFSET(統合マスタ!$Z$4,MATCH($A66,統合マスタ!$AC$5:$AC$1501,0),0))</f>
        <v>1</v>
      </c>
      <c r="G66" s="27" t="str">
        <f ca="1">IF($A66="","",OFFSET(統合マスタ!$E$4,MATCH($A66,統合マスタ!$AC$5:$AC$1501,0),0))</f>
        <v>ＰＴＰ</v>
      </c>
      <c r="H66" s="27" t="str">
        <f ca="1">IF($A66="","",OFFSET(統合マスタ!$F$4,MATCH($A66,統合マスタ!$AC$5:$AC$1501,0),0))</f>
        <v>１００ＣＡＰ</v>
      </c>
      <c r="I66" s="27" t="str">
        <f ca="1">IF($A66="","",OFFSET(統合マスタ!$K$4,MATCH($A66,統合マスタ!$AC$5:$AC$1501,0),0))</f>
        <v>cap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206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206</v>
      </c>
    </row>
    <row r="67" spans="1:14">
      <c r="A67" s="66" cm="1">
        <f t="array" aca="1" ref="A67" ca="1">IFERROR(
    SMALL(
        IF((統合マスタ!$R$5:$R$1501=1)*
           (ISNUMBER(MATCH(統合マスタ!$V$5:$V$1501, 分類!$N$8:$N$15, 0))),
           統合マスタ!$AC$5:$AC$1501),
        ROW(A63)
    ),
"")</f>
        <v>227</v>
      </c>
      <c r="B67" s="27">
        <f t="shared" si="1"/>
        <v>63</v>
      </c>
      <c r="C67" s="27">
        <f ca="1">IF($A67="","",OFFSET(統合マスタ!$B$4,MATCH($A67,統合マスタ!$AC$5:$AC$1501,0),0))</f>
        <v>227</v>
      </c>
      <c r="D67" s="27" t="str">
        <f ca="1">IF($A67="","",OFFSET(統合マスタ!$C$4,MATCH($A67,統合マスタ!$AC$5:$AC$1501,0),0))</f>
        <v>ケルロング錠１０ｍｇ</v>
      </c>
      <c r="E67" s="27">
        <f ca="1">IF($A67="","",OFFSET(統合マスタ!$X$4,MATCH($A67,統合マスタ!$AC$5:$AC$1501,0),0))</f>
        <v>0</v>
      </c>
      <c r="F67" s="27">
        <f ca="1">IF($A67="","",OFFSET(統合マスタ!$Z$4,MATCH($A67,統合マスタ!$AC$5:$AC$1501,0),0))</f>
        <v>5</v>
      </c>
      <c r="G67" s="27" t="str">
        <f ca="1">IF($A67="","",OFFSET(統合マスタ!$E$4,MATCH($A67,統合マスタ!$AC$5:$AC$1501,0),0))</f>
        <v>ＰＴＰ</v>
      </c>
      <c r="H67" s="27" t="str">
        <f ca="1">IF($A67="","",OFFSET(統合マスタ!$F$4,MATCH($A67,統合マスタ!$AC$5:$AC$1501,0),0))</f>
        <v>１００Ｔ</v>
      </c>
      <c r="I67" s="27" t="str">
        <f ca="1">IF($A67="","",OFFSET(統合マスタ!$K$4,MATCH($A67,統合マスタ!$AC$5:$AC$1501,0),0))</f>
        <v>錠</v>
      </c>
      <c r="J67" s="54" t="str">
        <f ca="1">IF(F67="","",OFFSET(分類!$B$29,MATCH(F67,分類!$A$30:$A$46,0),0))</f>
        <v>普通薬バラ</v>
      </c>
      <c r="K67" s="54" t="str">
        <f ca="1">IFERROR(
    OFFSET(錠剤_PTP!$M$5,
           MATCH(D67, 錠剤_PTP!$D$5:$D$999, 0) - 1,
           0),
"")</f>
        <v/>
      </c>
      <c r="L67" s="54">
        <f ca="1">IFERROR(
    OFFSET(錠剤_バラ!$M$5,
           MATCH(D67, 錠剤_バラ!$D$5:$D$999, 0) - 1,
           0),
"")</f>
        <v>300</v>
      </c>
      <c r="M67" s="54">
        <f ca="1">IFERROR(
    OFFSET(分包機カセット!$M$2,
           MATCH(D67, 分包機カセット!$E$2:$E$235, 0) - 1,
           0),
"")</f>
        <v>219</v>
      </c>
      <c r="N67" s="54">
        <f t="shared" ca="1" si="0"/>
        <v>519</v>
      </c>
    </row>
    <row r="68" spans="1:14">
      <c r="A68" s="66" cm="1">
        <f t="array" aca="1" ref="A68" ca="1">IFERROR(
    SMALL(
        IF((統合マスタ!$R$5:$R$1501=1)*
           (ISNUMBER(MATCH(統合マスタ!$V$5:$V$1501, 分類!$N$8:$N$15, 0))),
           統合マスタ!$AC$5:$AC$1501),
        ROW(A64)
    ),
"")</f>
        <v>236</v>
      </c>
      <c r="B68" s="27">
        <f t="shared" si="1"/>
        <v>64</v>
      </c>
      <c r="C68" s="27">
        <f ca="1">IF($A68="","",OFFSET(統合マスタ!$B$4,MATCH($A68,統合マスタ!$AC$5:$AC$1501,0),0))</f>
        <v>236</v>
      </c>
      <c r="D68" s="27" t="str">
        <f ca="1">IF($A68="","",OFFSET(統合マスタ!$C$4,MATCH($A68,統合マスタ!$AC$5:$AC$1501,0),0))</f>
        <v>コントミン糖衣錠２５ｍｇ</v>
      </c>
      <c r="E68" s="27">
        <f ca="1">IF($A68="","",OFFSET(統合マスタ!$X$4,MATCH($A68,統合マスタ!$AC$5:$AC$1501,0),0))</f>
        <v>0</v>
      </c>
      <c r="F68" s="27">
        <f ca="1">IF($A68="","",OFFSET(統合マスタ!$Z$4,MATCH($A68,統合マスタ!$AC$5:$AC$1501,0),0))</f>
        <v>25</v>
      </c>
      <c r="G68" s="27" t="str">
        <f ca="1">IF($A68="","",OFFSET(統合マスタ!$E$4,MATCH($A68,統合マスタ!$AC$5:$AC$1501,0),0))</f>
        <v>ＰＴＰ</v>
      </c>
      <c r="H68" s="27" t="str">
        <f ca="1">IF($A68="","",OFFSET(統合マスタ!$F$4,MATCH($A68,統合マスタ!$AC$5:$AC$1501,0),0))</f>
        <v>１００Ｔ</v>
      </c>
      <c r="I68" s="27" t="str">
        <f ca="1">IF($A68="","",OFFSET(統合マスタ!$K$4,MATCH($A68,統合マスタ!$AC$5:$AC$1501,0),0))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374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443</v>
      </c>
      <c r="N68" s="54">
        <f t="shared" ca="1" si="0"/>
        <v>817</v>
      </c>
    </row>
    <row r="69" spans="1:14">
      <c r="A69" s="66" cm="1">
        <f t="array" aca="1" ref="A69" ca="1">IFERROR(
    SMALL(
        IF((統合マスタ!$R$5:$R$1501=1)*
           (ISNUMBER(MATCH(統合マスタ!$V$5:$V$1501, 分類!$N$8:$N$15, 0))),
           統合マスタ!$AC$5:$AC$1501),
        ROW(A65)
    ),
"")</f>
        <v>237</v>
      </c>
      <c r="B69" s="27">
        <f t="shared" si="1"/>
        <v>65</v>
      </c>
      <c r="C69" s="27">
        <f ca="1">IF($A69="","",OFFSET(統合マスタ!$B$4,MATCH($A69,統合マスタ!$AC$5:$AC$1501,0),0))</f>
        <v>237</v>
      </c>
      <c r="D69" s="27" t="str">
        <f ca="1">IF($A69="","",OFFSET(統合マスタ!$C$4,MATCH($A69,統合マスタ!$AC$5:$AC$1501,0),0))</f>
        <v>コントミン糖衣錠２５ｍｇ</v>
      </c>
      <c r="E69" s="27">
        <f ca="1">IF($A69="","",OFFSET(統合マスタ!$X$4,MATCH($A69,統合マスタ!$AC$5:$AC$1501,0),0))</f>
        <v>0</v>
      </c>
      <c r="F69" s="27">
        <f ca="1">IF($A69="","",OFFSET(統合マスタ!$Z$4,MATCH($A69,統合マスタ!$AC$5:$AC$1501,0),0))</f>
        <v>25</v>
      </c>
      <c r="G69" s="27" t="str">
        <f ca="1">IF($A69="","",OFFSET(統合マスタ!$E$4,MATCH($A69,統合マスタ!$AC$5:$AC$1501,0),0))</f>
        <v>ＰＴＰ</v>
      </c>
      <c r="H69" s="27" t="str">
        <f ca="1">IF($A69="","",OFFSET(統合マスタ!$F$4,MATCH($A69,統合マスタ!$AC$5:$AC$1501,0),0))</f>
        <v>１０００Ｔ</v>
      </c>
      <c r="I69" s="27" t="str">
        <f ca="1">IF($A69="","",OFFSET(統合マスタ!$K$4,MATCH($A69,統合マスタ!$AC$5:$AC$1501,0),0))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374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443</v>
      </c>
      <c r="N69" s="54">
        <f t="shared" ca="1" si="0"/>
        <v>817</v>
      </c>
    </row>
    <row r="70" spans="1:14">
      <c r="A70" s="66" cm="1">
        <f t="array" aca="1" ref="A70" ca="1">IFERROR(
    SMALL(
        IF((統合マスタ!$R$5:$R$1501=1)*
           (ISNUMBER(MATCH(統合マスタ!$V$5:$V$1501, 分類!$N$8:$N$15, 0))),
           統合マスタ!$AC$5:$AC$1501),
        ROW(A66)
    ),
"")</f>
        <v>238</v>
      </c>
      <c r="B70" s="27">
        <f t="shared" si="1"/>
        <v>66</v>
      </c>
      <c r="C70" s="27">
        <f ca="1">IF($A70="","",OFFSET(統合マスタ!$B$4,MATCH($A70,統合マスタ!$AC$5:$AC$1501,0),0))</f>
        <v>238</v>
      </c>
      <c r="D70" s="27" t="str">
        <f ca="1">IF($A70="","",OFFSET(統合マスタ!$C$4,MATCH($A70,統合マスタ!$AC$5:$AC$1501,0),0))</f>
        <v>コントミン糖衣錠２５ｍｇ</v>
      </c>
      <c r="E70" s="27">
        <f ca="1">IF($A70="","",OFFSET(統合マスタ!$X$4,MATCH($A70,統合マスタ!$AC$5:$AC$1501,0),0))</f>
        <v>0</v>
      </c>
      <c r="F70" s="27">
        <f ca="1">IF($A70="","",OFFSET(統合マスタ!$Z$4,MATCH($A70,統合マスタ!$AC$5:$AC$1501,0),0))</f>
        <v>25</v>
      </c>
      <c r="G70" s="27" t="str">
        <f ca="1">IF($A70="","",OFFSET(統合マスタ!$E$4,MATCH($A70,統合マスタ!$AC$5:$AC$1501,0),0))</f>
        <v>バラ</v>
      </c>
      <c r="H70" s="27" t="str">
        <f ca="1">IF($A70="","",OFFSET(統合マスタ!$F$4,MATCH($A70,統合マスタ!$AC$5:$AC$1501,0),0))</f>
        <v>１０００Ｔ</v>
      </c>
      <c r="I70" s="27" t="str">
        <f ca="1">IF($A70="","",OFFSET(統合マスタ!$K$4,MATCH($A70,統合マスタ!$AC$5:$AC$1501,0),0))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374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443</v>
      </c>
      <c r="N70" s="54">
        <f t="shared" ref="N70:N133" ca="1" si="2">SUM(K70:M70)</f>
        <v>817</v>
      </c>
    </row>
    <row r="71" spans="1:14">
      <c r="A71" s="66" cm="1">
        <f t="array" aca="1" ref="A71" ca="1">IFERROR(
    SMALL(
        IF((統合マスタ!$R$5:$R$1501=1)*
           (ISNUMBER(MATCH(統合マスタ!$V$5:$V$1501, 分類!$N$8:$N$15, 0))),
           統合マスタ!$AC$5:$AC$1501),
        ROW(A67)
    ),
"")</f>
        <v>242</v>
      </c>
      <c r="B71" s="27">
        <f t="shared" ref="B71:B134" si="3">B70+1</f>
        <v>67</v>
      </c>
      <c r="C71" s="27">
        <f ca="1">IF($A71="","",OFFSET(統合マスタ!$B$4,MATCH($A71,統合マスタ!$AC$5:$AC$1501,0),0))</f>
        <v>242</v>
      </c>
      <c r="D71" s="27" t="str">
        <f ca="1">IF($A71="","",OFFSET(統合マスタ!$C$4,MATCH($A71,統合マスタ!$AC$5:$AC$1501,0),0))</f>
        <v>サワシリン錠２５０</v>
      </c>
      <c r="E71" s="27">
        <f ca="1">IF($A71="","",OFFSET(統合マスタ!$X$4,MATCH($A71,統合マスタ!$AC$5:$AC$1501,0),0))</f>
        <v>0</v>
      </c>
      <c r="F71" s="27">
        <f ca="1">IF($A71="","",OFFSET(統合マスタ!$Z$4,MATCH($A71,統合マスタ!$AC$5:$AC$1501,0),0))</f>
        <v>2</v>
      </c>
      <c r="G71" s="27" t="str">
        <f ca="1">IF($A71="","",OFFSET(統合マスタ!$E$4,MATCH($A71,統合マスタ!$AC$5:$AC$1501,0),0))</f>
        <v>ＰＴＰ</v>
      </c>
      <c r="H71" s="27" t="str">
        <f ca="1">IF($A71="","",OFFSET(統合マスタ!$F$4,MATCH($A71,統合マスタ!$AC$5:$AC$1501,0),0))</f>
        <v>１００Ｔ</v>
      </c>
      <c r="I71" s="27" t="str">
        <f ca="1">IF($A71="","",OFFSET(統合マスタ!$K$4,MATCH($A71,統合マスタ!$AC$5:$AC$1501,0),0))</f>
        <v>錠</v>
      </c>
      <c r="J71" s="54" t="str">
        <f ca="1">IF(F71="","",OFFSET(分類!$B$29,MATCH(F71,分類!$A$30:$A$46,0),0))</f>
        <v>散薬調剤台</v>
      </c>
      <c r="K71" s="54">
        <v>147</v>
      </c>
      <c r="L71" s="54" t="str">
        <f ca="1">IFERROR(
    OFFSET(錠剤_バラ!$M$5,
           MATCH(D71, 錠剤_バラ!$D$5:$D$999, 0) - 1,
           0),
"")</f>
        <v/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147</v>
      </c>
    </row>
    <row r="72" spans="1:14">
      <c r="A72" s="66" cm="1">
        <f t="array" aca="1" ref="A72" ca="1">IFERROR(
    SMALL(
        IF((統合マスタ!$R$5:$R$1501=1)*
           (ISNUMBER(MATCH(統合マスタ!$V$5:$V$1501, 分類!$N$8:$N$15, 0))),
           統合マスタ!$AC$5:$AC$1501),
        ROW(A68)
    ),
"")</f>
        <v>244</v>
      </c>
      <c r="B72" s="27">
        <f t="shared" si="3"/>
        <v>68</v>
      </c>
      <c r="C72" s="27">
        <f ca="1">IF($A72="","",OFFSET(統合マスタ!$B$4,MATCH($A72,統合マスタ!$AC$5:$AC$1501,0),0))</f>
        <v>244</v>
      </c>
      <c r="D72" s="27" t="str">
        <f ca="1">IF($A72="","",OFFSET(統合マスタ!$C$4,MATCH($A72,統合マスタ!$AC$5:$AC$1501,0),0))</f>
        <v>ジアゼパム錠２ｍｇ「アメル」</v>
      </c>
      <c r="E72" s="27">
        <f ca="1">IF($A72="","",OFFSET(統合マスタ!$X$4,MATCH($A72,統合マスタ!$AC$5:$AC$1501,0),0))</f>
        <v>0</v>
      </c>
      <c r="F72" s="27">
        <f ca="1">IF($A72="","",OFFSET(統合マスタ!$Z$4,MATCH($A72,統合マスタ!$AC$5:$AC$1501,0),0))</f>
        <v>25</v>
      </c>
      <c r="G72" s="27" t="str">
        <f ca="1">IF($A72="","",OFFSET(統合マスタ!$E$4,MATCH($A72,統合マスタ!$AC$5:$AC$1501,0),0))</f>
        <v>ＰＴＰ</v>
      </c>
      <c r="H72" s="27" t="str">
        <f ca="1">IF($A72="","",OFFSET(統合マスタ!$F$4,MATCH($A72,統合マスタ!$AC$5:$AC$1501,0),0))</f>
        <v>１００Ｔ</v>
      </c>
      <c r="I72" s="27" t="str">
        <f ca="1">IF($A72="","",OFFSET(統合マスタ!$K$4,MATCH($A72,統合マスタ!$AC$5:$AC$1501,0),0))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497</v>
      </c>
      <c r="L72" s="54">
        <f ca="1">IFERROR(
    OFFSET(錠剤_バラ!$M$5,
           MATCH(D72, 錠剤_バラ!$D$5:$D$999, 0) - 1,
           0),
"")</f>
        <v>100</v>
      </c>
      <c r="M72" s="54">
        <f ca="1">IFERROR(
    OFFSET(分包機カセット!$M$2,
           MATCH(D72, 分包機カセット!$E$2:$E$235, 0) - 1,
           0),
"")</f>
        <v>149</v>
      </c>
      <c r="N72" s="54">
        <f t="shared" ca="1" si="2"/>
        <v>746</v>
      </c>
    </row>
    <row r="73" spans="1:14">
      <c r="A73" s="66" cm="1">
        <f t="array" aca="1" ref="A73" ca="1">IFERROR(
    SMALL(
        IF((統合マスタ!$R$5:$R$1501=1)*
           (ISNUMBER(MATCH(統合マスタ!$V$5:$V$1501, 分類!$N$8:$N$15, 0))),
           統合マスタ!$AC$5:$AC$1501),
        ROW(A69)
    ),
"")</f>
        <v>245</v>
      </c>
      <c r="B73" s="27">
        <f t="shared" si="3"/>
        <v>69</v>
      </c>
      <c r="C73" s="27">
        <f ca="1">IF($A73="","",OFFSET(統合マスタ!$B$4,MATCH($A73,統合マスタ!$AC$5:$AC$1501,0),0))</f>
        <v>245</v>
      </c>
      <c r="D73" s="27" t="str">
        <f ca="1">IF($A73="","",OFFSET(統合マスタ!$C$4,MATCH($A73,統合マスタ!$AC$5:$AC$1501,0),0))</f>
        <v>ジアゼパム錠５ｍｇ「アメル」</v>
      </c>
      <c r="E73" s="27">
        <f ca="1">IF($A73="","",OFFSET(統合マスタ!$X$4,MATCH($A73,統合マスタ!$AC$5:$AC$1501,0),0))</f>
        <v>0</v>
      </c>
      <c r="F73" s="27">
        <f ca="1">IF($A73="","",OFFSET(統合マスタ!$Z$4,MATCH($A73,統合マスタ!$AC$5:$AC$1501,0),0))</f>
        <v>25</v>
      </c>
      <c r="G73" s="27" t="str">
        <f ca="1">IF($A73="","",OFFSET(統合マスタ!$E$4,MATCH($A73,統合マスタ!$AC$5:$AC$1501,0),0))</f>
        <v>ＰＴＰ</v>
      </c>
      <c r="H73" s="27" t="str">
        <f ca="1">IF($A73="","",OFFSET(統合マスタ!$F$4,MATCH($A73,統合マスタ!$AC$5:$AC$1501,0),0))</f>
        <v>１００Ｔ</v>
      </c>
      <c r="I73" s="27" t="str">
        <f ca="1">IF($A73="","",OFFSET(統合マスタ!$K$4,MATCH($A73,統合マスタ!$AC$5:$AC$1501,0),0))</f>
        <v>錠</v>
      </c>
      <c r="J73" s="54" t="str">
        <f ca="1">IF(F73="","",OFFSET(分類!$B$29,MATCH(F73,分類!$A$30:$A$46,0),0))</f>
        <v>調剤棚　＆　普通薬バラ</v>
      </c>
      <c r="K73" s="54">
        <f ca="1">IFERROR(
    OFFSET(錠剤_PTP!$M$5,
           MATCH(D73, 錠剤_PTP!$D$5:$D$999, 0) - 1,
           0),
"")</f>
        <v>390</v>
      </c>
      <c r="L73" s="54">
        <f ca="1">IFERROR(
    OFFSET(錠剤_バラ!$M$5,
           MATCH(D73, 錠剤_バラ!$D$5:$D$999, 0) - 1,
           0),
"")</f>
        <v>200</v>
      </c>
      <c r="M73" s="54">
        <f ca="1">IFERROR(
    OFFSET(分包機カセット!$M$2,
           MATCH(D73, 分包機カセット!$E$2:$E$235, 0) - 1,
           0),
"")</f>
        <v>225</v>
      </c>
      <c r="N73" s="54">
        <f t="shared" ca="1" si="2"/>
        <v>815</v>
      </c>
    </row>
    <row r="74" spans="1:14">
      <c r="A74" s="66" cm="1">
        <f t="array" aca="1" ref="A74" ca="1">IFERROR(
    SMALL(
        IF((統合マスタ!$R$5:$R$1501=1)*
           (ISNUMBER(MATCH(統合マスタ!$V$5:$V$1501, 分類!$N$8:$N$15, 0))),
           統合マスタ!$AC$5:$AC$1501),
        ROW(A70)
    ),
"")</f>
        <v>250</v>
      </c>
      <c r="B74" s="27">
        <f t="shared" si="3"/>
        <v>70</v>
      </c>
      <c r="C74" s="27">
        <f ca="1">IF($A74="","",OFFSET(統合マスタ!$B$4,MATCH($A74,統合マスタ!$AC$5:$AC$1501,0),0))</f>
        <v>250</v>
      </c>
      <c r="D74" s="27" t="str">
        <f ca="1">IF($A74="","",OFFSET(統合マスタ!$C$4,MATCH($A74,統合マスタ!$AC$5:$AC$1501,0),0))</f>
        <v>ジェニナック錠２００ＭＧ</v>
      </c>
      <c r="E74" s="27">
        <f ca="1">IF($A74="","",OFFSET(統合マスタ!$X$4,MATCH($A74,統合マスタ!$AC$5:$AC$1501,0),0))</f>
        <v>0</v>
      </c>
      <c r="F74" s="27">
        <f ca="1">IF($A74="","",OFFSET(統合マスタ!$Z$4,MATCH($A74,統合マスタ!$AC$5:$AC$1501,0),0))</f>
        <v>1</v>
      </c>
      <c r="G74" s="27" t="str">
        <f ca="1">IF($A74="","",OFFSET(統合マスタ!$E$4,MATCH($A74,統合マスタ!$AC$5:$AC$1501,0),0))</f>
        <v>ＰＴＰ</v>
      </c>
      <c r="H74" s="27" t="str">
        <f ca="1">IF($A74="","",OFFSET(統合マスタ!$F$4,MATCH($A74,統合マスタ!$AC$5:$AC$1501,0),0))</f>
        <v>１００Ｔ</v>
      </c>
      <c r="I74" s="27" t="str">
        <f ca="1">IF($A74="","",OFFSET(統合マスタ!$K$4,MATCH($A74,統合マスタ!$AC$5:$AC$1501,0),0))</f>
        <v>錠</v>
      </c>
      <c r="J74" s="54" t="str">
        <f ca="1">IF(F74="","",OFFSET(分類!$B$29,MATCH(F74,分類!$A$30:$A$46,0),0))</f>
        <v>調剤棚</v>
      </c>
      <c r="K74" s="54">
        <f ca="1">IFERROR(
    OFFSET(錠剤_PTP!$M$5,
           MATCH(D74, 錠剤_PTP!$D$5:$D$999, 0) - 1,
           0),
"")</f>
        <v>154</v>
      </c>
      <c r="L74" s="54" t="str">
        <f ca="1">IFERROR(
    OFFSET(錠剤_バラ!$M$5,
           MATCH(D74, 錠剤_バラ!$D$5:$D$999, 0) - 1,
           0),
"")</f>
        <v/>
      </c>
      <c r="M74" s="54" t="str">
        <f ca="1">IFERROR(
    OFFSET(分包機カセット!$M$2,
           MATCH(D74, 分包機カセット!$E$2:$E$235, 0) - 1,
           0),
"")</f>
        <v/>
      </c>
      <c r="N74" s="54">
        <f t="shared" ca="1" si="2"/>
        <v>154</v>
      </c>
    </row>
    <row r="75" spans="1:14">
      <c r="A75" s="66" cm="1">
        <f t="array" aca="1" ref="A75" ca="1">IFERROR(
    SMALL(
        IF((統合マスタ!$R$5:$R$1501=1)*
           (ISNUMBER(MATCH(統合マスタ!$V$5:$V$1501, 分類!$N$8:$N$15, 0))),
           統合マスタ!$AC$5:$AC$1501),
        ROW(A71)
    ),
"")</f>
        <v>259</v>
      </c>
      <c r="B75" s="27">
        <f t="shared" si="3"/>
        <v>71</v>
      </c>
      <c r="C75" s="27">
        <f ca="1">IF($A75="","",OFFSET(統合マスタ!$B$4,MATCH($A75,統合マスタ!$AC$5:$AC$1501,0),0))</f>
        <v>259</v>
      </c>
      <c r="D75" s="27" t="str">
        <f ca="1">IF($A75="","",OFFSET(統合マスタ!$C$4,MATCH($A75,統合マスタ!$AC$5:$AC$1501,0),0))</f>
        <v>ジフェニドール塩酸塩錠２５ｍｇ「ＮＩＧ」</v>
      </c>
      <c r="E75" s="27">
        <f ca="1">IF($A75="","",OFFSET(統合マスタ!$X$4,MATCH($A75,統合マスタ!$AC$5:$AC$1501,0),0))</f>
        <v>0</v>
      </c>
      <c r="F75" s="27">
        <f ca="1">IF($A75="","",OFFSET(統合マスタ!$Z$4,MATCH($A75,統合マスタ!$AC$5:$AC$1501,0),0))</f>
        <v>1</v>
      </c>
      <c r="G75" s="27" t="str">
        <f ca="1">IF($A75="","",OFFSET(統合マスタ!$E$4,MATCH($A75,統合マスタ!$AC$5:$AC$1501,0),0))</f>
        <v>ＰＴＰ</v>
      </c>
      <c r="H75" s="27" t="str">
        <f ca="1">IF($A75="","",OFFSET(統合マスタ!$F$4,MATCH($A75,統合マスタ!$AC$5:$AC$1501,0),0))</f>
        <v>１０００Ｔ</v>
      </c>
      <c r="I75" s="27" t="str">
        <f ca="1">IF($A75="","",OFFSET(統合マスタ!$K$4,MATCH($A75,統合マスタ!$AC$5:$AC$1501,0),0))</f>
        <v>錠</v>
      </c>
      <c r="J75" s="54" t="str">
        <f ca="1">IF(F75="","",OFFSET(分類!$B$29,MATCH(F75,分類!$A$30:$A$46,0),0))</f>
        <v>調剤棚</v>
      </c>
      <c r="K75" s="54">
        <f ca="1">IFERROR(
    OFFSET(錠剤_PTP!$M$5,
           MATCH(D75, 錠剤_PTP!$D$5:$D$999, 0) - 1,
           0),
"")</f>
        <v>1017</v>
      </c>
      <c r="L75" s="54" t="str">
        <f ca="1">IFERROR(
    OFFSET(錠剤_バラ!$M$5,
           MATCH(D75, 錠剤_バラ!$D$5:$D$999, 0) - 1,
           0),
"")</f>
        <v/>
      </c>
      <c r="M75" s="54">
        <f ca="1">IFERROR(
    OFFSET(分包機カセット!$M$2,
           MATCH(D75, 分包機カセット!$E$2:$E$235, 0) - 1,
           0),
"")</f>
        <v>173</v>
      </c>
      <c r="N75" s="54">
        <f t="shared" ca="1" si="2"/>
        <v>1190</v>
      </c>
    </row>
    <row r="76" spans="1:14">
      <c r="A76" s="66" cm="1">
        <f t="array" aca="1" ref="A76" ca="1">IFERROR(
    SMALL(
        IF((統合マスタ!$R$5:$R$1501=1)*
           (ISNUMBER(MATCH(統合マスタ!$V$5:$V$1501, 分類!$N$8:$N$15, 0))),
           統合マスタ!$AC$5:$AC$1501),
        ROW(A72)
    ),
"")</f>
        <v>264</v>
      </c>
      <c r="B76" s="27">
        <f t="shared" si="3"/>
        <v>72</v>
      </c>
      <c r="C76" s="27">
        <f ca="1">IF($A76="","",OFFSET(統合マスタ!$B$4,MATCH($A76,統合マスタ!$AC$5:$AC$1501,0),0))</f>
        <v>264</v>
      </c>
      <c r="D76" s="27" t="str">
        <f ca="1">IF($A76="","",OFFSET(統合マスタ!$C$4,MATCH($A76,統合マスタ!$AC$5:$AC$1501,0),0))</f>
        <v>ジメチコン錠４０ｍｇ「ＹＤ」</v>
      </c>
      <c r="E76" s="27">
        <f ca="1">IF($A76="","",OFFSET(統合マスタ!$X$4,MATCH($A76,統合マスタ!$AC$5:$AC$1501,0),0))</f>
        <v>0</v>
      </c>
      <c r="F76" s="27">
        <f ca="1">IF($A76="","",OFFSET(統合マスタ!$Z$4,MATCH($A76,統合マスタ!$AC$5:$AC$1501,0),0))</f>
        <v>25</v>
      </c>
      <c r="G76" s="27" t="str">
        <f ca="1">IF($A76="","",OFFSET(統合マスタ!$E$4,MATCH($A76,統合マスタ!$AC$5:$AC$1501,0),0))</f>
        <v>ＰＴＰ</v>
      </c>
      <c r="H76" s="27" t="str">
        <f ca="1">IF($A76="","",OFFSET(統合マスタ!$F$4,MATCH($A76,統合マスタ!$AC$5:$AC$1501,0),0))</f>
        <v>１００Ｔ</v>
      </c>
      <c r="I76" s="27" t="str">
        <f ca="1">IF($A76="","",OFFSET(統合マスタ!$K$4,MATCH($A76,統合マスタ!$AC$5:$AC$1501,0),0))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446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545</v>
      </c>
      <c r="N76" s="54">
        <f t="shared" ca="1" si="2"/>
        <v>991</v>
      </c>
    </row>
    <row r="77" spans="1:14">
      <c r="A77" s="66" cm="1">
        <f t="array" aca="1" ref="A77" ca="1">IFERROR(
    SMALL(
        IF((統合マスタ!$R$5:$R$1501=1)*
           (ISNUMBER(MATCH(統合マスタ!$V$5:$V$1501, 分類!$N$8:$N$15, 0))),
           統合マスタ!$AC$5:$AC$1501),
        ROW(A73)
    ),
"")</f>
        <v>265</v>
      </c>
      <c r="B77" s="27">
        <f t="shared" si="3"/>
        <v>73</v>
      </c>
      <c r="C77" s="27">
        <f ca="1">IF($A77="","",OFFSET(統合マスタ!$B$4,MATCH($A77,統合マスタ!$AC$5:$AC$1501,0),0))</f>
        <v>265</v>
      </c>
      <c r="D77" s="27" t="str">
        <f ca="1">IF($A77="","",OFFSET(統合マスタ!$C$4,MATCH($A77,統合マスタ!$AC$5:$AC$1501,0),0))</f>
        <v>ジメチコン錠４０ｍｇ「ＹＤ」</v>
      </c>
      <c r="E77" s="27">
        <f ca="1">IF($A77="","",OFFSET(統合マスタ!$X$4,MATCH($A77,統合マスタ!$AC$5:$AC$1501,0),0))</f>
        <v>0</v>
      </c>
      <c r="F77" s="27">
        <f ca="1">IF($A77="","",OFFSET(統合マスタ!$Z$4,MATCH($A77,統合マスタ!$AC$5:$AC$1501,0),0))</f>
        <v>25</v>
      </c>
      <c r="G77" s="27" t="str">
        <f ca="1">IF($A77="","",OFFSET(統合マスタ!$E$4,MATCH($A77,統合マスタ!$AC$5:$AC$1501,0),0))</f>
        <v>バラ</v>
      </c>
      <c r="H77" s="27" t="str">
        <f ca="1">IF($A77="","",OFFSET(統合マスタ!$F$4,MATCH($A77,統合マスタ!$AC$5:$AC$1501,0),0))</f>
        <v>１０００Ｔ</v>
      </c>
      <c r="I77" s="27" t="str">
        <f ca="1">IF($A77="","",OFFSET(統合マスタ!$K$4,MATCH($A77,統合マスタ!$AC$5:$AC$1501,0),0))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446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545</v>
      </c>
      <c r="N77" s="54">
        <f t="shared" ca="1" si="2"/>
        <v>991</v>
      </c>
    </row>
    <row r="78" spans="1:14">
      <c r="A78" s="66" cm="1">
        <f t="array" aca="1" ref="A78" ca="1">IFERROR(
    SMALL(
        IF((統合マスタ!$R$5:$R$1501=1)*
           (ISNUMBER(MATCH(統合マスタ!$V$5:$V$1501, 分類!$N$8:$N$15, 0))),
           統合マスタ!$AC$5:$AC$1501),
        ROW(A74)
    ),
"")</f>
        <v>266</v>
      </c>
      <c r="B78" s="27">
        <f t="shared" si="3"/>
        <v>74</v>
      </c>
      <c r="C78" s="27">
        <f ca="1">IF($A78="","",OFFSET(統合マスタ!$B$4,MATCH($A78,統合マスタ!$AC$5:$AC$1501,0),0))</f>
        <v>266</v>
      </c>
      <c r="D78" s="27" t="str">
        <f ca="1">IF($A78="","",OFFSET(統合マスタ!$C$4,MATCH($A78,統合マスタ!$AC$5:$AC$1501,0),0))</f>
        <v>シロスタゾールＯＤ錠１００ｍｇ「タカタ」</v>
      </c>
      <c r="E78" s="27">
        <f ca="1">IF($A78="","",OFFSET(統合マスタ!$X$4,MATCH($A78,統合マスタ!$AC$5:$AC$1501,0),0))</f>
        <v>0</v>
      </c>
      <c r="F78" s="27">
        <f ca="1">IF($A78="","",OFFSET(統合マスタ!$Z$4,MATCH($A78,統合マスタ!$AC$5:$AC$1501,0),0))</f>
        <v>25</v>
      </c>
      <c r="G78" s="27" t="str">
        <f ca="1">IF($A78="","",OFFSET(統合マスタ!$E$4,MATCH($A78,統合マスタ!$AC$5:$AC$1501,0),0))</f>
        <v>ＰＴＰ</v>
      </c>
      <c r="H78" s="27" t="str">
        <f ca="1">IF($A78="","",OFFSET(統合マスタ!$F$4,MATCH($A78,統合マスタ!$AC$5:$AC$1501,0),0))</f>
        <v>１００Ｔ</v>
      </c>
      <c r="I78" s="27" t="str">
        <f ca="1">IF($A78="","",OFFSET(統合マスタ!$K$4,MATCH($A78,統合マスタ!$AC$5:$AC$1501,0),0))</f>
        <v>錠</v>
      </c>
      <c r="J78" s="54" t="str">
        <f ca="1">IF(F78="","",OFFSET(分類!$B$29,MATCH(F78,分類!$A$30:$A$46,0),0))</f>
        <v>調剤棚　＆　普通薬バラ</v>
      </c>
      <c r="K78" s="54">
        <f ca="1">IFERROR(
    OFFSET(錠剤_PTP!$M$5,
           MATCH(D78, 錠剤_PTP!$D$5:$D$999, 0) - 1,
           0),
"")</f>
        <v>100</v>
      </c>
      <c r="L78" s="54">
        <f ca="1">IFERROR(
    OFFSET(錠剤_バラ!$M$5,
           MATCH(D78, 錠剤_バラ!$D$5:$D$999, 0) - 1,
           0),
"")</f>
        <v>0</v>
      </c>
      <c r="M78" s="54">
        <f ca="1">IFERROR(
    OFFSET(分包機カセット!$M$2,
           MATCH(D78, 分包機カセット!$E$2:$E$235, 0) - 1,
           0),
"")</f>
        <v>137</v>
      </c>
      <c r="N78" s="54">
        <f t="shared" ca="1" si="2"/>
        <v>237</v>
      </c>
    </row>
    <row r="79" spans="1:14">
      <c r="A79" s="66" cm="1">
        <f t="array" aca="1" ref="A79" ca="1">IFERROR(
    SMALL(
        IF((統合マスタ!$R$5:$R$1501=1)*
           (ISNUMBER(MATCH(統合マスタ!$V$5:$V$1501, 分類!$N$8:$N$15, 0))),
           統合マスタ!$AC$5:$AC$1501),
        ROW(A75)
    ),
"")</f>
        <v>267</v>
      </c>
      <c r="B79" s="27">
        <f t="shared" si="3"/>
        <v>75</v>
      </c>
      <c r="C79" s="27">
        <f ca="1">IF($A79="","",OFFSET(統合マスタ!$B$4,MATCH($A79,統合マスタ!$AC$5:$AC$1501,0),0))</f>
        <v>267</v>
      </c>
      <c r="D79" s="27" t="str">
        <f ca="1">IF($A79="","",OFFSET(統合マスタ!$C$4,MATCH($A79,統合マスタ!$AC$5:$AC$1501,0),0))</f>
        <v>シロスタゾールＯＤ錠１００ｍｇ「タカタ」　</v>
      </c>
      <c r="E79" s="27">
        <f ca="1">IF($A79="","",OFFSET(統合マスタ!$X$4,MATCH($A79,統合マスタ!$AC$5:$AC$1501,0),0))</f>
        <v>0</v>
      </c>
      <c r="F79" s="27">
        <f ca="1">IF($A79="","",OFFSET(統合マスタ!$Z$4,MATCH($A79,統合マスタ!$AC$5:$AC$1501,0),0))</f>
        <v>25</v>
      </c>
      <c r="G79" s="27" t="str">
        <f ca="1">IF($A79="","",OFFSET(統合マスタ!$E$4,MATCH($A79,統合マスタ!$AC$5:$AC$1501,0),0))</f>
        <v>バラ</v>
      </c>
      <c r="H79" s="27" t="str">
        <f ca="1">IF($A79="","",OFFSET(統合マスタ!$F$4,MATCH($A79,統合マスタ!$AC$5:$AC$1501,0),0))</f>
        <v>５００Ｔ</v>
      </c>
      <c r="I79" s="27" t="str">
        <f ca="1">IF($A79="","",OFFSET(統合マスタ!$K$4,MATCH($A79,統合マスタ!$AC$5:$AC$1501,0),0))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IF((統合マスタ!$R$5:$R$1501=1)*
           (ISNUMBER(MATCH(統合マスタ!$V$5:$V$1501, 分類!$N$8:$N$15, 0))),
           統合マスタ!$AC$5:$AC$1501),
        ROW(A76)
    ),
"")</f>
        <v>269</v>
      </c>
      <c r="B80" s="27">
        <f t="shared" si="3"/>
        <v>76</v>
      </c>
      <c r="C80" s="27">
        <f ca="1">IF($A80="","",OFFSET(統合マスタ!$B$4,MATCH($A80,統合マスタ!$AC$5:$AC$1501,0),0))</f>
        <v>269</v>
      </c>
      <c r="D80" s="27" t="str">
        <f ca="1">IF($A80="","",OFFSET(統合マスタ!$C$4,MATCH($A80,統合マスタ!$AC$5:$AC$1501,0),0))</f>
        <v>シングレア錠１０ｍｇ</v>
      </c>
      <c r="E80" s="27">
        <f ca="1">IF($A80="","",OFFSET(統合マスタ!$X$4,MATCH($A80,統合マスタ!$AC$5:$AC$1501,0),0))</f>
        <v>0</v>
      </c>
      <c r="F80" s="27">
        <f ca="1">IF($A80="","",OFFSET(統合マスタ!$Z$4,MATCH($A80,統合マスタ!$AC$5:$AC$1501,0),0))</f>
        <v>25</v>
      </c>
      <c r="G80" s="27" t="str">
        <f ca="1">IF($A80="","",OFFSET(統合マスタ!$E$4,MATCH($A80,統合マスタ!$AC$5:$AC$1501,0),0))</f>
        <v>ＰＴＰ</v>
      </c>
      <c r="H80" s="27" t="str">
        <f ca="1">IF($A80="","",OFFSET(統合マスタ!$F$4,MATCH($A80,統合マスタ!$AC$5:$AC$1501,0),0))</f>
        <v>１００Ｔ</v>
      </c>
      <c r="I80" s="27" t="str">
        <f ca="1">IF($A80="","",OFFSET(統合マスタ!$K$4,MATCH($A80,統合マスタ!$AC$5:$AC$1501,0),0))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348</v>
      </c>
      <c r="L80" s="54">
        <f ca="1">IFERROR(
    OFFSET(錠剤_バラ!$M$5,
           MATCH(D80, 錠剤_バラ!$D$5:$D$999, 0) - 1,
           0),
"")</f>
        <v>100</v>
      </c>
      <c r="M80" s="54">
        <f ca="1">IFERROR(
    OFFSET(分包機カセット!$M$2,
           MATCH(D80, 分包機カセット!$E$2:$E$235, 0) - 1,
           0),
"")</f>
        <v>15</v>
      </c>
      <c r="N80" s="54">
        <f t="shared" ca="1" si="2"/>
        <v>463</v>
      </c>
    </row>
    <row r="81" spans="1:14">
      <c r="A81" s="66" cm="1">
        <f t="array" aca="1" ref="A81" ca="1">IFERROR(
    SMALL(
        IF((統合マスタ!$R$5:$R$1501=1)*
           (ISNUMBER(MATCH(統合マスタ!$V$5:$V$1501, 分類!$N$8:$N$15, 0))),
           統合マスタ!$AC$5:$AC$1501),
        ROW(A77)
    ),
"")</f>
        <v>275</v>
      </c>
      <c r="B81" s="27">
        <f t="shared" si="3"/>
        <v>77</v>
      </c>
      <c r="C81" s="27">
        <f ca="1">IF($A81="","",OFFSET(統合マスタ!$B$4,MATCH($A81,統合マスタ!$AC$5:$AC$1501,0),0))</f>
        <v>275</v>
      </c>
      <c r="D81" s="27" t="str">
        <f ca="1">IF($A81="","",OFFSET(統合マスタ!$C$4,MATCH($A81,統合マスタ!$AC$5:$AC$1501,0),0))</f>
        <v>スピロペント錠１０μｇ</v>
      </c>
      <c r="E81" s="27">
        <f ca="1">IF($A81="","",OFFSET(統合マスタ!$X$4,MATCH($A81,統合マスタ!$AC$5:$AC$1501,0),0))</f>
        <v>0</v>
      </c>
      <c r="F81" s="27">
        <f ca="1">IF($A81="","",OFFSET(統合マスタ!$Z$4,MATCH($A81,統合マスタ!$AC$5:$AC$1501,0),0))</f>
        <v>5</v>
      </c>
      <c r="G81" s="27" t="str">
        <f ca="1">IF($A81="","",OFFSET(統合マスタ!$E$4,MATCH($A81,統合マスタ!$AC$5:$AC$1501,0),0))</f>
        <v>ＰＴＰ</v>
      </c>
      <c r="H81" s="27" t="str">
        <f ca="1">IF($A81="","",OFFSET(統合マスタ!$F$4,MATCH($A81,統合マスタ!$AC$5:$AC$1501,0),0))</f>
        <v>１００Ｔ</v>
      </c>
      <c r="I81" s="27" t="str">
        <f ca="1">IF($A81="","",OFFSET(統合マスタ!$K$4,MATCH($A81,統合マスタ!$AC$5:$AC$1501,0),0))</f>
        <v>錠</v>
      </c>
      <c r="J81" s="54" t="str">
        <f ca="1">IF(F81="","",OFFSET(分類!$B$29,MATCH(F81,分類!$A$30:$A$46,0),0))</f>
        <v>普通薬バラ</v>
      </c>
      <c r="K81" s="54" t="str">
        <f ca="1">IFERROR(
    OFFSET(錠剤_PTP!$M$5,
           MATCH(D81, 錠剤_PTP!$D$5:$D$999, 0) - 1,
           0),
"")</f>
        <v/>
      </c>
      <c r="L81" s="54">
        <f ca="1">IFERROR(
    OFFSET(錠剤_バラ!$M$5,
           MATCH(D81, 錠剤_バラ!$D$5:$D$999, 0) - 1,
           0),
"")</f>
        <v>149</v>
      </c>
      <c r="M81" s="54" t="str">
        <f ca="1">IFERROR(
    OFFSET(分包機カセット!$M$2,
           MATCH(D81, 分包機カセット!$E$2:$E$235, 0) - 1,
           0),
"")</f>
        <v/>
      </c>
      <c r="N81" s="54">
        <f t="shared" ca="1" si="2"/>
        <v>149</v>
      </c>
    </row>
    <row r="82" spans="1:14">
      <c r="A82" s="66" cm="1">
        <f t="array" aca="1" ref="A82" ca="1">IFERROR(
    SMALL(
        IF((統合マスタ!$R$5:$R$1501=1)*
           (ISNUMBER(MATCH(統合マスタ!$V$5:$V$1501, 分類!$N$8:$N$15, 0))),
           統合マスタ!$AC$5:$AC$1501),
        ROW(A78)
    ),
"")</f>
        <v>280</v>
      </c>
      <c r="B82" s="27">
        <f t="shared" si="3"/>
        <v>78</v>
      </c>
      <c r="C82" s="27">
        <f ca="1">IF($A82="","",OFFSET(統合マスタ!$B$4,MATCH($A82,統合マスタ!$AC$5:$AC$1501,0),0))</f>
        <v>280</v>
      </c>
      <c r="D82" s="27" t="str">
        <f ca="1">IF($A82="","",OFFSET(統合マスタ!$C$4,MATCH($A82,統合マスタ!$AC$5:$AC$1501,0),0))</f>
        <v>スルピリド錠５０ｍｇ「アメル」</v>
      </c>
      <c r="E82" s="27">
        <f ca="1">IF($A82="","",OFFSET(統合マスタ!$X$4,MATCH($A82,統合マスタ!$AC$5:$AC$1501,0),0))</f>
        <v>0</v>
      </c>
      <c r="F82" s="27">
        <f ca="1">IF($A82="","",OFFSET(統合マスタ!$Z$4,MATCH($A82,統合マスタ!$AC$5:$AC$1501,0),0))</f>
        <v>25</v>
      </c>
      <c r="G82" s="27" t="str">
        <f ca="1">IF($A82="","",OFFSET(統合マスタ!$E$4,MATCH($A82,統合マスタ!$AC$5:$AC$1501,0),0))</f>
        <v>ＰＴＰ</v>
      </c>
      <c r="H82" s="27" t="str">
        <f ca="1">IF($A82="","",OFFSET(統合マスタ!$F$4,MATCH($A82,統合マスタ!$AC$5:$AC$1501,0),0))</f>
        <v>１００Ｔ</v>
      </c>
      <c r="I82" s="27" t="str">
        <f ca="1">IF($A82="","",OFFSET(統合マスタ!$K$4,MATCH($A82,統合マスタ!$AC$5:$AC$1501,0),0))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450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750</v>
      </c>
      <c r="N82" s="54">
        <f t="shared" ca="1" si="2"/>
        <v>1200</v>
      </c>
    </row>
    <row r="83" spans="1:14">
      <c r="A83" s="66" cm="1">
        <f t="array" aca="1" ref="A83" ca="1">IFERROR(
    SMALL(
        IF((統合マスタ!$R$5:$R$1501=1)*
           (ISNUMBER(MATCH(統合マスタ!$V$5:$V$1501, 分類!$N$8:$N$15, 0))),
           統合マスタ!$AC$5:$AC$1501),
        ROW(A79)
    ),
"")</f>
        <v>281</v>
      </c>
      <c r="B83" s="27">
        <f t="shared" si="3"/>
        <v>79</v>
      </c>
      <c r="C83" s="27">
        <f ca="1">IF($A83="","",OFFSET(統合マスタ!$B$4,MATCH($A83,統合マスタ!$AC$5:$AC$1501,0),0))</f>
        <v>281</v>
      </c>
      <c r="D83" s="27" t="str">
        <f ca="1">IF($A83="","",OFFSET(統合マスタ!$C$4,MATCH($A83,統合マスタ!$AC$5:$AC$1501,0),0))</f>
        <v>スルピリド錠５０ｍｇ「アメル」</v>
      </c>
      <c r="E83" s="27">
        <f ca="1">IF($A83="","",OFFSET(統合マスタ!$X$4,MATCH($A83,統合マスタ!$AC$5:$AC$1501,0),0))</f>
        <v>0</v>
      </c>
      <c r="F83" s="27">
        <f ca="1">IF($A83="","",OFFSET(統合マスタ!$Z$4,MATCH($A83,統合マスタ!$AC$5:$AC$1501,0),0))</f>
        <v>25</v>
      </c>
      <c r="G83" s="27" t="str">
        <f ca="1">IF($A83="","",OFFSET(統合マスタ!$E$4,MATCH($A83,統合マスタ!$AC$5:$AC$1501,0),0))</f>
        <v>バラ</v>
      </c>
      <c r="H83" s="27" t="str">
        <f ca="1">IF($A83="","",OFFSET(統合マスタ!$F$4,MATCH($A83,統合マスタ!$AC$5:$AC$1501,0),0))</f>
        <v>１０００Ｔ</v>
      </c>
      <c r="I83" s="27" t="str">
        <f ca="1">IF($A83="","",OFFSET(統合マスタ!$K$4,MATCH($A83,統合マスタ!$AC$5:$AC$1501,0),0))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450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750</v>
      </c>
      <c r="N83" s="54">
        <f t="shared" ca="1" si="2"/>
        <v>1200</v>
      </c>
    </row>
    <row r="84" spans="1:14">
      <c r="A84" s="66" cm="1">
        <f t="array" aca="1" ref="A84" ca="1">IFERROR(
    SMALL(
        IF((統合マスタ!$R$5:$R$1501=1)*
           (ISNUMBER(MATCH(統合マスタ!$V$5:$V$1501, 分類!$N$8:$N$15, 0))),
           統合マスタ!$AC$5:$AC$1501),
        ROW(A80)
    ),
"")</f>
        <v>286</v>
      </c>
      <c r="B84" s="27">
        <f t="shared" si="3"/>
        <v>80</v>
      </c>
      <c r="C84" s="27">
        <f ca="1">IF($A84="","",OFFSET(統合マスタ!$B$4,MATCH($A84,統合マスタ!$AC$5:$AC$1501,0),0))</f>
        <v>286</v>
      </c>
      <c r="D84" s="27" t="str">
        <f ca="1">IF($A84="","",OFFSET(統合マスタ!$C$4,MATCH($A84,統合マスタ!$AC$5:$AC$1501,0),0))</f>
        <v>セパゾン錠１</v>
      </c>
      <c r="E84" s="27">
        <f ca="1">IF($A84="","",OFFSET(統合マスタ!$X$4,MATCH($A84,統合マスタ!$AC$5:$AC$1501,0),0))</f>
        <v>0</v>
      </c>
      <c r="F84" s="27">
        <f ca="1">IF($A84="","",OFFSET(統合マスタ!$Z$4,MATCH($A84,統合マスタ!$AC$5:$AC$1501,0),0))</f>
        <v>25</v>
      </c>
      <c r="G84" s="27" t="str">
        <f ca="1">IF($A84="","",OFFSET(統合マスタ!$E$4,MATCH($A84,統合マスタ!$AC$5:$AC$1501,0),0))</f>
        <v>ＰＴＰ</v>
      </c>
      <c r="H84" s="27" t="str">
        <f ca="1">IF($A84="","",OFFSET(統合マスタ!$F$4,MATCH($A84,統合マスタ!$AC$5:$AC$1501,0),0))</f>
        <v>１００Ｔ</v>
      </c>
      <c r="I84" s="27" t="str">
        <f ca="1">IF($A84="","",OFFSET(統合マスタ!$K$4,MATCH($A84,統合マスタ!$AC$5:$AC$1501,0),0))</f>
        <v>錠</v>
      </c>
      <c r="J84" s="54" t="str">
        <f ca="1">IF(F84="","",OFFSET(分類!$B$29,MATCH(F84,分類!$A$30:$A$46,0),0))</f>
        <v>調剤棚　＆　普通薬バラ</v>
      </c>
      <c r="K84" s="54">
        <f ca="1">IFERROR(
    OFFSET(錠剤_PTP!$M$5,
           MATCH(D84, 錠剤_PTP!$D$5:$D$999, 0) - 1,
           0),
"")</f>
        <v>0</v>
      </c>
      <c r="L84" s="54">
        <f ca="1">IFERROR(
    OFFSET(錠剤_バラ!$M$5,
           MATCH(D84, 錠剤_バラ!$D$5:$D$999, 0) - 1,
           0),
"")</f>
        <v>0</v>
      </c>
      <c r="M84" s="54">
        <f ca="1">IFERROR(
    OFFSET(分包機カセット!$M$2,
           MATCH(D84, 分包機カセット!$E$2:$E$235, 0) - 1,
           0),
"")</f>
        <v>873</v>
      </c>
      <c r="N84" s="54">
        <f t="shared" ca="1" si="2"/>
        <v>873</v>
      </c>
    </row>
    <row r="85" spans="1:14">
      <c r="A85" s="66" cm="1">
        <f t="array" aca="1" ref="A85" ca="1">IFERROR(
    SMALL(
        IF((統合マスタ!$R$5:$R$1501=1)*
           (ISNUMBER(MATCH(統合マスタ!$V$5:$V$1501, 分類!$N$8:$N$15, 0))),
           統合マスタ!$AC$5:$AC$1501),
        ROW(A81)
    ),
"")</f>
        <v>287</v>
      </c>
      <c r="B85" s="27">
        <f t="shared" si="3"/>
        <v>81</v>
      </c>
      <c r="C85" s="27">
        <f ca="1">IF($A85="","",OFFSET(統合マスタ!$B$4,MATCH($A85,統合マスタ!$AC$5:$AC$1501,0),0))</f>
        <v>287</v>
      </c>
      <c r="D85" s="27" t="str">
        <f ca="1">IF($A85="","",OFFSET(統合マスタ!$C$4,MATCH($A85,統合マスタ!$AC$5:$AC$1501,0),0))</f>
        <v>セパゾン錠１</v>
      </c>
      <c r="E85" s="27">
        <f ca="1">IF($A85="","",OFFSET(統合マスタ!$X$4,MATCH($A85,統合マスタ!$AC$5:$AC$1501,0),0))</f>
        <v>0</v>
      </c>
      <c r="F85" s="27">
        <f ca="1">IF($A85="","",OFFSET(統合マスタ!$Z$4,MATCH($A85,統合マスタ!$AC$5:$AC$1501,0),0))</f>
        <v>25</v>
      </c>
      <c r="G85" s="27" t="str">
        <f ca="1">IF($A85="","",OFFSET(統合マスタ!$E$4,MATCH($A85,統合マスタ!$AC$5:$AC$1501,0),0))</f>
        <v>バラ</v>
      </c>
      <c r="H85" s="27" t="str">
        <f ca="1">IF($A85="","",OFFSET(統合マスタ!$F$4,MATCH($A85,統合マスタ!$AC$5:$AC$1501,0),0))</f>
        <v>１０００Ｔ</v>
      </c>
      <c r="I85" s="27" t="str">
        <f ca="1">IF($A85="","",OFFSET(統合マスタ!$K$4,MATCH($A85,統合マスタ!$AC$5:$AC$1501,0),0))</f>
        <v>錠</v>
      </c>
      <c r="J85" s="54" t="str">
        <f ca="1">IF(F85="","",OFFSET(分類!$B$29,MATCH(F85,分類!$A$30:$A$46,0),0))</f>
        <v>調剤棚　＆　普通薬バラ</v>
      </c>
      <c r="K85" s="54">
        <f ca="1">IFERROR(
    OFFSET(錠剤_PTP!$M$5,
           MATCH(D85, 錠剤_PTP!$D$5:$D$999, 0) - 1,
           0),
"")</f>
        <v>0</v>
      </c>
      <c r="L85" s="54">
        <f ca="1">IFERROR(
    OFFSET(錠剤_バラ!$M$5,
           MATCH(D85, 錠剤_バラ!$D$5:$D$999, 0) - 1,
           0),
"")</f>
        <v>0</v>
      </c>
      <c r="M85" s="54">
        <f ca="1">IFERROR(
    OFFSET(分包機カセット!$M$2,
           MATCH(D85, 分包機カセット!$E$2:$E$235, 0) - 1,
           0),
"")</f>
        <v>873</v>
      </c>
      <c r="N85" s="54">
        <f t="shared" ca="1" si="2"/>
        <v>873</v>
      </c>
    </row>
    <row r="86" spans="1:14">
      <c r="A86" s="66" cm="1">
        <f t="array" aca="1" ref="A86" ca="1">IFERROR(
    SMALL(
        IF((統合マスタ!$R$5:$R$1501=1)*
           (ISNUMBER(MATCH(統合マスタ!$V$5:$V$1501, 分類!$N$8:$N$15, 0))),
           統合マスタ!$AC$5:$AC$1501),
        ROW(A82)
    ),
"")</f>
        <v>288</v>
      </c>
      <c r="B86" s="27">
        <f t="shared" si="3"/>
        <v>82</v>
      </c>
      <c r="C86" s="27">
        <f ca="1">IF($A86="","",OFFSET(統合マスタ!$B$4,MATCH($A86,統合マスタ!$AC$5:$AC$1501,0),0))</f>
        <v>288</v>
      </c>
      <c r="D86" s="27" t="str">
        <f ca="1">IF($A86="","",OFFSET(統合マスタ!$C$4,MATCH($A86,統合マスタ!$AC$5:$AC$1501,0),0))</f>
        <v>セパゾン錠２</v>
      </c>
      <c r="E86" s="27">
        <f ca="1">IF($A86="","",OFFSET(統合マスタ!$X$4,MATCH($A86,統合マスタ!$AC$5:$AC$1501,0),0))</f>
        <v>0</v>
      </c>
      <c r="F86" s="27">
        <f ca="1">IF($A86="","",OFFSET(統合マスタ!$Z$4,MATCH($A86,統合マスタ!$AC$5:$AC$1501,0),0))</f>
        <v>1</v>
      </c>
      <c r="G86" s="27" t="str">
        <f ca="1">IF($A86="","",OFFSET(統合マスタ!$E$4,MATCH($A86,統合マスタ!$AC$5:$AC$1501,0),0))</f>
        <v>ＰＴＰ</v>
      </c>
      <c r="H86" s="27" t="str">
        <f ca="1">IF($A86="","",OFFSET(統合マスタ!$F$4,MATCH($A86,統合マスタ!$AC$5:$AC$1501,0),0))</f>
        <v>１００Ｔ</v>
      </c>
      <c r="I86" s="27" t="str">
        <f ca="1">IF($A86="","",OFFSET(統合マスタ!$K$4,MATCH($A86,統合マスタ!$AC$5:$AC$1501,0),0))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1155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11</v>
      </c>
      <c r="N86" s="54">
        <f t="shared" ca="1" si="2"/>
        <v>1166</v>
      </c>
    </row>
    <row r="87" spans="1:14">
      <c r="A87" s="66" cm="1">
        <f t="array" aca="1" ref="A87" ca="1">IFERROR(
    SMALL(
        IF((統合マスタ!$R$5:$R$1501=1)*
           (ISNUMBER(MATCH(統合マスタ!$V$5:$V$1501, 分類!$N$8:$N$15, 0))),
           統合マスタ!$AC$5:$AC$1501),
        ROW(A83)
    ),
"")</f>
        <v>302</v>
      </c>
      <c r="B87" s="27">
        <f t="shared" si="3"/>
        <v>83</v>
      </c>
      <c r="C87" s="27">
        <f ca="1">IF($A87="","",OFFSET(統合マスタ!$B$4,MATCH($A87,統合マスタ!$AC$5:$AC$1501,0),0))</f>
        <v>302</v>
      </c>
      <c r="D87" s="27" t="str">
        <f ca="1">IF($A87="","",OFFSET(統合マスタ!$C$4,MATCH($A87,統合マスタ!$AC$5:$AC$1501,0),0))</f>
        <v>セレスタミン配合錠</v>
      </c>
      <c r="E87" s="27">
        <f ca="1">IF($A87="","",OFFSET(統合マスタ!$X$4,MATCH($A87,統合マスタ!$AC$5:$AC$1501,0),0))</f>
        <v>0</v>
      </c>
      <c r="F87" s="27">
        <f ca="1">IF($A87="","",OFFSET(統合マスタ!$Z$4,MATCH($A87,統合マスタ!$AC$5:$AC$1501,0),0))</f>
        <v>25</v>
      </c>
      <c r="G87" s="27" t="str">
        <f ca="1">IF($A87="","",OFFSET(統合マスタ!$E$4,MATCH($A87,統合マスタ!$AC$5:$AC$1501,0),0))</f>
        <v>バラ</v>
      </c>
      <c r="H87" s="27" t="str">
        <f ca="1">IF($A87="","",OFFSET(統合マスタ!$F$4,MATCH($A87,統合マスタ!$AC$5:$AC$1501,0),0))</f>
        <v>１００Ｔ</v>
      </c>
      <c r="I87" s="27" t="str">
        <f ca="1">IF($A87="","",OFFSET(統合マスタ!$K$4,MATCH($A87,統合マスタ!$AC$5:$AC$1501,0),0))</f>
        <v>錠</v>
      </c>
      <c r="J87" s="54" t="str">
        <f ca="1">IF(F87="","",OFFSET(分類!$B$29,MATCH(F87,分類!$A$30:$A$46,0),0))</f>
        <v>調剤棚　＆　普通薬バラ</v>
      </c>
      <c r="K87" s="54">
        <f ca="1">IFERROR(
    OFFSET(錠剤_PTP!$M$5,
           MATCH(D87, 錠剤_PTP!$D$5:$D$999, 0) - 1,
           0),
"")</f>
        <v>0</v>
      </c>
      <c r="L87" s="54">
        <f ca="1">IFERROR(
    OFFSET(錠剤_バラ!$M$5,
           MATCH(D87, 錠剤_バラ!$D$5:$D$999, 0) - 1,
           0),
"")</f>
        <v>0</v>
      </c>
      <c r="M87" s="54" t="str">
        <f ca="1">IFERROR(
    OFFSET(分包機カセット!$M$2,
           MATCH(D87, 分包機カセット!$E$2:$E$235, 0) - 1,
           0),
"")</f>
        <v/>
      </c>
      <c r="N87" s="54">
        <f t="shared" ca="1" si="2"/>
        <v>0</v>
      </c>
    </row>
    <row r="88" spans="1:14">
      <c r="A88" s="66" cm="1">
        <f t="array" aca="1" ref="A88" ca="1">IFERROR(
    SMALL(
        IF((統合マスタ!$R$5:$R$1501=1)*
           (ISNUMBER(MATCH(統合マスタ!$V$5:$V$1501, 分類!$N$8:$N$15, 0))),
           統合マスタ!$AC$5:$AC$1501),
        ROW(A84)
    ),
"")</f>
        <v>306</v>
      </c>
      <c r="B88" s="27">
        <f t="shared" si="3"/>
        <v>84</v>
      </c>
      <c r="C88" s="27">
        <f ca="1">IF($A88="","",OFFSET(統合マスタ!$B$4,MATCH($A88,統合マスタ!$AC$5:$AC$1501,0),0))</f>
        <v>306</v>
      </c>
      <c r="D88" s="27" t="str">
        <f ca="1">IF($A88="","",OFFSET(統合マスタ!$C$4,MATCH($A88,統合マスタ!$AC$5:$AC$1501,0),0))</f>
        <v>センノシド錠１２ｍｇ「クニヒロ」</v>
      </c>
      <c r="E88" s="27">
        <f ca="1">IF($A88="","",OFFSET(統合マスタ!$X$4,MATCH($A88,統合マスタ!$AC$5:$AC$1501,0),0))</f>
        <v>0</v>
      </c>
      <c r="F88" s="27">
        <f ca="1">IF($A88="","",OFFSET(統合マスタ!$Z$4,MATCH($A88,統合マスタ!$AC$5:$AC$1501,0),0))</f>
        <v>25</v>
      </c>
      <c r="G88" s="27" t="str">
        <f ca="1">IF($A88="","",OFFSET(統合マスタ!$E$4,MATCH($A88,統合マスタ!$AC$5:$AC$1501,0),0))</f>
        <v>ＰＴＰ</v>
      </c>
      <c r="H88" s="27" t="str">
        <f ca="1">IF($A88="","",OFFSET(統合マスタ!$F$4,MATCH($A88,統合マスタ!$AC$5:$AC$1501,0),0))</f>
        <v>１０００Ｔ</v>
      </c>
      <c r="I88" s="27" t="str">
        <f ca="1">IF($A88="","",OFFSET(統合マスタ!$K$4,MATCH($A88,統合マスタ!$AC$5:$AC$1501,0),0))</f>
        <v>錠</v>
      </c>
      <c r="J88" s="54" t="str">
        <f ca="1">IF(F88="","",OFFSET(分類!$B$29,MATCH(F88,分類!$A$30:$A$46,0),0))</f>
        <v>調剤棚　＆　普通薬バラ</v>
      </c>
      <c r="K88" s="54">
        <f ca="1">IFERROR(
    OFFSET(錠剤_PTP!$M$5,
           MATCH(D88, 錠剤_PTP!$D$5:$D$999, 0) - 1,
           0),
"")</f>
        <v>265</v>
      </c>
      <c r="L88" s="54">
        <f ca="1">IFERROR(
    OFFSET(錠剤_バラ!$M$5,
           MATCH(D88, 錠剤_バラ!$D$5:$D$999, 0) - 1,
           0),
"")</f>
        <v>0</v>
      </c>
      <c r="M88" s="54">
        <f ca="1">IFERROR(
    OFFSET(分包機カセット!$M$2,
           MATCH(D88, 分包機カセット!$E$2:$E$235, 0) - 1,
           0),
"")</f>
        <v>736</v>
      </c>
      <c r="N88" s="54">
        <f t="shared" ca="1" si="2"/>
        <v>1001</v>
      </c>
    </row>
    <row r="89" spans="1:14">
      <c r="A89" s="66" cm="1">
        <f t="array" aca="1" ref="A89" ca="1">IFERROR(
    SMALL(
        IF((統合マスタ!$R$5:$R$1501=1)*
           (ISNUMBER(MATCH(統合マスタ!$V$5:$V$1501, 分類!$N$8:$N$15, 0))),
           統合マスタ!$AC$5:$AC$1501),
        ROW(A85)
    ),
"")</f>
        <v>307</v>
      </c>
      <c r="B89" s="27">
        <f t="shared" si="3"/>
        <v>85</v>
      </c>
      <c r="C89" s="27">
        <f ca="1">IF($A89="","",OFFSET(統合マスタ!$B$4,MATCH($A89,統合マスタ!$AC$5:$AC$1501,0),0))</f>
        <v>307</v>
      </c>
      <c r="D89" s="27" t="str">
        <f ca="1">IF($A89="","",OFFSET(統合マスタ!$C$4,MATCH($A89,統合マスタ!$AC$5:$AC$1501,0),0))</f>
        <v>センノシド錠１２ｍｇ「クニヒロ」</v>
      </c>
      <c r="E89" s="27">
        <f ca="1">IF($A89="","",OFFSET(統合マスタ!$X$4,MATCH($A89,統合マスタ!$AC$5:$AC$1501,0),0))</f>
        <v>0</v>
      </c>
      <c r="F89" s="27">
        <f ca="1">IF($A89="","",OFFSET(統合マスタ!$Z$4,MATCH($A89,統合マスタ!$AC$5:$AC$1501,0),0))</f>
        <v>25</v>
      </c>
      <c r="G89" s="27" t="str">
        <f ca="1">IF($A89="","",OFFSET(統合マスタ!$E$4,MATCH($A89,統合マスタ!$AC$5:$AC$1501,0),0))</f>
        <v>バラ</v>
      </c>
      <c r="H89" s="27" t="str">
        <f ca="1">IF($A89="","",OFFSET(統合マスタ!$F$4,MATCH($A89,統合マスタ!$AC$5:$AC$1501,0),0))</f>
        <v>１０００Ｔ</v>
      </c>
      <c r="I89" s="27" t="str">
        <f ca="1">IF($A89="","",OFFSET(統合マスタ!$K$4,MATCH($A89,統合マスタ!$AC$5:$AC$1501,0),0))</f>
        <v>錠</v>
      </c>
      <c r="J89" s="54" t="str">
        <f ca="1">IF(F89="","",OFFSET(分類!$B$29,MATCH(F89,分類!$A$30:$A$46,0),0))</f>
        <v>調剤棚　＆　普通薬バラ</v>
      </c>
      <c r="K89" s="54">
        <f ca="1">IFERROR(
    OFFSET(錠剤_PTP!$M$5,
           MATCH(D89, 錠剤_PTP!$D$5:$D$999, 0) - 1,
           0),
"")</f>
        <v>265</v>
      </c>
      <c r="L89" s="54">
        <f ca="1">IFERROR(
    OFFSET(錠剤_バラ!$M$5,
           MATCH(D89, 錠剤_バラ!$D$5:$D$999, 0) - 1,
           0),
"")</f>
        <v>0</v>
      </c>
      <c r="M89" s="54">
        <f ca="1">IFERROR(
    OFFSET(分包機カセット!$M$2,
           MATCH(D89, 分包機カセット!$E$2:$E$235, 0) - 1,
           0),
"")</f>
        <v>736</v>
      </c>
      <c r="N89" s="54">
        <f t="shared" ca="1" si="2"/>
        <v>1001</v>
      </c>
    </row>
    <row r="90" spans="1:14">
      <c r="A90" s="66" cm="1">
        <f t="array" aca="1" ref="A90" ca="1">IFERROR(
    SMALL(
        IF((統合マスタ!$R$5:$R$1501=1)*
           (ISNUMBER(MATCH(統合マスタ!$V$5:$V$1501, 分類!$N$8:$N$15, 0))),
           統合マスタ!$AC$5:$AC$1501),
        ROW(A86)
    ),
"")</f>
        <v>313</v>
      </c>
      <c r="B90" s="27">
        <f t="shared" si="3"/>
        <v>86</v>
      </c>
      <c r="C90" s="27">
        <f ca="1">IF($A90="","",OFFSET(統合マスタ!$B$4,MATCH($A90,統合マスタ!$AC$5:$AC$1501,0),0))</f>
        <v>313</v>
      </c>
      <c r="D90" s="27" t="str">
        <f ca="1">IF($A90="","",OFFSET(統合マスタ!$C$4,MATCH($A90,統合マスタ!$AC$5:$AC$1501,0),0))</f>
        <v>ゾピクロン錠７．５ｍｇ「トーワ」</v>
      </c>
      <c r="E90" s="27">
        <f ca="1">IF($A90="","",OFFSET(統合マスタ!$X$4,MATCH($A90,統合マスタ!$AC$5:$AC$1501,0),0))</f>
        <v>0</v>
      </c>
      <c r="F90" s="27">
        <f ca="1">IF($A90="","",OFFSET(統合マスタ!$Z$4,MATCH($A90,統合マスタ!$AC$5:$AC$1501,0),0))</f>
        <v>25</v>
      </c>
      <c r="G90" s="27" t="str">
        <f ca="1">IF($A90="","",OFFSET(統合マスタ!$E$4,MATCH($A90,統合マスタ!$AC$5:$AC$1501,0),0))</f>
        <v>ＰＴＰ</v>
      </c>
      <c r="H90" s="27" t="str">
        <f ca="1">IF($A90="","",OFFSET(統合マスタ!$F$4,MATCH($A90,統合マスタ!$AC$5:$AC$1501,0),0))</f>
        <v>１００Ｔ</v>
      </c>
      <c r="I90" s="27" t="str">
        <f ca="1">IF($A90="","",OFFSET(統合マスタ!$K$4,MATCH($A90,統合マスタ!$AC$5:$AC$1501,0),0))</f>
        <v>錠</v>
      </c>
      <c r="J90" s="54" t="str">
        <f ca="1">IF(F90="","",OFFSET(分類!$B$29,MATCH(F90,分類!$A$30:$A$46,0),0))</f>
        <v>調剤棚　＆　普通薬バラ</v>
      </c>
      <c r="K90" s="54">
        <f ca="1">IFERROR(
    OFFSET(錠剤_PTP!$M$5,
           MATCH(D90, 錠剤_PTP!$D$5:$D$999, 0) - 1,
           0),
"")</f>
        <v>1562</v>
      </c>
      <c r="L90" s="54">
        <f ca="1">IFERROR(
    OFFSET(錠剤_バラ!$M$5,
           MATCH(D90, 錠剤_バラ!$D$5:$D$999, 0) - 1,
           0),
"")</f>
        <v>0</v>
      </c>
      <c r="M90" s="54">
        <f ca="1">IFERROR(
    OFFSET(分包機カセット!$M$2,
           MATCH(D90, 分包機カセット!$E$2:$E$235, 0) - 1,
           0),
"")</f>
        <v>789</v>
      </c>
      <c r="N90" s="54">
        <f t="shared" ca="1" si="2"/>
        <v>2351</v>
      </c>
    </row>
    <row r="91" spans="1:14">
      <c r="A91" s="66" cm="1">
        <f t="array" aca="1" ref="A91" ca="1">IFERROR(
    SMALL(
        IF((統合マスタ!$R$5:$R$1501=1)*
           (ISNUMBER(MATCH(統合マスタ!$V$5:$V$1501, 分類!$N$8:$N$15, 0))),
           統合マスタ!$AC$5:$AC$1501),
        ROW(A87)
    ),
"")</f>
        <v>314</v>
      </c>
      <c r="B91" s="27">
        <f t="shared" si="3"/>
        <v>87</v>
      </c>
      <c r="C91" s="27">
        <f ca="1">IF($A91="","",OFFSET(統合マスタ!$B$4,MATCH($A91,統合マスタ!$AC$5:$AC$1501,0),0))</f>
        <v>314</v>
      </c>
      <c r="D91" s="27" t="str">
        <f ca="1">IF($A91="","",OFFSET(統合マスタ!$C$4,MATCH($A91,統合マスタ!$AC$5:$AC$1501,0),0))</f>
        <v>ゾピクロン錠７．５ｍｇ「トーワ」</v>
      </c>
      <c r="E91" s="27">
        <f ca="1">IF($A91="","",OFFSET(統合マスタ!$X$4,MATCH($A91,統合マスタ!$AC$5:$AC$1501,0),0))</f>
        <v>0</v>
      </c>
      <c r="F91" s="27">
        <f ca="1">IF($A91="","",OFFSET(統合マスタ!$Z$4,MATCH($A91,統合マスタ!$AC$5:$AC$1501,0),0))</f>
        <v>25</v>
      </c>
      <c r="G91" s="27" t="str">
        <f ca="1">IF($A91="","",OFFSET(統合マスタ!$E$4,MATCH($A91,統合マスタ!$AC$5:$AC$1501,0),0))</f>
        <v>バラ</v>
      </c>
      <c r="H91" s="27" t="str">
        <f ca="1">IF($A91="","",OFFSET(統合マスタ!$F$4,MATCH($A91,統合マスタ!$AC$5:$AC$1501,0),0))</f>
        <v>１０００Ｔ</v>
      </c>
      <c r="I91" s="27" t="str">
        <f ca="1">IF($A91="","",OFFSET(統合マスタ!$K$4,MATCH($A91,統合マスタ!$AC$5:$AC$1501,0),0))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1562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789</v>
      </c>
      <c r="N91" s="54">
        <f t="shared" ca="1" si="2"/>
        <v>2351</v>
      </c>
    </row>
    <row r="92" spans="1:14">
      <c r="A92" s="66" cm="1">
        <f t="array" aca="1" ref="A92" ca="1">IFERROR(
    SMALL(
        IF((統合マスタ!$R$5:$R$1501=1)*
           (ISNUMBER(MATCH(統合マスタ!$V$5:$V$1501, 分類!$N$8:$N$15, 0))),
           統合マスタ!$AC$5:$AC$1501),
        ROW(A88)
    ),
"")</f>
        <v>315</v>
      </c>
      <c r="B92" s="27">
        <f t="shared" si="3"/>
        <v>88</v>
      </c>
      <c r="C92" s="27">
        <f ca="1">IF($A92="","",OFFSET(統合マスタ!$B$4,MATCH($A92,統合マスタ!$AC$5:$AC$1501,0),0))</f>
        <v>315</v>
      </c>
      <c r="D92" s="27" t="str">
        <f ca="1">IF($A92="","",OFFSET(統合マスタ!$C$4,MATCH($A92,統合マスタ!$AC$5:$AC$1501,0),0))</f>
        <v>ゾフルーザ錠２０ｍｇ</v>
      </c>
      <c r="E92" s="27">
        <f ca="1">IF($A92="","",OFFSET(統合マスタ!$X$4,MATCH($A92,統合マスタ!$AC$5:$AC$1501,0),0))</f>
        <v>0</v>
      </c>
      <c r="F92" s="27">
        <f ca="1">IF($A92="","",OFFSET(統合マスタ!$Z$4,MATCH($A92,統合マスタ!$AC$5:$AC$1501,0),0))</f>
        <v>1</v>
      </c>
      <c r="G92" s="27" t="str">
        <f ca="1">IF($A92="","",OFFSET(統合マスタ!$E$4,MATCH($A92,統合マスタ!$AC$5:$AC$1501,0),0))</f>
        <v>ＰＴＰ</v>
      </c>
      <c r="H92" s="27" t="str">
        <f ca="1">IF($A92="","",OFFSET(統合マスタ!$F$4,MATCH($A92,統合マスタ!$AC$5:$AC$1501,0),0))</f>
        <v>１０Ｔ</v>
      </c>
      <c r="I92" s="27" t="str">
        <f ca="1">IF($A92="","",OFFSET(統合マスタ!$K$4,MATCH($A92,統合マスタ!$AC$5:$AC$1501,0),0))</f>
        <v>錠</v>
      </c>
      <c r="J92" s="54" t="str">
        <f ca="1">IF(F92="","",OFFSET(分類!$B$29,MATCH(F92,分類!$A$30:$A$46,0),0))</f>
        <v>調剤棚</v>
      </c>
      <c r="K92" s="54">
        <f ca="1">IFERROR(
    OFFSET(錠剤_PTP!$M$5,
           MATCH(D92, 錠剤_PTP!$D$5:$D$999, 0) - 1,
           0),
"")</f>
        <v>122</v>
      </c>
      <c r="L92" s="54" t="str">
        <f ca="1">IFERROR(
    OFFSET(錠剤_バラ!$M$5,
           MATCH(D92, 錠剤_バラ!$D$5:$D$999, 0) - 1,
           0),
"")</f>
        <v/>
      </c>
      <c r="M92" s="54" t="str">
        <f ca="1">IFERROR(
    OFFSET(分包機カセット!$M$2,
           MATCH(D92, 分包機カセット!$E$2:$E$235, 0) - 1,
           0),
"")</f>
        <v/>
      </c>
      <c r="N92" s="54">
        <f t="shared" ca="1" si="2"/>
        <v>122</v>
      </c>
    </row>
    <row r="93" spans="1:14">
      <c r="A93" s="66" cm="1">
        <f t="array" aca="1" ref="A93" ca="1">IFERROR(
    SMALL(
        IF((統合マスタ!$R$5:$R$1501=1)*
           (ISNUMBER(MATCH(統合マスタ!$V$5:$V$1501, 分類!$N$8:$N$15, 0))),
           統合マスタ!$AC$5:$AC$1501),
        ROW(A89)
    ),
"")</f>
        <v>316</v>
      </c>
      <c r="B93" s="27">
        <f t="shared" si="3"/>
        <v>89</v>
      </c>
      <c r="C93" s="27">
        <f ca="1">IF($A93="","",OFFSET(統合マスタ!$B$4,MATCH($A93,統合マスタ!$AC$5:$AC$1501,0),0))</f>
        <v>316</v>
      </c>
      <c r="D93" s="27" t="str">
        <f ca="1">IF($A93="","",OFFSET(統合マスタ!$C$4,MATCH($A93,統合マスタ!$AC$5:$AC$1501,0),0))</f>
        <v>ソラナックス０．４ｍｇ錠</v>
      </c>
      <c r="E93" s="27">
        <f ca="1">IF($A93="","",OFFSET(統合マスタ!$X$4,MATCH($A93,統合マスタ!$AC$5:$AC$1501,0),0))</f>
        <v>0</v>
      </c>
      <c r="F93" s="27">
        <f ca="1">IF($A93="","",OFFSET(統合マスタ!$Z$4,MATCH($A93,統合マスタ!$AC$5:$AC$1501,0),0))</f>
        <v>1</v>
      </c>
      <c r="G93" s="27" t="str">
        <f ca="1">IF($A93="","",OFFSET(統合マスタ!$E$4,MATCH($A93,統合マスタ!$AC$5:$AC$1501,0),0))</f>
        <v>ＰＴＰ</v>
      </c>
      <c r="H93" s="27" t="str">
        <f ca="1">IF($A93="","",OFFSET(統合マスタ!$F$4,MATCH($A93,統合マスタ!$AC$5:$AC$1501,0),0))</f>
        <v>１０００Ｔ</v>
      </c>
      <c r="I93" s="27" t="str">
        <f ca="1">IF($A93="","",OFFSET(統合マスタ!$K$4,MATCH($A93,統合マスタ!$AC$5:$AC$1501,0),0))</f>
        <v>錠</v>
      </c>
      <c r="J93" s="54" t="str">
        <f ca="1">IF(F93="","",OFFSET(分類!$B$29,MATCH(F93,分類!$A$30:$A$46,0),0))</f>
        <v>調剤棚</v>
      </c>
      <c r="K93" s="54">
        <f ca="1">IFERROR(
    OFFSET(錠剤_PTP!$M$5,
           MATCH(D93, 錠剤_PTP!$D$5:$D$999, 0) - 1,
           0),
"")</f>
        <v>1188</v>
      </c>
      <c r="L93" s="54" t="str">
        <f ca="1">IFERROR(
    OFFSET(錠剤_バラ!$M$5,
           MATCH(D93, 錠剤_バラ!$D$5:$D$999, 0) - 1,
           0),
"")</f>
        <v/>
      </c>
      <c r="M93" s="54">
        <f ca="1">IFERROR(
    OFFSET(分包機カセット!$M$2,
           MATCH(D93, 分包機カセット!$E$2:$E$235, 0) - 1,
           0),
"")</f>
        <v>0</v>
      </c>
      <c r="N93" s="54">
        <f t="shared" ca="1" si="2"/>
        <v>1188</v>
      </c>
    </row>
    <row r="94" spans="1:14">
      <c r="A94" s="66" cm="1">
        <f t="array" aca="1" ref="A94" ca="1">IFERROR(
    SMALL(
        IF((統合マスタ!$R$5:$R$1501=1)*
           (ISNUMBER(MATCH(統合マスタ!$V$5:$V$1501, 分類!$N$8:$N$15, 0))),
           統合マスタ!$AC$5:$AC$1501),
        ROW(A90)
    ),
"")</f>
        <v>317</v>
      </c>
      <c r="B94" s="27">
        <f t="shared" si="3"/>
        <v>90</v>
      </c>
      <c r="C94" s="27">
        <f ca="1">IF($A94="","",OFFSET(統合マスタ!$B$4,MATCH($A94,統合マスタ!$AC$5:$AC$1501,0),0))</f>
        <v>317</v>
      </c>
      <c r="D94" s="27" t="str">
        <f ca="1">IF($A94="","",OFFSET(統合マスタ!$C$4,MATCH($A94,統合マスタ!$AC$5:$AC$1501,0),0))</f>
        <v>ソラナックス０．４ｍｇ錠</v>
      </c>
      <c r="E94" s="27">
        <f ca="1">IF($A94="","",OFFSET(統合マスタ!$X$4,MATCH($A94,統合マスタ!$AC$5:$AC$1501,0),0))</f>
        <v>0</v>
      </c>
      <c r="F94" s="27">
        <f ca="1">IF($A94="","",OFFSET(統合マスタ!$Z$4,MATCH($A94,統合マスタ!$AC$5:$AC$1501,0),0))</f>
        <v>1</v>
      </c>
      <c r="G94" s="27" t="str">
        <f ca="1">IF($A94="","",OFFSET(統合マスタ!$E$4,MATCH($A94,統合マスタ!$AC$5:$AC$1501,0),0))</f>
        <v>バラ</v>
      </c>
      <c r="H94" s="27" t="str">
        <f ca="1">IF($A94="","",OFFSET(統合マスタ!$F$4,MATCH($A94,統合マスタ!$AC$5:$AC$1501,0),0))</f>
        <v>５００Ｔ</v>
      </c>
      <c r="I94" s="27" t="str">
        <f ca="1">IF($A94="","",OFFSET(統合マスタ!$K$4,MATCH($A94,統合マスタ!$AC$5:$AC$1501,0),0))</f>
        <v>錠</v>
      </c>
      <c r="J94" s="54" t="str">
        <f ca="1">IF(F94="","",OFFSET(分類!$B$29,MATCH(F94,分類!$A$30:$A$46,0),0))</f>
        <v>調剤棚</v>
      </c>
      <c r="K94" s="54">
        <f ca="1">IFERROR(
    OFFSET(錠剤_PTP!$M$5,
           MATCH(D94, 錠剤_PTP!$D$5:$D$999, 0) - 1,
           0),
"")</f>
        <v>1188</v>
      </c>
      <c r="L94" s="54" t="str">
        <f ca="1">IFERROR(
    OFFSET(錠剤_バラ!$M$5,
           MATCH(D94, 錠剤_バラ!$D$5:$D$999, 0) - 1,
           0),
"")</f>
        <v/>
      </c>
      <c r="M94" s="54">
        <f ca="1">IFERROR(
    OFFSET(分包機カセット!$M$2,
           MATCH(D94, 分包機カセット!$E$2:$E$235, 0) - 1,
           0),
"")</f>
        <v>0</v>
      </c>
      <c r="N94" s="54">
        <f t="shared" ca="1" si="2"/>
        <v>1188</v>
      </c>
    </row>
    <row r="95" spans="1:14">
      <c r="A95" s="66" cm="1">
        <f t="array" aca="1" ref="A95" ca="1">IFERROR(
    SMALL(
        IF((統合マスタ!$R$5:$R$1501=1)*
           (ISNUMBER(MATCH(統合マスタ!$V$5:$V$1501, 分類!$N$8:$N$15, 0))),
           統合マスタ!$AC$5:$AC$1501),
        ROW(A91)
    ),
"")</f>
        <v>318</v>
      </c>
      <c r="B95" s="27">
        <f t="shared" si="3"/>
        <v>91</v>
      </c>
      <c r="C95" s="27">
        <f ca="1">IF($A95="","",OFFSET(統合マスタ!$B$4,MATCH($A95,統合マスタ!$AC$5:$AC$1501,0),0))</f>
        <v>318</v>
      </c>
      <c r="D95" s="27" t="str">
        <f ca="1">IF($A95="","",OFFSET(統合マスタ!$C$4,MATCH($A95,統合マスタ!$AC$5:$AC$1501,0),0))</f>
        <v>ソラナックス０．８ｍｇ錠</v>
      </c>
      <c r="E95" s="27">
        <f ca="1">IF($A95="","",OFFSET(統合マスタ!$X$4,MATCH($A95,統合マスタ!$AC$5:$AC$1501,0),0))</f>
        <v>0</v>
      </c>
      <c r="F95" s="27">
        <f ca="1">IF($A95="","",OFFSET(統合マスタ!$Z$4,MATCH($A95,統合マスタ!$AC$5:$AC$1501,0),0))</f>
        <v>1</v>
      </c>
      <c r="G95" s="27" t="str">
        <f ca="1">IF($A95="","",OFFSET(統合マスタ!$E$4,MATCH($A95,統合マスタ!$AC$5:$AC$1501,0),0))</f>
        <v>ＰＴＰ</v>
      </c>
      <c r="H95" s="27" t="str">
        <f ca="1">IF($A95="","",OFFSET(統合マスタ!$F$4,MATCH($A95,統合マスタ!$AC$5:$AC$1501,0),0))</f>
        <v>５００Ｔ</v>
      </c>
      <c r="I95" s="27" t="str">
        <f ca="1">IF($A95="","",OFFSET(統合マスタ!$K$4,MATCH($A95,統合マスタ!$AC$5:$AC$1501,0),0))</f>
        <v>錠</v>
      </c>
      <c r="J95" s="54" t="str">
        <f ca="1">IF(F95="","",OFFSET(分類!$B$29,MATCH(F95,分類!$A$30:$A$46,0),0))</f>
        <v>調剤棚</v>
      </c>
      <c r="K95" s="54">
        <f ca="1">IFERROR(
    OFFSET(錠剤_PTP!$M$5,
           MATCH(D95, 錠剤_PTP!$D$5:$D$999, 0) - 1,
           0),
"")</f>
        <v>1395</v>
      </c>
      <c r="L95" s="54" t="str">
        <f ca="1">IFERROR(
    OFFSET(錠剤_バラ!$M$5,
           MATCH(D95, 錠剤_バラ!$D$5:$D$999, 0) - 1,
           0),
"")</f>
        <v/>
      </c>
      <c r="M95" s="54">
        <f ca="1">IFERROR(
    OFFSET(分包機カセット!$M$2,
           MATCH(D95, 分包機カセット!$E$2:$E$235, 0) - 1,
           0),
"")</f>
        <v>145</v>
      </c>
      <c r="N95" s="54">
        <f t="shared" ca="1" si="2"/>
        <v>1540</v>
      </c>
    </row>
    <row r="96" spans="1:14">
      <c r="A96" s="66" cm="1">
        <f t="array" aca="1" ref="A96" ca="1">IFERROR(
    SMALL(
        IF((統合マスタ!$R$5:$R$1501=1)*
           (ISNUMBER(MATCH(統合マスタ!$V$5:$V$1501, 分類!$N$8:$N$15, 0))),
           統合マスタ!$AC$5:$AC$1501),
        ROW(A92)
    ),
"")</f>
        <v>319</v>
      </c>
      <c r="B96" s="27">
        <f t="shared" si="3"/>
        <v>92</v>
      </c>
      <c r="C96" s="27">
        <f ca="1">IF($A96="","",OFFSET(統合マスタ!$B$4,MATCH($A96,統合マスタ!$AC$5:$AC$1501,0),0))</f>
        <v>319</v>
      </c>
      <c r="D96" s="27" t="str">
        <f ca="1">IF($A96="","",OFFSET(統合マスタ!$C$4,MATCH($A96,統合マスタ!$AC$5:$AC$1501,0),0))</f>
        <v>ソラナックス０．８ｍｇ錠</v>
      </c>
      <c r="E96" s="27">
        <f ca="1">IF($A96="","",OFFSET(統合マスタ!$X$4,MATCH($A96,統合マスタ!$AC$5:$AC$1501,0),0))</f>
        <v>0</v>
      </c>
      <c r="F96" s="27">
        <f ca="1">IF($A96="","",OFFSET(統合マスタ!$Z$4,MATCH($A96,統合マスタ!$AC$5:$AC$1501,0),0))</f>
        <v>1</v>
      </c>
      <c r="G96" s="27" t="str">
        <f ca="1">IF($A96="","",OFFSET(統合マスタ!$E$4,MATCH($A96,統合マスタ!$AC$5:$AC$1501,0),0))</f>
        <v>バラ</v>
      </c>
      <c r="H96" s="27" t="str">
        <f ca="1">IF($A96="","",OFFSET(統合マスタ!$F$4,MATCH($A96,統合マスタ!$AC$5:$AC$1501,0),0))</f>
        <v>５００Ｔ</v>
      </c>
      <c r="I96" s="27" t="str">
        <f ca="1">IF($A96="","",OFFSET(統合マスタ!$K$4,MATCH($A96,統合マスタ!$AC$5:$AC$1501,0),0))</f>
        <v>錠</v>
      </c>
      <c r="J96" s="54" t="str">
        <f ca="1">IF(F96="","",OFFSET(分類!$B$29,MATCH(F96,分類!$A$30:$A$46,0),0))</f>
        <v>調剤棚</v>
      </c>
      <c r="K96" s="54">
        <f ca="1">IFERROR(
    OFFSET(錠剤_PTP!$M$5,
           MATCH(D96, 錠剤_PTP!$D$5:$D$999, 0) - 1,
           0),
"")</f>
        <v>1395</v>
      </c>
      <c r="L96" s="54" t="str">
        <f ca="1">IFERROR(
    OFFSET(錠剤_バラ!$M$5,
           MATCH(D96, 錠剤_バラ!$D$5:$D$999, 0) - 1,
           0),
"")</f>
        <v/>
      </c>
      <c r="M96" s="54">
        <f ca="1">IFERROR(
    OFFSET(分包機カセット!$M$2,
           MATCH(D96, 分包機カセット!$E$2:$E$235, 0) - 1,
           0),
"")</f>
        <v>145</v>
      </c>
      <c r="N96" s="54">
        <f t="shared" ca="1" si="2"/>
        <v>1540</v>
      </c>
    </row>
    <row r="97" spans="1:14">
      <c r="A97" s="66" cm="1">
        <f t="array" aca="1" ref="A97" ca="1">IFERROR(
    SMALL(
        IF((統合マスタ!$R$5:$R$1501=1)*
           (ISNUMBER(MATCH(統合マスタ!$V$5:$V$1501, 分類!$N$8:$N$15, 0))),
           統合マスタ!$AC$5:$AC$1501),
        ROW(A93)
    ),
"")</f>
        <v>320</v>
      </c>
      <c r="B97" s="27">
        <f t="shared" si="3"/>
        <v>93</v>
      </c>
      <c r="C97" s="27">
        <f ca="1">IF($A97="","",OFFSET(統合マスタ!$B$4,MATCH($A97,統合マスタ!$AC$5:$AC$1501,0),0))</f>
        <v>320</v>
      </c>
      <c r="D97" s="27" t="str">
        <f ca="1">IF($A97="","",OFFSET(統合マスタ!$C$4,MATCH($A97,統合マスタ!$AC$5:$AC$1501,0),0))</f>
        <v>ソリフェナシンコハク酸塩ＯＤ錠５ｍｇ「トーワ」</v>
      </c>
      <c r="E97" s="27">
        <f ca="1">IF($A97="","",OFFSET(統合マスタ!$X$4,MATCH($A97,統合マスタ!$AC$5:$AC$1501,0),0))</f>
        <v>0</v>
      </c>
      <c r="F97" s="27">
        <f ca="1">IF($A97="","",OFFSET(統合マスタ!$Z$4,MATCH($A97,統合マスタ!$AC$5:$AC$1501,0),0))</f>
        <v>1</v>
      </c>
      <c r="G97" s="27" t="str">
        <f ca="1">IF($A97="","",OFFSET(統合マスタ!$E$4,MATCH($A97,統合マスタ!$AC$5:$AC$1501,0),0))</f>
        <v>ＰＴＰ</v>
      </c>
      <c r="H97" s="27" t="str">
        <f ca="1">IF($A97="","",OFFSET(統合マスタ!$F$4,MATCH($A97,統合マスタ!$AC$5:$AC$1501,0),0))</f>
        <v>１００Ｔ</v>
      </c>
      <c r="I97" s="27" t="str">
        <f ca="1">IF($A97="","",OFFSET(統合マスタ!$K$4,MATCH($A97,統合マスタ!$AC$5:$AC$1501,0),0))</f>
        <v>錠</v>
      </c>
      <c r="J97" s="54" t="str">
        <f ca="1">IF(F97="","",OFFSET(分類!$B$29,MATCH(F97,分類!$A$30:$A$46,0),0))</f>
        <v>調剤棚</v>
      </c>
      <c r="K97" s="54">
        <f ca="1">IFERROR(
    OFFSET(錠剤_PTP!$M$5,
           MATCH(D97, 錠剤_PTP!$D$5:$D$999, 0) - 1,
           0),
"")</f>
        <v>119</v>
      </c>
      <c r="L97" s="54" t="str">
        <f ca="1">IFERROR(
    OFFSET(錠剤_バラ!$M$5,
           MATCH(D97, 錠剤_バラ!$D$5:$D$999, 0) - 1,
           0),
"")</f>
        <v/>
      </c>
      <c r="M97" s="54">
        <f ca="1">IFERROR(
    OFFSET(分包機カセット!$M$2,
           MATCH(D97, 分包機カセット!$E$2:$E$235, 0) - 1,
           0),
"")</f>
        <v>111</v>
      </c>
      <c r="N97" s="54">
        <f t="shared" ca="1" si="2"/>
        <v>230</v>
      </c>
    </row>
    <row r="98" spans="1:14">
      <c r="A98" s="66" cm="1">
        <f t="array" aca="1" ref="A98" ca="1">IFERROR(
    SMALL(
        IF((統合マスタ!$R$5:$R$1501=1)*
           (ISNUMBER(MATCH(統合マスタ!$V$5:$V$1501, 分類!$N$8:$N$15, 0))),
           統合マスタ!$AC$5:$AC$1501),
        ROW(A94)
    ),
"")</f>
        <v>321</v>
      </c>
      <c r="B98" s="27">
        <f t="shared" si="3"/>
        <v>94</v>
      </c>
      <c r="C98" s="27">
        <f ca="1">IF($A98="","",OFFSET(統合マスタ!$B$4,MATCH($A98,統合マスタ!$AC$5:$AC$1501,0),0))</f>
        <v>321</v>
      </c>
      <c r="D98" s="27" t="str">
        <f ca="1">IF($A98="","",OFFSET(統合マスタ!$C$4,MATCH($A98,統合マスタ!$AC$5:$AC$1501,0),0))</f>
        <v>ソリフェナシンコハク酸塩ＯＤ錠５ｍｇ「トーワ」</v>
      </c>
      <c r="E98" s="27">
        <f ca="1">IF($A98="","",OFFSET(統合マスタ!$X$4,MATCH($A98,統合マスタ!$AC$5:$AC$1501,0),0))</f>
        <v>0</v>
      </c>
      <c r="F98" s="27">
        <f ca="1">IF($A98="","",OFFSET(統合マスタ!$Z$4,MATCH($A98,統合マスタ!$AC$5:$AC$1501,0),0))</f>
        <v>1</v>
      </c>
      <c r="G98" s="27" t="str">
        <f ca="1">IF($A98="","",OFFSET(統合マスタ!$E$4,MATCH($A98,統合マスタ!$AC$5:$AC$1501,0),0))</f>
        <v>バラ</v>
      </c>
      <c r="H98" s="27" t="str">
        <f ca="1">IF($A98="","",OFFSET(統合マスタ!$F$4,MATCH($A98,統合マスタ!$AC$5:$AC$1501,0),0))</f>
        <v>１００Ｔ</v>
      </c>
      <c r="I98" s="27" t="str">
        <f ca="1">IF($A98="","",OFFSET(統合マスタ!$K$4,MATCH($A98,統合マスタ!$AC$5:$AC$1501,0),0))</f>
        <v>錠</v>
      </c>
      <c r="J98" s="54" t="str">
        <f ca="1">IF(F98="","",OFFSET(分類!$B$29,MATCH(F98,分類!$A$30:$A$46,0),0))</f>
        <v>調剤棚</v>
      </c>
      <c r="K98" s="54">
        <f ca="1">IFERROR(
    OFFSET(錠剤_PTP!$M$5,
           MATCH(D98, 錠剤_PTP!$D$5:$D$999, 0) - 1,
           0),
"")</f>
        <v>119</v>
      </c>
      <c r="L98" s="54" t="str">
        <f ca="1">IFERROR(
    OFFSET(錠剤_バラ!$M$5,
           MATCH(D98, 錠剤_バラ!$D$5:$D$999, 0) - 1,
           0),
"")</f>
        <v/>
      </c>
      <c r="M98" s="54">
        <f ca="1">IFERROR(
    OFFSET(分包機カセット!$M$2,
           MATCH(D98, 分包機カセット!$E$2:$E$235, 0) - 1,
           0),
"")</f>
        <v>111</v>
      </c>
      <c r="N98" s="54">
        <f t="shared" ca="1" si="2"/>
        <v>230</v>
      </c>
    </row>
    <row r="99" spans="1:14">
      <c r="A99" s="66" cm="1">
        <f t="array" aca="1" ref="A99" ca="1">IFERROR(
    SMALL(
        IF((統合マスタ!$R$5:$R$1501=1)*
           (ISNUMBER(MATCH(統合マスタ!$V$5:$V$1501, 分類!$N$8:$N$15, 0))),
           統合マスタ!$AC$5:$AC$1501),
        ROW(A95)
    ),
"")</f>
        <v>330</v>
      </c>
      <c r="B99" s="27">
        <f t="shared" si="3"/>
        <v>95</v>
      </c>
      <c r="C99" s="27">
        <f ca="1">IF($A99="","",OFFSET(統合マスタ!$B$4,MATCH($A99,統合マスタ!$AC$5:$AC$1501,0),0))</f>
        <v>330</v>
      </c>
      <c r="D99" s="27" t="str">
        <f ca="1">IF($A99="","",OFFSET(統合マスタ!$C$4,MATCH($A99,統合マスタ!$AC$5:$AC$1501,0),0))</f>
        <v>タケキャブＯＤ錠１０ｍｇ</v>
      </c>
      <c r="E99" s="27">
        <f ca="1">IF($A99="","",OFFSET(統合マスタ!$X$4,MATCH($A99,統合マスタ!$AC$5:$AC$1501,0),0))</f>
        <v>0</v>
      </c>
      <c r="F99" s="27">
        <f ca="1">IF($A99="","",OFFSET(統合マスタ!$Z$4,MATCH($A99,統合マスタ!$AC$5:$AC$1501,0),0))</f>
        <v>25</v>
      </c>
      <c r="G99" s="27" t="str">
        <f ca="1">IF($A99="","",OFFSET(統合マスタ!$E$4,MATCH($A99,統合マスタ!$AC$5:$AC$1501,0),0))</f>
        <v>ＰＴＰ</v>
      </c>
      <c r="H99" s="27" t="str">
        <f ca="1">IF($A99="","",OFFSET(統合マスタ!$F$4,MATCH($A99,統合マスタ!$AC$5:$AC$1501,0),0))</f>
        <v>１００Ｔ</v>
      </c>
      <c r="I99" s="27" t="str">
        <f ca="1">IF($A99="","",OFFSET(統合マスタ!$K$4,MATCH($A99,統合マスタ!$AC$5:$AC$1501,0),0))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308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141</v>
      </c>
      <c r="N99" s="54">
        <f t="shared" ca="1" si="2"/>
        <v>449</v>
      </c>
    </row>
    <row r="100" spans="1:14">
      <c r="A100" s="66" cm="1">
        <f t="array" aca="1" ref="A100" ca="1">IFERROR(
    SMALL(
        IF((統合マスタ!$R$5:$R$1501=1)*
           (ISNUMBER(MATCH(統合マスタ!$V$5:$V$1501, 分類!$N$8:$N$15, 0))),
           統合マスタ!$AC$5:$AC$1501),
        ROW(A96)
    ),
"")</f>
        <v>331</v>
      </c>
      <c r="B100" s="27">
        <f t="shared" si="3"/>
        <v>96</v>
      </c>
      <c r="C100" s="27">
        <f ca="1">IF($A100="","",OFFSET(統合マスタ!$B$4,MATCH($A100,統合マスタ!$AC$5:$AC$1501,0),0))</f>
        <v>331</v>
      </c>
      <c r="D100" s="27" t="str">
        <f ca="1">IF($A100="","",OFFSET(統合マスタ!$C$4,MATCH($A100,統合マスタ!$AC$5:$AC$1501,0),0))</f>
        <v>タケキャブＯＤ錠１０ｍｇ</v>
      </c>
      <c r="E100" s="27">
        <f ca="1">IF($A100="","",OFFSET(統合マスタ!$X$4,MATCH($A100,統合マスタ!$AC$5:$AC$1501,0),0))</f>
        <v>0</v>
      </c>
      <c r="F100" s="27">
        <f ca="1">IF($A100="","",OFFSET(統合マスタ!$Z$4,MATCH($A100,統合マスタ!$AC$5:$AC$1501,0),0))</f>
        <v>25</v>
      </c>
      <c r="G100" s="27" t="str">
        <f ca="1">IF($A100="","",OFFSET(統合マスタ!$E$4,MATCH($A100,統合マスタ!$AC$5:$AC$1501,0),0))</f>
        <v>バラ</v>
      </c>
      <c r="H100" s="27" t="str">
        <f ca="1">IF($A100="","",OFFSET(統合マスタ!$F$4,MATCH($A100,統合マスタ!$AC$5:$AC$1501,0),0))</f>
        <v>２００Ｔ</v>
      </c>
      <c r="I100" s="27" t="str">
        <f ca="1">IF($A100="","",OFFSET(統合マスタ!$K$4,MATCH($A100,統合マスタ!$AC$5:$AC$1501,0),0))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308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141</v>
      </c>
      <c r="N100" s="54">
        <f t="shared" ca="1" si="2"/>
        <v>449</v>
      </c>
    </row>
    <row r="101" spans="1:14">
      <c r="A101" s="66" cm="1">
        <f t="array" aca="1" ref="A101" ca="1">IFERROR(
    SMALL(
        IF((統合マスタ!$R$5:$R$1501=1)*
           (ISNUMBER(MATCH(統合マスタ!$V$5:$V$1501, 分類!$N$8:$N$15, 0))),
           統合マスタ!$AC$5:$AC$1501),
        ROW(A97)
    ),
"")</f>
        <v>332</v>
      </c>
      <c r="B101" s="27">
        <f t="shared" si="3"/>
        <v>97</v>
      </c>
      <c r="C101" s="27">
        <f ca="1">IF($A101="","",OFFSET(統合マスタ!$B$4,MATCH($A101,統合マスタ!$AC$5:$AC$1501,0),0))</f>
        <v>332</v>
      </c>
      <c r="D101" s="27" t="str">
        <f ca="1">IF($A101="","",OFFSET(統合マスタ!$C$4,MATCH($A101,統合マスタ!$AC$5:$AC$1501,0),0))</f>
        <v>タケキャブＯＤ錠２０ｍｇ</v>
      </c>
      <c r="E101" s="27">
        <f ca="1">IF($A101="","",OFFSET(統合マスタ!$X$4,MATCH($A101,統合マスタ!$AC$5:$AC$1501,0),0))</f>
        <v>0</v>
      </c>
      <c r="F101" s="27">
        <f ca="1">IF($A101="","",OFFSET(統合マスタ!$Z$4,MATCH($A101,統合マスタ!$AC$5:$AC$1501,0),0))</f>
        <v>25</v>
      </c>
      <c r="G101" s="27" t="str">
        <f ca="1">IF($A101="","",OFFSET(統合マスタ!$E$4,MATCH($A101,統合マスタ!$AC$5:$AC$1501,0),0))</f>
        <v>ＰＴＰ</v>
      </c>
      <c r="H101" s="27" t="str">
        <f ca="1">IF($A101="","",OFFSET(統合マスタ!$F$4,MATCH($A101,統合マスタ!$AC$5:$AC$1501,0),0))</f>
        <v>１００Ｔ</v>
      </c>
      <c r="I101" s="27" t="str">
        <f ca="1">IF($A101="","",OFFSET(統合マスタ!$K$4,MATCH($A101,統合マスタ!$AC$5:$AC$1501,0),0))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142</v>
      </c>
      <c r="L101" s="54">
        <f ca="1">IFERROR(
    OFFSET(錠剤_バラ!$M$5,
           MATCH(D101, 錠剤_バラ!$D$5:$D$999, 0) - 1,
           0),
"")</f>
        <v>100</v>
      </c>
      <c r="M101" s="54">
        <f ca="1">IFERROR(
    OFFSET(分包機カセット!$M$2,
           MATCH(D101, 分包機カセット!$E$2:$E$235, 0) - 1,
           0),
"")</f>
        <v>64</v>
      </c>
      <c r="N101" s="54">
        <f t="shared" ca="1" si="2"/>
        <v>306</v>
      </c>
    </row>
    <row r="102" spans="1:14">
      <c r="A102" s="66" cm="1">
        <f t="array" aca="1" ref="A102" ca="1">IFERROR(
    SMALL(
        IF((統合マスタ!$R$5:$R$1501=1)*
           (ISNUMBER(MATCH(統合マスタ!$V$5:$V$1501, 分類!$N$8:$N$15, 0))),
           統合マスタ!$AC$5:$AC$1501),
        ROW(A98)
    ),
"")</f>
        <v>335</v>
      </c>
      <c r="B102" s="27">
        <f t="shared" si="3"/>
        <v>98</v>
      </c>
      <c r="C102" s="27">
        <f ca="1">IF($A102="","",OFFSET(統合マスタ!$B$4,MATCH($A102,統合マスタ!$AC$5:$AC$1501,0),0))</f>
        <v>335</v>
      </c>
      <c r="D102" s="27" t="str">
        <f ca="1">IF($A102="","",OFFSET(統合マスタ!$C$4,MATCH($A102,統合マスタ!$AC$5:$AC$1501,0),0))</f>
        <v>タムスロシン塩酸塩ＯＤ錠０．２ｍｇ「サワイ」</v>
      </c>
      <c r="E102" s="27">
        <f ca="1">IF($A102="","",OFFSET(統合マスタ!$X$4,MATCH($A102,統合マスタ!$AC$5:$AC$1501,0),0))</f>
        <v>0</v>
      </c>
      <c r="F102" s="27">
        <f ca="1">IF($A102="","",OFFSET(統合マスタ!$Z$4,MATCH($A102,統合マスタ!$AC$5:$AC$1501,0),0))</f>
        <v>25</v>
      </c>
      <c r="G102" s="27" t="str">
        <f ca="1">IF($A102="","",OFFSET(統合マスタ!$E$4,MATCH($A102,統合マスタ!$AC$5:$AC$1501,0),0))</f>
        <v>ＰＴＰ</v>
      </c>
      <c r="H102" s="27" t="str">
        <f ca="1">IF($A102="","",OFFSET(統合マスタ!$F$4,MATCH($A102,統合マスタ!$AC$5:$AC$1501,0),0))</f>
        <v>１４０Ｔ</v>
      </c>
      <c r="I102" s="27" t="str">
        <f ca="1">IF($A102="","",OFFSET(統合マスタ!$K$4,MATCH($A102,統合マスタ!$AC$5:$AC$1501,0),0))</f>
        <v>錠</v>
      </c>
      <c r="J102" s="54" t="str">
        <f ca="1">IF(F102="","",OFFSET(分類!$B$29,MATCH(F102,分類!$A$30:$A$46,0),0))</f>
        <v>調剤棚　＆　普通薬バラ</v>
      </c>
      <c r="K102" s="54">
        <f ca="1">IFERROR(
    OFFSET(錠剤_PTP!$M$5,
           MATCH(D102, 錠剤_PTP!$D$5:$D$999, 0) - 1,
           0),
"")</f>
        <v>0</v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87</v>
      </c>
      <c r="N102" s="54">
        <f t="shared" ca="1" si="2"/>
        <v>87</v>
      </c>
    </row>
    <row r="103" spans="1:14">
      <c r="A103" s="66" cm="1">
        <f t="array" aca="1" ref="A103" ca="1">IFERROR(
    SMALL(
        IF((統合マスタ!$R$5:$R$1501=1)*
           (ISNUMBER(MATCH(統合マスタ!$V$5:$V$1501, 分類!$N$8:$N$15, 0))),
           統合マスタ!$AC$5:$AC$1501),
        ROW(A99)
    ),
"")</f>
        <v>336</v>
      </c>
      <c r="B103" s="27">
        <f t="shared" si="3"/>
        <v>99</v>
      </c>
      <c r="C103" s="27">
        <f ca="1">IF($A103="","",OFFSET(統合マスタ!$B$4,MATCH($A103,統合マスタ!$AC$5:$AC$1501,0),0))</f>
        <v>336</v>
      </c>
      <c r="D103" s="27" t="str">
        <f ca="1">IF($A103="","",OFFSET(統合マスタ!$C$4,MATCH($A103,統合マスタ!$AC$5:$AC$1501,0),0))</f>
        <v>タムスロシン塩酸塩ＯＤ錠０．２ｍｇ「サワイ」</v>
      </c>
      <c r="E103" s="27">
        <f ca="1">IF($A103="","",OFFSET(統合マスタ!$X$4,MATCH($A103,統合マスタ!$AC$5:$AC$1501,0),0))</f>
        <v>0</v>
      </c>
      <c r="F103" s="27">
        <f ca="1">IF($A103="","",OFFSET(統合マスタ!$Z$4,MATCH($A103,統合マスタ!$AC$5:$AC$1501,0),0))</f>
        <v>25</v>
      </c>
      <c r="G103" s="27" t="str">
        <f ca="1">IF($A103="","",OFFSET(統合マスタ!$E$4,MATCH($A103,統合マスタ!$AC$5:$AC$1501,0),0))</f>
        <v>バラ</v>
      </c>
      <c r="H103" s="27" t="str">
        <f ca="1">IF($A103="","",OFFSET(統合マスタ!$F$4,MATCH($A103,統合マスタ!$AC$5:$AC$1501,0),0))</f>
        <v>３００Ｔ</v>
      </c>
      <c r="I103" s="27" t="str">
        <f ca="1">IF($A103="","",OFFSET(統合マスタ!$K$4,MATCH($A103,統合マスタ!$AC$5:$AC$1501,0),0))</f>
        <v>錠</v>
      </c>
      <c r="J103" s="54" t="str">
        <f ca="1">IF(F103="","",OFFSET(分類!$B$29,MATCH(F103,分類!$A$30:$A$46,0),0))</f>
        <v>調剤棚　＆　普通薬バラ</v>
      </c>
      <c r="K103" s="54">
        <f ca="1">IFERROR(
    OFFSET(錠剤_PTP!$M$5,
           MATCH(D103, 錠剤_PTP!$D$5:$D$999, 0) - 1,
           0),
"")</f>
        <v>0</v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87</v>
      </c>
      <c r="N103" s="54">
        <f t="shared" ca="1" si="2"/>
        <v>87</v>
      </c>
    </row>
    <row r="104" spans="1:14">
      <c r="A104" s="66" cm="1">
        <f t="array" aca="1" ref="A104" ca="1">IFERROR(
    SMALL(
        IF((統合マスタ!$R$5:$R$1501=1)*
           (ISNUMBER(MATCH(統合マスタ!$V$5:$V$1501, 分類!$N$8:$N$15, 0))),
           統合マスタ!$AC$5:$AC$1501),
        ROW(A100)
    ),
"")</f>
        <v>344</v>
      </c>
      <c r="B104" s="27">
        <f t="shared" si="3"/>
        <v>100</v>
      </c>
      <c r="C104" s="27">
        <f ca="1">IF($A104="","",OFFSET(統合マスタ!$B$4,MATCH($A104,統合マスタ!$AC$5:$AC$1501,0),0))</f>
        <v>344</v>
      </c>
      <c r="D104" s="27" t="str">
        <f ca="1">IF($A104="","",OFFSET(統合マスタ!$C$4,MATCH($A104,統合マスタ!$AC$5:$AC$1501,0),0))</f>
        <v>ダントリウム　カプセル　２５ＭＧ</v>
      </c>
      <c r="E104" s="27">
        <f ca="1">IF($A104="","",OFFSET(統合マスタ!$X$4,MATCH($A104,統合マスタ!$AC$5:$AC$1501,0),0))</f>
        <v>0</v>
      </c>
      <c r="F104" s="27">
        <f ca="1">IF($A104="","",OFFSET(統合マスタ!$Z$4,MATCH($A104,統合マスタ!$AC$5:$AC$1501,0),0))</f>
        <v>1</v>
      </c>
      <c r="G104" s="27" t="str">
        <f ca="1">IF($A104="","",OFFSET(統合マスタ!$E$4,MATCH($A104,統合マスタ!$AC$5:$AC$1501,0),0))</f>
        <v>ＰＴＰ</v>
      </c>
      <c r="H104" s="27" t="str">
        <f ca="1">IF($A104="","",OFFSET(統合マスタ!$F$4,MATCH($A104,統合マスタ!$AC$5:$AC$1501,0),0))</f>
        <v>１００Ｐ</v>
      </c>
      <c r="I104" s="27" t="str">
        <f ca="1">IF($A104="","",OFFSET(統合マスタ!$K$4,MATCH($A104,統合マスタ!$AC$5:$AC$1501,0),0))</f>
        <v>cap</v>
      </c>
      <c r="J104" s="54" t="str">
        <f ca="1">IF(F104="","",OFFSET(分類!$B$29,MATCH(F104,分類!$A$30:$A$46,0),0))</f>
        <v>調剤棚</v>
      </c>
      <c r="K104" s="54">
        <f ca="1">IFERROR(
    OFFSET(錠剤_PTP!$M$5,
           MATCH(D104, 錠剤_PTP!$D$5:$D$999, 0) - 1,
           0),
"")</f>
        <v>46</v>
      </c>
      <c r="L104" s="54" t="str">
        <f ca="1">IFERROR(
    OFFSET(錠剤_バラ!$M$5,
           MATCH(D104, 錠剤_バラ!$D$5:$D$999, 0) - 1,
           0),
"")</f>
        <v/>
      </c>
      <c r="M104" s="54" t="str">
        <f ca="1">IFERROR(
    OFFSET(分包機カセット!$M$2,
           MATCH(D104, 分包機カセット!$E$2:$E$235, 0) - 1,
           0),
"")</f>
        <v/>
      </c>
      <c r="N104" s="54">
        <f t="shared" ca="1" si="2"/>
        <v>46</v>
      </c>
    </row>
    <row r="105" spans="1:14">
      <c r="A105" s="66" cm="1">
        <f t="array" aca="1" ref="A105" ca="1">IFERROR(
    SMALL(
        IF((統合マスタ!$R$5:$R$1501=1)*
           (ISNUMBER(MATCH(統合マスタ!$V$5:$V$1501, 分類!$N$8:$N$15, 0))),
           統合マスタ!$AC$5:$AC$1501),
        ROW(A101)
    ),
"")</f>
        <v>349</v>
      </c>
      <c r="B105" s="27">
        <f t="shared" si="3"/>
        <v>101</v>
      </c>
      <c r="C105" s="27">
        <f ca="1">IF($A105="","",OFFSET(統合マスタ!$B$4,MATCH($A105,統合マスタ!$AC$5:$AC$1501,0),0))</f>
        <v>349</v>
      </c>
      <c r="D105" s="27" t="str">
        <f ca="1">IF($A105="","",OFFSET(統合マスタ!$C$4,MATCH($A105,統合マスタ!$AC$5:$AC$1501,0),0))</f>
        <v>チザニジン錠１ｍｇ「トーワ」</v>
      </c>
      <c r="E105" s="27">
        <f ca="1">IF($A105="","",OFFSET(統合マスタ!$X$4,MATCH($A105,統合マスタ!$AC$5:$AC$1501,0),0))</f>
        <v>0</v>
      </c>
      <c r="F105" s="27">
        <f ca="1">IF($A105="","",OFFSET(統合マスタ!$Z$4,MATCH($A105,統合マスタ!$AC$5:$AC$1501,0),0))</f>
        <v>5</v>
      </c>
      <c r="G105" s="27" t="str">
        <f ca="1">IF($A105="","",OFFSET(統合マスタ!$E$4,MATCH($A105,統合マスタ!$AC$5:$AC$1501,0),0))</f>
        <v>ＰＴＰ</v>
      </c>
      <c r="H105" s="27" t="str">
        <f ca="1">IF($A105="","",OFFSET(統合マスタ!$F$4,MATCH($A105,統合マスタ!$AC$5:$AC$1501,0),0))</f>
        <v>１００Ｔ</v>
      </c>
      <c r="I105" s="27" t="str">
        <f ca="1">IF($A105="","",OFFSET(統合マスタ!$K$4,MATCH($A105,統合マスタ!$AC$5:$AC$1501,0),0))</f>
        <v>錠</v>
      </c>
      <c r="J105" s="54" t="str">
        <f ca="1">IF(F105="","",OFFSET(分類!$B$29,MATCH(F105,分類!$A$30:$A$46,0),0))</f>
        <v>普通薬バラ</v>
      </c>
      <c r="K105" s="54" t="str">
        <f ca="1">IFERROR(
    OFFSET(錠剤_PTP!$M$5,
           MATCH(D105, 錠剤_PTP!$D$5:$D$999, 0) - 1,
           0),
"")</f>
        <v/>
      </c>
      <c r="L105" s="54">
        <f ca="1">IFERROR(
    OFFSET(錠剤_バラ!$M$5,
           MATCH(D105, 錠剤_バラ!$D$5:$D$999, 0) - 1,
           0),
"")</f>
        <v>0</v>
      </c>
      <c r="M105" s="54">
        <f ca="1">IFERROR(
    OFFSET(分包機カセット!$M$2,
           MATCH(D105, 分包機カセット!$E$2:$E$235, 0) - 1,
           0),
"")</f>
        <v>15</v>
      </c>
      <c r="N105" s="54">
        <f t="shared" ca="1" si="2"/>
        <v>15</v>
      </c>
    </row>
    <row r="106" spans="1:14">
      <c r="A106" s="66" cm="1">
        <f t="array" aca="1" ref="A106" ca="1">IFERROR(
    SMALL(
        IF((統合マスタ!$R$5:$R$1501=1)*
           (ISNUMBER(MATCH(統合マスタ!$V$5:$V$1501, 分類!$N$8:$N$15, 0))),
           統合マスタ!$AC$5:$AC$1501),
        ROW(A102)
    ),
"")</f>
        <v>350</v>
      </c>
      <c r="B106" s="27">
        <f t="shared" si="3"/>
        <v>102</v>
      </c>
      <c r="C106" s="27">
        <f ca="1">IF($A106="","",OFFSET(統合マスタ!$B$4,MATCH($A106,統合マスタ!$AC$5:$AC$1501,0),0))</f>
        <v>350</v>
      </c>
      <c r="D106" s="27" t="str">
        <f ca="1">IF($A106="","",OFFSET(統合マスタ!$C$4,MATCH($A106,統合マスタ!$AC$5:$AC$1501,0),0))</f>
        <v>チザニジン錠１ｍｇ「トーワ」　</v>
      </c>
      <c r="E106" s="27">
        <f ca="1">IF($A106="","",OFFSET(統合マスタ!$X$4,MATCH($A106,統合マスタ!$AC$5:$AC$1501,0),0))</f>
        <v>0</v>
      </c>
      <c r="F106" s="27">
        <f ca="1">IF($A106="","",OFFSET(統合マスタ!$Z$4,MATCH($A106,統合マスタ!$AC$5:$AC$1501,0),0))</f>
        <v>5</v>
      </c>
      <c r="G106" s="27" t="str">
        <f ca="1">IF($A106="","",OFFSET(統合マスタ!$E$4,MATCH($A106,統合マスタ!$AC$5:$AC$1501,0),0))</f>
        <v>バラ</v>
      </c>
      <c r="H106" s="27" t="str">
        <f ca="1">IF($A106="","",OFFSET(統合マスタ!$F$4,MATCH($A106,統合マスタ!$AC$5:$AC$1501,0),0))</f>
        <v>１０００Ｔ</v>
      </c>
      <c r="I106" s="27" t="str">
        <f ca="1">IF($A106="","",OFFSET(統合マスタ!$K$4,MATCH($A106,統合マスタ!$AC$5:$AC$1501,0),0))</f>
        <v>錠</v>
      </c>
      <c r="J106" s="54" t="str">
        <f ca="1">IF(F106="","",OFFSET(分類!$B$29,MATCH(F106,分類!$A$30:$A$46,0),0))</f>
        <v>普通薬バラ</v>
      </c>
      <c r="K106" s="54" t="str">
        <f ca="1">IFERROR(
    OFFSET(錠剤_PTP!$M$5,
           MATCH(D106, 錠剤_PTP!$D$5:$D$999, 0) - 1,
           0),
"")</f>
        <v/>
      </c>
      <c r="L106" s="54">
        <f ca="1">IFERROR(
    OFFSET(錠剤_バラ!$M$5,
           MATCH(D106, 錠剤_バラ!$D$5:$D$999, 0) - 1,
           0),
"")</f>
        <v>0</v>
      </c>
      <c r="M106" s="54" t="str">
        <f ca="1">IFERROR(
    OFFSET(分包機カセット!$M$2,
           MATCH(D106, 分包機カセット!$E$2:$E$235, 0) - 1,
           0),
"")</f>
        <v/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IF((統合マスタ!$R$5:$R$1501=1)*
           (ISNUMBER(MATCH(統合マスタ!$V$5:$V$1501, 分類!$N$8:$N$15, 0))),
           統合マスタ!$AC$5:$AC$1501),
        ROW(A103)
    ),
"")</f>
        <v>357</v>
      </c>
      <c r="B107" s="27">
        <f t="shared" si="3"/>
        <v>103</v>
      </c>
      <c r="C107" s="27">
        <f ca="1">IF($A107="","",OFFSET(統合マスタ!$B$4,MATCH($A107,統合マスタ!$AC$5:$AC$1501,0),0))</f>
        <v>357</v>
      </c>
      <c r="D107" s="27" t="str">
        <f ca="1">IF($A107="","",OFFSET(統合マスタ!$C$4,MATCH($A107,統合マスタ!$AC$5:$AC$1501,0),0))</f>
        <v>デエビゴ錠２．５ｍｇ</v>
      </c>
      <c r="E107" s="27">
        <f ca="1">IF($A107="","",OFFSET(統合マスタ!$X$4,MATCH($A107,統合マスタ!$AC$5:$AC$1501,0),0))</f>
        <v>0</v>
      </c>
      <c r="F107" s="27">
        <f ca="1">IF($A107="","",OFFSET(統合マスタ!$Z$4,MATCH($A107,統合マスタ!$AC$5:$AC$1501,0),0))</f>
        <v>25</v>
      </c>
      <c r="G107" s="27" t="str">
        <f ca="1">IF($A107="","",OFFSET(統合マスタ!$E$4,MATCH($A107,統合マスタ!$AC$5:$AC$1501,0),0))</f>
        <v>ＰＴＰ</v>
      </c>
      <c r="H107" s="27" t="str">
        <f ca="1">IF($A107="","",OFFSET(統合マスタ!$F$4,MATCH($A107,統合マスタ!$AC$5:$AC$1501,0),0))</f>
        <v>１００Ｔ</v>
      </c>
      <c r="I107" s="27" t="str">
        <f ca="1">IF($A107="","",OFFSET(統合マスタ!$K$4,MATCH($A107,統合マスタ!$AC$5:$AC$1501,0),0))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378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158</v>
      </c>
      <c r="N107" s="54">
        <f t="shared" ca="1" si="2"/>
        <v>536</v>
      </c>
    </row>
    <row r="108" spans="1:14">
      <c r="A108" s="66" cm="1">
        <f t="array" aca="1" ref="A108" ca="1">IFERROR(
    SMALL(
        IF((統合マスタ!$R$5:$R$1501=1)*
           (ISNUMBER(MATCH(統合マスタ!$V$5:$V$1501, 分類!$N$8:$N$15, 0))),
           統合マスタ!$AC$5:$AC$1501),
        ROW(A104)
    ),
"")</f>
        <v>358</v>
      </c>
      <c r="B108" s="27">
        <f t="shared" si="3"/>
        <v>104</v>
      </c>
      <c r="C108" s="27">
        <f ca="1">IF($A108="","",OFFSET(統合マスタ!$B$4,MATCH($A108,統合マスタ!$AC$5:$AC$1501,0),0))</f>
        <v>358</v>
      </c>
      <c r="D108" s="27" t="str">
        <f ca="1">IF($A108="","",OFFSET(統合マスタ!$C$4,MATCH($A108,統合マスタ!$AC$5:$AC$1501,0),0))</f>
        <v>デエビゴ錠２．５ｍｇ</v>
      </c>
      <c r="E108" s="27">
        <f ca="1">IF($A108="","",OFFSET(統合マスタ!$X$4,MATCH($A108,統合マスタ!$AC$5:$AC$1501,0),0))</f>
        <v>0</v>
      </c>
      <c r="F108" s="27">
        <f ca="1">IF($A108="","",OFFSET(統合マスタ!$Z$4,MATCH($A108,統合マスタ!$AC$5:$AC$1501,0),0))</f>
        <v>25</v>
      </c>
      <c r="G108" s="27" t="str">
        <f ca="1">IF($A108="","",OFFSET(統合マスタ!$E$4,MATCH($A108,統合マスタ!$AC$5:$AC$1501,0),0))</f>
        <v>バラ</v>
      </c>
      <c r="H108" s="27" t="str">
        <f ca="1">IF($A108="","",OFFSET(統合マスタ!$F$4,MATCH($A108,統合マスタ!$AC$5:$AC$1501,0),0))</f>
        <v>１００Ｔ</v>
      </c>
      <c r="I108" s="27" t="str">
        <f ca="1">IF($A108="","",OFFSET(統合マスタ!$K$4,MATCH($A108,統合マスタ!$AC$5:$AC$1501,0),0))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378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158</v>
      </c>
      <c r="N108" s="54">
        <f t="shared" ca="1" si="2"/>
        <v>536</v>
      </c>
    </row>
    <row r="109" spans="1:14">
      <c r="A109" s="66" cm="1">
        <f t="array" aca="1" ref="A109" ca="1">IFERROR(
    SMALL(
        IF((統合マスタ!$R$5:$R$1501=1)*
           (ISNUMBER(MATCH(統合マスタ!$V$5:$V$1501, 分類!$N$8:$N$15, 0))),
           統合マスタ!$AC$5:$AC$1501),
        ROW(A105)
    ),
"")</f>
        <v>359</v>
      </c>
      <c r="B109" s="27">
        <f t="shared" si="3"/>
        <v>105</v>
      </c>
      <c r="C109" s="27">
        <f ca="1">IF($A109="","",OFFSET(統合マスタ!$B$4,MATCH($A109,統合マスタ!$AC$5:$AC$1501,0),0))</f>
        <v>359</v>
      </c>
      <c r="D109" s="27" t="str">
        <f ca="1">IF($A109="","",OFFSET(統合マスタ!$C$4,MATCH($A109,統合マスタ!$AC$5:$AC$1501,0),0))</f>
        <v>デエビゴ錠５ｍｇ</v>
      </c>
      <c r="E109" s="27">
        <f ca="1">IF($A109="","",OFFSET(統合マスタ!$X$4,MATCH($A109,統合マスタ!$AC$5:$AC$1501,0),0))</f>
        <v>0</v>
      </c>
      <c r="F109" s="27">
        <f ca="1">IF($A109="","",OFFSET(統合マスタ!$Z$4,MATCH($A109,統合マスタ!$AC$5:$AC$1501,0),0))</f>
        <v>25</v>
      </c>
      <c r="G109" s="27" t="str">
        <f ca="1">IF($A109="","",OFFSET(統合マスタ!$E$4,MATCH($A109,統合マスタ!$AC$5:$AC$1501,0),0))</f>
        <v>ＰＴＰ</v>
      </c>
      <c r="H109" s="27" t="str">
        <f ca="1">IF($A109="","",OFFSET(統合マスタ!$F$4,MATCH($A109,統合マスタ!$AC$5:$AC$1501,0),0))</f>
        <v>５００Ｔ</v>
      </c>
      <c r="I109" s="27" t="str">
        <f ca="1">IF($A109="","",OFFSET(統合マスタ!$K$4,MATCH($A109,統合マスタ!$AC$5:$AC$1501,0),0))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387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220</v>
      </c>
      <c r="N109" s="54">
        <f t="shared" ca="1" si="2"/>
        <v>607</v>
      </c>
    </row>
    <row r="110" spans="1:14">
      <c r="A110" s="66" cm="1">
        <f t="array" aca="1" ref="A110" ca="1">IFERROR(
    SMALL(
        IF((統合マスタ!$R$5:$R$1501=1)*
           (ISNUMBER(MATCH(統合マスタ!$V$5:$V$1501, 分類!$N$8:$N$15, 0))),
           統合マスタ!$AC$5:$AC$1501),
        ROW(A106)
    ),
"")</f>
        <v>360</v>
      </c>
      <c r="B110" s="27">
        <f t="shared" si="3"/>
        <v>106</v>
      </c>
      <c r="C110" s="27">
        <f ca="1">IF($A110="","",OFFSET(統合マスタ!$B$4,MATCH($A110,統合マスタ!$AC$5:$AC$1501,0),0))</f>
        <v>360</v>
      </c>
      <c r="D110" s="27" t="str">
        <f ca="1">IF($A110="","",OFFSET(統合マスタ!$C$4,MATCH($A110,統合マスタ!$AC$5:$AC$1501,0),0))</f>
        <v>デエビゴ錠５ｍｇ</v>
      </c>
      <c r="E110" s="27">
        <f ca="1">IF($A110="","",OFFSET(統合マスタ!$X$4,MATCH($A110,統合マスタ!$AC$5:$AC$1501,0),0))</f>
        <v>0</v>
      </c>
      <c r="F110" s="27">
        <f ca="1">IF($A110="","",OFFSET(統合マスタ!$Z$4,MATCH($A110,統合マスタ!$AC$5:$AC$1501,0),0))</f>
        <v>25</v>
      </c>
      <c r="G110" s="27" t="str">
        <f ca="1">IF($A110="","",OFFSET(統合マスタ!$E$4,MATCH($A110,統合マスタ!$AC$5:$AC$1501,0),0))</f>
        <v>バラ</v>
      </c>
      <c r="H110" s="27" t="str">
        <f ca="1">IF($A110="","",OFFSET(統合マスタ!$F$4,MATCH($A110,統合マスタ!$AC$5:$AC$1501,0),0))</f>
        <v>１００Ｔ</v>
      </c>
      <c r="I110" s="27" t="str">
        <f ca="1">IF($A110="","",OFFSET(統合マスタ!$K$4,MATCH($A110,統合マスタ!$AC$5:$AC$1501,0),0))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387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220</v>
      </c>
      <c r="N110" s="54">
        <f t="shared" ca="1" si="2"/>
        <v>607</v>
      </c>
    </row>
    <row r="111" spans="1:14">
      <c r="A111" s="66" cm="1">
        <f t="array" aca="1" ref="A111" ca="1">IFERROR(
    SMALL(
        IF((統合マスタ!$R$5:$R$1501=1)*
           (ISNUMBER(MATCH(統合マスタ!$V$5:$V$1501, 分類!$N$8:$N$15, 0))),
           統合マスタ!$AC$5:$AC$1501),
        ROW(A107)
    ),
"")</f>
        <v>368</v>
      </c>
      <c r="B111" s="27">
        <f t="shared" si="3"/>
        <v>107</v>
      </c>
      <c r="C111" s="27">
        <f ca="1">IF($A111="","",OFFSET(統合マスタ!$B$4,MATCH($A111,統合マスタ!$AC$5:$AC$1501,0),0))</f>
        <v>368</v>
      </c>
      <c r="D111" s="27" t="str">
        <f ca="1">IF($A111="","",OFFSET(統合マスタ!$C$4,MATCH($A111,統合マスタ!$AC$5:$AC$1501,0),0))</f>
        <v>テトラミド錠１０ｍｇ</v>
      </c>
      <c r="E111" s="27">
        <f ca="1">IF($A111="","",OFFSET(統合マスタ!$X$4,MATCH($A111,統合マスタ!$AC$5:$AC$1501,0),0))</f>
        <v>0</v>
      </c>
      <c r="F111" s="27">
        <f ca="1">IF($A111="","",OFFSET(統合マスタ!$Z$4,MATCH($A111,統合マスタ!$AC$5:$AC$1501,0),0))</f>
        <v>5</v>
      </c>
      <c r="G111" s="27" t="str">
        <f ca="1">IF($A111="","",OFFSET(統合マスタ!$E$4,MATCH($A111,統合マスタ!$AC$5:$AC$1501,0),0))</f>
        <v>ＰＴＰ</v>
      </c>
      <c r="H111" s="27" t="str">
        <f ca="1">IF($A111="","",OFFSET(統合マスタ!$F$4,MATCH($A111,統合マスタ!$AC$5:$AC$1501,0),0))</f>
        <v>１０５Ｔ</v>
      </c>
      <c r="I111" s="27" t="str">
        <f ca="1">IF($A111="","",OFFSET(統合マスタ!$K$4,MATCH($A111,統合マスタ!$AC$5:$AC$1501,0),0))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420</v>
      </c>
      <c r="M111" s="54">
        <f ca="1">IFERROR(
    OFFSET(分包機カセット!$M$2,
           MATCH(D111, 分包機カセット!$E$2:$E$235, 0) - 1,
           0),
"")</f>
        <v>63</v>
      </c>
      <c r="N111" s="54">
        <f t="shared" ca="1" si="2"/>
        <v>483</v>
      </c>
    </row>
    <row r="112" spans="1:14">
      <c r="A112" s="66" cm="1">
        <f t="array" aca="1" ref="A112" ca="1">IFERROR(
    SMALL(
        IF((統合マスタ!$R$5:$R$1501=1)*
           (ISNUMBER(MATCH(統合マスタ!$V$5:$V$1501, 分類!$N$8:$N$15, 0))),
           統合マスタ!$AC$5:$AC$1501),
        ROW(A108)
    ),
"")</f>
        <v>369</v>
      </c>
      <c r="B112" s="27">
        <f t="shared" si="3"/>
        <v>108</v>
      </c>
      <c r="C112" s="27">
        <f ca="1">IF($A112="","",OFFSET(統合マスタ!$B$4,MATCH($A112,統合マスタ!$AC$5:$AC$1501,0),0))</f>
        <v>369</v>
      </c>
      <c r="D112" s="27" t="str">
        <f ca="1">IF($A112="","",OFFSET(統合マスタ!$C$4,MATCH($A112,統合マスタ!$AC$5:$AC$1501,0),0))</f>
        <v>テトラミド錠３０ｍｇ</v>
      </c>
      <c r="E112" s="27">
        <f ca="1">IF($A112="","",OFFSET(統合マスタ!$X$4,MATCH($A112,統合マスタ!$AC$5:$AC$1501,0),0))</f>
        <v>0</v>
      </c>
      <c r="F112" s="27">
        <f ca="1">IF($A112="","",OFFSET(統合マスタ!$Z$4,MATCH($A112,統合マスタ!$AC$5:$AC$1501,0),0))</f>
        <v>5</v>
      </c>
      <c r="G112" s="27" t="str">
        <f ca="1">IF($A112="","",OFFSET(統合マスタ!$E$4,MATCH($A112,統合マスタ!$AC$5:$AC$1501,0),0))</f>
        <v>ＰＴＰ</v>
      </c>
      <c r="H112" s="27" t="str">
        <f ca="1">IF($A112="","",OFFSET(統合マスタ!$F$4,MATCH($A112,統合マスタ!$AC$5:$AC$1501,0),0))</f>
        <v>１００Ｔ</v>
      </c>
      <c r="I112" s="27" t="str">
        <f ca="1">IF($A112="","",OFFSET(統合マスタ!$K$4,MATCH($A112,統合マスタ!$AC$5:$AC$1501,0),0))</f>
        <v>錠</v>
      </c>
      <c r="J112" s="54" t="str">
        <f ca="1">IF(F112="","",OFFSET(分類!$B$29,MATCH(F112,分類!$A$30:$A$46,0),0))</f>
        <v>普通薬バラ</v>
      </c>
      <c r="K112" s="54" t="str">
        <f ca="1">IFERROR(
    OFFSET(錠剤_PTP!$M$5,
           MATCH(D112, 錠剤_PTP!$D$5:$D$999, 0) - 1,
           0),
"")</f>
        <v/>
      </c>
      <c r="L112" s="54">
        <f ca="1">IFERROR(
    OFFSET(錠剤_バラ!$M$5,
           MATCH(D112, 錠剤_バラ!$D$5:$D$999, 0) - 1,
           0),
"")</f>
        <v>300</v>
      </c>
      <c r="M112" s="54">
        <f ca="1">IFERROR(
    OFFSET(分包機カセット!$M$2,
           MATCH(D112, 分包機カセット!$E$2:$E$235, 0) - 1,
           0),
"")</f>
        <v>14</v>
      </c>
      <c r="N112" s="54">
        <f t="shared" ca="1" si="2"/>
        <v>314</v>
      </c>
    </row>
    <row r="113" spans="1:14">
      <c r="A113" s="66" cm="1">
        <f t="array" aca="1" ref="A113" ca="1">IFERROR(
    SMALL(
        IF((統合マスタ!$R$5:$R$1501=1)*
           (ISNUMBER(MATCH(統合マスタ!$V$5:$V$1501, 分類!$N$8:$N$15, 0))),
           統合マスタ!$AC$5:$AC$1501),
        ROW(A109)
    ),
"")</f>
        <v>371</v>
      </c>
      <c r="B113" s="27">
        <f t="shared" si="3"/>
        <v>109</v>
      </c>
      <c r="C113" s="27">
        <f ca="1">IF($A113="","",OFFSET(統合マスタ!$B$4,MATCH($A113,統合マスタ!$AC$5:$AC$1501,0),0))</f>
        <v>371</v>
      </c>
      <c r="D113" s="27" t="str">
        <f ca="1">IF($A113="","",OFFSET(統合マスタ!$C$4,MATCH($A113,統合マスタ!$AC$5:$AC$1501,0),0))</f>
        <v>デパケンＲ錠２００ｍｇ</v>
      </c>
      <c r="E113" s="27">
        <f ca="1">IF($A113="","",OFFSET(統合マスタ!$X$4,MATCH($A113,統合マスタ!$AC$5:$AC$1501,0),0))</f>
        <v>0</v>
      </c>
      <c r="F113" s="27">
        <f ca="1">IF($A113="","",OFFSET(統合マスタ!$Z$4,MATCH($A113,統合マスタ!$AC$5:$AC$1501,0),0))</f>
        <v>25</v>
      </c>
      <c r="G113" s="27" t="str">
        <f ca="1">IF($A113="","",OFFSET(統合マスタ!$E$4,MATCH($A113,統合マスタ!$AC$5:$AC$1501,0),0))</f>
        <v>ＰＴＰ</v>
      </c>
      <c r="H113" s="27" t="str">
        <f ca="1">IF($A113="","",OFFSET(統合マスタ!$F$4,MATCH($A113,統合マスタ!$AC$5:$AC$1501,0),0))</f>
        <v>１００Ｔ</v>
      </c>
      <c r="I113" s="27" t="str">
        <f ca="1">IF($A113="","",OFFSET(統合マスタ!$K$4,MATCH($A113,統合マスタ!$AC$5:$AC$1501,0),0))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ca="1">IFERROR(
    OFFSET(分包機カセット!$M$2,
           MATCH(D113, 分包機カセット!$E$2:$E$235, 0) - 1,
           0),
"")</f>
        <v>202</v>
      </c>
      <c r="N113" s="54">
        <f t="shared" ca="1" si="2"/>
        <v>202</v>
      </c>
    </row>
    <row r="114" spans="1:14">
      <c r="A114" s="66" cm="1">
        <f t="array" aca="1" ref="A114" ca="1">IFERROR(
    SMALL(
        IF((統合マスタ!$R$5:$R$1501=1)*
           (ISNUMBER(MATCH(統合マスタ!$V$5:$V$1501, 分類!$N$8:$N$15, 0))),
           統合マスタ!$AC$5:$AC$1501),
        ROW(A110)
    ),
"")</f>
        <v>372</v>
      </c>
      <c r="B114" s="27">
        <f t="shared" si="3"/>
        <v>110</v>
      </c>
      <c r="C114" s="27">
        <f ca="1">IF($A114="","",OFFSET(統合マスタ!$B$4,MATCH($A114,統合マスタ!$AC$5:$AC$1501,0),0))</f>
        <v>372</v>
      </c>
      <c r="D114" s="27" t="str">
        <f ca="1">IF($A114="","",OFFSET(統合マスタ!$C$4,MATCH($A114,統合マスタ!$AC$5:$AC$1501,0),0))</f>
        <v>デパケンＲ錠２００ｍｇ</v>
      </c>
      <c r="E114" s="27">
        <f ca="1">IF($A114="","",OFFSET(統合マスタ!$X$4,MATCH($A114,統合マスタ!$AC$5:$AC$1501,0),0))</f>
        <v>0</v>
      </c>
      <c r="F114" s="27">
        <f ca="1">IF($A114="","",OFFSET(統合マスタ!$Z$4,MATCH($A114,統合マスタ!$AC$5:$AC$1501,0),0))</f>
        <v>25</v>
      </c>
      <c r="G114" s="27" t="str">
        <f ca="1">IF($A114="","",OFFSET(統合マスタ!$E$4,MATCH($A114,統合マスタ!$AC$5:$AC$1501,0),0))</f>
        <v>バラ</v>
      </c>
      <c r="H114" s="27" t="str">
        <f ca="1">IF($A114="","",OFFSET(統合マスタ!$F$4,MATCH($A114,統合マスタ!$AC$5:$AC$1501,0),0))</f>
        <v>１０００Ｔ</v>
      </c>
      <c r="I114" s="27" t="str">
        <f ca="1">IF($A114="","",OFFSET(統合マスタ!$K$4,MATCH($A114,統合マスタ!$AC$5:$AC$1501,0),0))</f>
        <v>錠</v>
      </c>
      <c r="J114" s="54" t="str">
        <f ca="1">IF(F114="","",OFFSET(分類!$B$29,MATCH(F114,分類!$A$30:$A$46,0),0))</f>
        <v>調剤棚　＆　普通薬バラ</v>
      </c>
      <c r="K114" s="54">
        <f ca="1">IFERROR(
    OFFSET(錠剤_PTP!$M$5,
           MATCH(D114, 錠剤_PTP!$D$5:$D$999, 0) - 1,
           0),
"")</f>
        <v>0</v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202</v>
      </c>
      <c r="N114" s="54">
        <f t="shared" ca="1" si="2"/>
        <v>202</v>
      </c>
    </row>
    <row r="115" spans="1:14">
      <c r="A115" s="66" cm="1">
        <f t="array" aca="1" ref="A115" ca="1">IFERROR(
    SMALL(
        IF((統合マスタ!$R$5:$R$1501=1)*
           (ISNUMBER(MATCH(統合マスタ!$V$5:$V$1501, 分類!$N$8:$N$15, 0))),
           統合マスタ!$AC$5:$AC$1501),
        ROW(A111)
    ),
"")</f>
        <v>374</v>
      </c>
      <c r="B115" s="27">
        <f t="shared" si="3"/>
        <v>111</v>
      </c>
      <c r="C115" s="27">
        <f ca="1">IF($A115="","",OFFSET(統合マスタ!$B$4,MATCH($A115,統合マスタ!$AC$5:$AC$1501,0),0))</f>
        <v>374</v>
      </c>
      <c r="D115" s="27" t="str">
        <f ca="1">IF($A115="","",OFFSET(統合マスタ!$C$4,MATCH($A115,統合マスタ!$AC$5:$AC$1501,0),0))</f>
        <v>テプレノンカプセル５０ｍｇ「ＹＤ」</v>
      </c>
      <c r="E115" s="27">
        <f ca="1">IF($A115="","",OFFSET(統合マスタ!$X$4,MATCH($A115,統合マスタ!$AC$5:$AC$1501,0),0))</f>
        <v>0</v>
      </c>
      <c r="F115" s="27">
        <f ca="1">IF($A115="","",OFFSET(統合マスタ!$Z$4,MATCH($A115,統合マスタ!$AC$5:$AC$1501,0),0))</f>
        <v>5</v>
      </c>
      <c r="G115" s="27" t="str">
        <f ca="1">IF($A115="","",OFFSET(統合マスタ!$E$4,MATCH($A115,統合マスタ!$AC$5:$AC$1501,0),0))</f>
        <v>ＰＴＰ</v>
      </c>
      <c r="H115" s="27" t="str">
        <f ca="1">IF($A115="","",OFFSET(統合マスタ!$F$4,MATCH($A115,統合マスタ!$AC$5:$AC$1501,0),0))</f>
        <v>１０００Ｔ</v>
      </c>
      <c r="I115" s="27" t="str">
        <f ca="1">IF($A115="","",OFFSET(統合マスタ!$K$4,MATCH($A115,統合マスタ!$AC$5:$AC$1501,0),0))</f>
        <v>錠</v>
      </c>
      <c r="J115" s="54" t="str">
        <f ca="1">IF(F115="","",OFFSET(分類!$B$29,MATCH(F115,分類!$A$30:$A$46,0),0))</f>
        <v>普通薬バラ</v>
      </c>
      <c r="K115" s="54" t="str">
        <f ca="1">IFERROR(
    OFFSET(錠剤_PTP!$M$5,
           MATCH(D115, 錠剤_PTP!$D$5:$D$999, 0) - 1,
           0),
"")</f>
        <v/>
      </c>
      <c r="L115" s="54">
        <f ca="1">IFERROR(
    OFFSET(錠剤_バラ!$M$5,
           MATCH(D115, 錠剤_バラ!$D$5:$D$999, 0) - 1,
           0),
"")</f>
        <v>1495</v>
      </c>
      <c r="M115" s="54">
        <f ca="1">IFERROR(
    OFFSET(分包機カセット!$M$2,
           MATCH(D115, 分包機カセット!$E$2:$E$235, 0) - 1,
           0),
"")</f>
        <v>62</v>
      </c>
      <c r="N115" s="54">
        <f t="shared" ca="1" si="2"/>
        <v>1557</v>
      </c>
    </row>
    <row r="116" spans="1:14">
      <c r="A116" s="66" cm="1">
        <f t="array" aca="1" ref="A116" ca="1">IFERROR(
    SMALL(
        IF((統合マスタ!$R$5:$R$1501=1)*
           (ISNUMBER(MATCH(統合マスタ!$V$5:$V$1501, 分類!$N$8:$N$15, 0))),
           統合マスタ!$AC$5:$AC$1501),
        ROW(A112)
    ),
"")</f>
        <v>376</v>
      </c>
      <c r="B116" s="27">
        <f t="shared" si="3"/>
        <v>112</v>
      </c>
      <c r="C116" s="27">
        <f ca="1">IF($A116="","",OFFSET(統合マスタ!$B$4,MATCH($A116,統合マスタ!$AC$5:$AC$1501,0),0))</f>
        <v>376</v>
      </c>
      <c r="D116" s="27" t="str">
        <f ca="1">IF($A116="","",OFFSET(統合マスタ!$C$4,MATCH($A116,統合マスタ!$AC$5:$AC$1501,0),0))</f>
        <v>デプロメール錠２５</v>
      </c>
      <c r="E116" s="27">
        <f ca="1">IF($A116="","",OFFSET(統合マスタ!$X$4,MATCH($A116,統合マスタ!$AC$5:$AC$1501,0),0))</f>
        <v>0</v>
      </c>
      <c r="F116" s="27">
        <f ca="1">IF($A116="","",OFFSET(統合マスタ!$Z$4,MATCH($A116,統合マスタ!$AC$5:$AC$1501,0),0))</f>
        <v>25</v>
      </c>
      <c r="G116" s="27" t="str">
        <f ca="1">IF($A116="","",OFFSET(統合マスタ!$E$4,MATCH($A116,統合マスタ!$AC$5:$AC$1501,0),0))</f>
        <v>ＰＴＰ</v>
      </c>
      <c r="H116" s="27" t="str">
        <f ca="1">IF($A116="","",OFFSET(統合マスタ!$F$4,MATCH($A116,統合マスタ!$AC$5:$AC$1501,0),0))</f>
        <v>５００Ｔ</v>
      </c>
      <c r="I116" s="27" t="str">
        <f ca="1">IF($A116="","",OFFSET(統合マスタ!$K$4,MATCH($A116,統合マスタ!$AC$5:$AC$1501,0),0))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701</v>
      </c>
      <c r="L116" s="54">
        <f ca="1">IFERROR(
    OFFSET(錠剤_バラ!$M$5,
           MATCH(D116, 錠剤_バラ!$D$5:$D$999, 0) - 1,
           0),
"")</f>
        <v>0</v>
      </c>
      <c r="M116" s="54">
        <f ca="1">IFERROR(
    OFFSET(分包機カセット!$M$2,
           MATCH(D116, 分包機カセット!$E$2:$E$235, 0) - 1,
           0),
"")</f>
        <v>164</v>
      </c>
      <c r="N116" s="54">
        <f t="shared" ca="1" si="2"/>
        <v>865</v>
      </c>
    </row>
    <row r="117" spans="1:14">
      <c r="A117" s="66" cm="1">
        <f t="array" aca="1" ref="A117" ca="1">IFERROR(
    SMALL(
        IF((統合マスタ!$R$5:$R$1501=1)*
           (ISNUMBER(MATCH(統合マスタ!$V$5:$V$1501, 分類!$N$8:$N$15, 0))),
           統合マスタ!$AC$5:$AC$1501),
        ROW(A113)
    ),
"")</f>
        <v>377</v>
      </c>
      <c r="B117" s="27">
        <f t="shared" si="3"/>
        <v>113</v>
      </c>
      <c r="C117" s="27">
        <f ca="1">IF($A117="","",OFFSET(統合マスタ!$B$4,MATCH($A117,統合マスタ!$AC$5:$AC$1501,0),0))</f>
        <v>377</v>
      </c>
      <c r="D117" s="27" t="str">
        <f ca="1">IF($A117="","",OFFSET(統合マスタ!$C$4,MATCH($A117,統合マスタ!$AC$5:$AC$1501,0),0))</f>
        <v>デプロメール錠２５</v>
      </c>
      <c r="E117" s="27">
        <f ca="1">IF($A117="","",OFFSET(統合マスタ!$X$4,MATCH($A117,統合マスタ!$AC$5:$AC$1501,0),0))</f>
        <v>0</v>
      </c>
      <c r="F117" s="27">
        <f ca="1">IF($A117="","",OFFSET(統合マスタ!$Z$4,MATCH($A117,統合マスタ!$AC$5:$AC$1501,0),0))</f>
        <v>25</v>
      </c>
      <c r="G117" s="27" t="str">
        <f ca="1">IF($A117="","",OFFSET(統合マスタ!$E$4,MATCH($A117,統合マスタ!$AC$5:$AC$1501,0),0))</f>
        <v>バラ</v>
      </c>
      <c r="H117" s="27" t="str">
        <f ca="1">IF($A117="","",OFFSET(統合マスタ!$F$4,MATCH($A117,統合マスタ!$AC$5:$AC$1501,0),0))</f>
        <v>１０００Ｔ</v>
      </c>
      <c r="I117" s="27" t="str">
        <f ca="1">IF($A117="","",OFFSET(統合マスタ!$K$4,MATCH($A117,統合マスタ!$AC$5:$AC$1501,0),0))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701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164</v>
      </c>
      <c r="N117" s="54">
        <f t="shared" ca="1" si="2"/>
        <v>865</v>
      </c>
    </row>
    <row r="118" spans="1:14">
      <c r="A118" s="66" cm="1">
        <f t="array" aca="1" ref="A118" ca="1">IFERROR(
    SMALL(
        IF((統合マスタ!$R$5:$R$1501=1)*
           (ISNUMBER(MATCH(統合マスタ!$V$5:$V$1501, 分類!$N$8:$N$15, 0))),
           統合マスタ!$AC$5:$AC$1501),
        ROW(A114)
    ),
"")</f>
        <v>384</v>
      </c>
      <c r="B118" s="27">
        <f t="shared" si="3"/>
        <v>114</v>
      </c>
      <c r="C118" s="27">
        <f ca="1">IF($A118="","",OFFSET(統合マスタ!$B$4,MATCH($A118,統合マスタ!$AC$5:$AC$1501,0),0))</f>
        <v>384</v>
      </c>
      <c r="D118" s="27" t="str">
        <f ca="1">IF($A118="","",OFFSET(統合マスタ!$C$4,MATCH($A118,統合マスタ!$AC$5:$AC$1501,0),0))</f>
        <v>テルミサルタンＯＤ錠２０ｍｇ「トーワ」</v>
      </c>
      <c r="E118" s="27">
        <f ca="1">IF($A118="","",OFFSET(統合マスタ!$X$4,MATCH($A118,統合マスタ!$AC$5:$AC$1501,0),0))</f>
        <v>0</v>
      </c>
      <c r="F118" s="27">
        <f ca="1">IF($A118="","",OFFSET(統合マスタ!$Z$4,MATCH($A118,統合マスタ!$AC$5:$AC$1501,0),0))</f>
        <v>25</v>
      </c>
      <c r="G118" s="27" t="str">
        <f ca="1">IF($A118="","",OFFSET(統合マスタ!$E$4,MATCH($A118,統合マスタ!$AC$5:$AC$1501,0),0))</f>
        <v>ＰＴＰ</v>
      </c>
      <c r="H118" s="27" t="str">
        <f ca="1">IF($A118="","",OFFSET(統合マスタ!$F$4,MATCH($A118,統合マスタ!$AC$5:$AC$1501,0),0))</f>
        <v>１００Ｔ</v>
      </c>
      <c r="I118" s="27" t="str">
        <f ca="1">IF($A118="","",OFFSET(統合マスタ!$K$4,MATCH($A118,統合マスタ!$AC$5:$AC$1501,0),0))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165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316</v>
      </c>
      <c r="N118" s="54">
        <f t="shared" ca="1" si="2"/>
        <v>481</v>
      </c>
    </row>
    <row r="119" spans="1:14">
      <c r="A119" s="66" cm="1">
        <f t="array" aca="1" ref="A119" ca="1">IFERROR(
    SMALL(
        IF((統合マスタ!$R$5:$R$1501=1)*
           (ISNUMBER(MATCH(統合マスタ!$V$5:$V$1501, 分類!$N$8:$N$15, 0))),
           統合マスタ!$AC$5:$AC$1501),
        ROW(A115)
    ),
"")</f>
        <v>385</v>
      </c>
      <c r="B119" s="27">
        <f t="shared" si="3"/>
        <v>115</v>
      </c>
      <c r="C119" s="27">
        <f ca="1">IF($A119="","",OFFSET(統合マスタ!$B$4,MATCH($A119,統合マスタ!$AC$5:$AC$1501,0),0))</f>
        <v>385</v>
      </c>
      <c r="D119" s="27" t="str">
        <f ca="1">IF($A119="","",OFFSET(統合マスタ!$C$4,MATCH($A119,統合マスタ!$AC$5:$AC$1501,0),0))</f>
        <v>テルミサルタンＯＤ錠２０ｍｇ「トーワ」</v>
      </c>
      <c r="E119" s="27">
        <f ca="1">IF($A119="","",OFFSET(統合マスタ!$X$4,MATCH($A119,統合マスタ!$AC$5:$AC$1501,0),0))</f>
        <v>0</v>
      </c>
      <c r="F119" s="27">
        <f ca="1">IF($A119="","",OFFSET(統合マスタ!$Z$4,MATCH($A119,統合マスタ!$AC$5:$AC$1501,0),0))</f>
        <v>25</v>
      </c>
      <c r="G119" s="27" t="str">
        <f ca="1">IF($A119="","",OFFSET(統合マスタ!$E$4,MATCH($A119,統合マスタ!$AC$5:$AC$1501,0),0))</f>
        <v>バラ</v>
      </c>
      <c r="H119" s="27" t="str">
        <f ca="1">IF($A119="","",OFFSET(統合マスタ!$F$4,MATCH($A119,統合マスタ!$AC$5:$AC$1501,0),0))</f>
        <v>３００Ｔ</v>
      </c>
      <c r="I119" s="27" t="str">
        <f ca="1">IF($A119="","",OFFSET(統合マスタ!$K$4,MATCH($A119,統合マスタ!$AC$5:$AC$1501,0),0))</f>
        <v>錠</v>
      </c>
      <c r="J119" s="54" t="str">
        <f ca="1">IF(F119="","",OFFSET(分類!$B$29,MATCH(F119,分類!$A$30:$A$46,0),0))</f>
        <v>調剤棚　＆　普通薬バラ</v>
      </c>
      <c r="K119" s="54">
        <f ca="1">IFERROR(
    OFFSET(錠剤_PTP!$M$5,
           MATCH(D119, 錠剤_PTP!$D$5:$D$999, 0) - 1,
           0),
"")</f>
        <v>165</v>
      </c>
      <c r="L119" s="54">
        <f ca="1">IFERROR(
    OFFSET(錠剤_バラ!$M$5,
           MATCH(D119, 錠剤_バラ!$D$5:$D$999, 0) - 1,
           0),
"")</f>
        <v>0</v>
      </c>
      <c r="M119" s="54">
        <f ca="1">IFERROR(
    OFFSET(分包機カセット!$M$2,
           MATCH(D119, 分包機カセット!$E$2:$E$235, 0) - 1,
           0),
"")</f>
        <v>316</v>
      </c>
      <c r="N119" s="54">
        <f t="shared" ca="1" si="2"/>
        <v>481</v>
      </c>
    </row>
    <row r="120" spans="1:14">
      <c r="A120" s="66" cm="1">
        <f t="array" aca="1" ref="A120" ca="1">IFERROR(
    SMALL(
        IF((統合マスタ!$R$5:$R$1501=1)*
           (ISNUMBER(MATCH(統合マスタ!$V$5:$V$1501, 分類!$N$8:$N$15, 0))),
           統合マスタ!$AC$5:$AC$1501),
        ROW(A116)
    ),
"")</f>
        <v>399</v>
      </c>
      <c r="B120" s="27">
        <f t="shared" si="3"/>
        <v>116</v>
      </c>
      <c r="C120" s="27">
        <f ca="1">IF($A120="","",OFFSET(統合マスタ!$B$4,MATCH($A120,統合マスタ!$AC$5:$AC$1501,0),0))</f>
        <v>399</v>
      </c>
      <c r="D120" s="27" t="str">
        <f ca="1">IF($A120="","",OFFSET(統合マスタ!$C$4,MATCH($A120,統合マスタ!$AC$5:$AC$1501,0),0))</f>
        <v>トピロリック錠４０ｍｇ</v>
      </c>
      <c r="E120" s="27">
        <f ca="1">IF($A120="","",OFFSET(統合マスタ!$X$4,MATCH($A120,統合マスタ!$AC$5:$AC$1501,0),0))</f>
        <v>0</v>
      </c>
      <c r="F120" s="27">
        <f ca="1">IF($A120="","",OFFSET(統合マスタ!$Z$4,MATCH($A120,統合マスタ!$AC$5:$AC$1501,0),0))</f>
        <v>25</v>
      </c>
      <c r="G120" s="27" t="str">
        <f ca="1">IF($A120="","",OFFSET(統合マスタ!$E$4,MATCH($A120,統合マスタ!$AC$5:$AC$1501,0),0))</f>
        <v>ＰＴＰ</v>
      </c>
      <c r="H120" s="27" t="str">
        <f ca="1">IF($A120="","",OFFSET(統合マスタ!$F$4,MATCH($A120,統合マスタ!$AC$5:$AC$1501,0),0))</f>
        <v>１００Ｔ</v>
      </c>
      <c r="I120" s="27" t="str">
        <f ca="1">IF($A120="","",OFFSET(統合マスタ!$K$4,MATCH($A120,統合マスタ!$AC$5:$AC$1501,0),0))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350</v>
      </c>
      <c r="L120" s="54">
        <f ca="1">IFERROR(
    OFFSET(錠剤_バラ!$M$5,
           MATCH(D120, 錠剤_バラ!$D$5:$D$999, 0) - 1,
           0),
"")</f>
        <v>200</v>
      </c>
      <c r="M120" s="54">
        <f ca="1">IFERROR(
    OFFSET(分包機カセット!$M$2,
           MATCH(D120, 分包機カセット!$E$2:$E$235, 0) - 1,
           0),
"")</f>
        <v>149</v>
      </c>
      <c r="N120" s="54">
        <f t="shared" ca="1" si="2"/>
        <v>699</v>
      </c>
    </row>
    <row r="121" spans="1:14">
      <c r="A121" s="66" cm="1">
        <f t="array" aca="1" ref="A121" ca="1">IFERROR(
    SMALL(
        IF((統合マスタ!$R$5:$R$1501=1)*
           (ISNUMBER(MATCH(統合マスタ!$V$5:$V$1501, 分類!$N$8:$N$15, 0))),
           統合マスタ!$AC$5:$AC$1501),
        ROW(A117)
    ),
"")</f>
        <v>400</v>
      </c>
      <c r="B121" s="27">
        <f t="shared" si="3"/>
        <v>117</v>
      </c>
      <c r="C121" s="27">
        <f ca="1">IF($A121="","",OFFSET(統合マスタ!$B$4,MATCH($A121,統合マスタ!$AC$5:$AC$1501,0),0))</f>
        <v>400</v>
      </c>
      <c r="D121" s="27" t="str">
        <f ca="1">IF($A121="","",OFFSET(統合マスタ!$C$4,MATCH($A121,統合マスタ!$AC$5:$AC$1501,0),0))</f>
        <v>ドプスＯＤ錠１００ｍｇ</v>
      </c>
      <c r="E121" s="27">
        <f ca="1">IF($A121="","",OFFSET(統合マスタ!$X$4,MATCH($A121,統合マスタ!$AC$5:$AC$1501,0),0))</f>
        <v>0</v>
      </c>
      <c r="F121" s="27">
        <f ca="1">IF($A121="","",OFFSET(統合マスタ!$Z$4,MATCH($A121,統合マスタ!$AC$5:$AC$1501,0),0))</f>
        <v>5</v>
      </c>
      <c r="G121" s="27" t="str">
        <f ca="1">IF($A121="","",OFFSET(統合マスタ!$E$4,MATCH($A121,統合マスタ!$AC$5:$AC$1501,0),0))</f>
        <v>ＰＴＰ</v>
      </c>
      <c r="H121" s="27" t="str">
        <f ca="1">IF($A121="","",OFFSET(統合マスタ!$F$4,MATCH($A121,統合マスタ!$AC$5:$AC$1501,0),0))</f>
        <v>１００Ｔ</v>
      </c>
      <c r="I121" s="27" t="str">
        <f ca="1">IF($A121="","",OFFSET(統合マスタ!$K$4,MATCH($A121,統合マスタ!$AC$5:$AC$1501,0),0))</f>
        <v>錠</v>
      </c>
      <c r="J121" s="54" t="str">
        <f ca="1">IF(F121="","",OFFSET(分類!$B$29,MATCH(F121,分類!$A$30:$A$46,0),0))</f>
        <v>普通薬バラ</v>
      </c>
      <c r="K121" s="54" t="str">
        <f ca="1">IFERROR(
    OFFSET(錠剤_PTP!$M$5,
           MATCH(D121, 錠剤_PTP!$D$5:$D$999, 0) - 1,
           0),
"")</f>
        <v/>
      </c>
      <c r="L121" s="54">
        <f ca="1">IFERROR(
    OFFSET(錠剤_バラ!$M$5,
           MATCH(D121, 錠剤_バラ!$D$5:$D$999, 0) - 1,
           0),
"")</f>
        <v>200</v>
      </c>
      <c r="M121" s="54">
        <f ca="1">IFERROR(
    OFFSET(分包機カセット!$M$2,
           MATCH(D121, 分包機カセット!$E$2:$E$235, 0) - 1,
           0),
"")</f>
        <v>215</v>
      </c>
      <c r="N121" s="54">
        <f t="shared" ca="1" si="2"/>
        <v>415</v>
      </c>
    </row>
    <row r="122" spans="1:14">
      <c r="A122" s="66" cm="1">
        <f t="array" aca="1" ref="A122" ca="1">IFERROR(
    SMALL(
        IF((統合マスタ!$R$5:$R$1501=1)*
           (ISNUMBER(MATCH(統合マスタ!$V$5:$V$1501, 分類!$N$8:$N$15, 0))),
           統合マスタ!$AC$5:$AC$1501),
        ROW(A118)
    ),
"")</f>
        <v>401</v>
      </c>
      <c r="B122" s="27">
        <f t="shared" si="3"/>
        <v>118</v>
      </c>
      <c r="C122" s="27">
        <f ca="1">IF($A122="","",OFFSET(統合マスタ!$B$4,MATCH($A122,統合マスタ!$AC$5:$AC$1501,0),0))</f>
        <v>401</v>
      </c>
      <c r="D122" s="27" t="str">
        <f ca="1">IF($A122="","",OFFSET(統合マスタ!$C$4,MATCH($A122,統合マスタ!$AC$5:$AC$1501,0),0))</f>
        <v>トフラニール錠１０ｍｇ</v>
      </c>
      <c r="E122" s="27">
        <f ca="1">IF($A122="","",OFFSET(統合マスタ!$X$4,MATCH($A122,統合マスタ!$AC$5:$AC$1501,0),0))</f>
        <v>0</v>
      </c>
      <c r="F122" s="27">
        <f ca="1">IF($A122="","",OFFSET(統合マスタ!$Z$4,MATCH($A122,統合マスタ!$AC$5:$AC$1501,0),0))</f>
        <v>25</v>
      </c>
      <c r="G122" s="27" t="str">
        <f ca="1">IF($A122="","",OFFSET(統合マスタ!$E$4,MATCH($A122,統合マスタ!$AC$5:$AC$1501,0),0))</f>
        <v>ＰＴＰ</v>
      </c>
      <c r="H122" s="27" t="str">
        <f ca="1">IF($A122="","",OFFSET(統合マスタ!$F$4,MATCH($A122,統合マスタ!$AC$5:$AC$1501,0),0))</f>
        <v>３００Ｔ</v>
      </c>
      <c r="I122" s="27" t="str">
        <f ca="1">IF($A122="","",OFFSET(統合マスタ!$K$4,MATCH($A122,統合マスタ!$AC$5:$AC$1501,0),0))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360</v>
      </c>
      <c r="L122" s="54">
        <f ca="1">IFERROR(
    OFFSET(錠剤_バラ!$M$5,
           MATCH(D122, 錠剤_バラ!$D$5:$D$999, 0) - 1,
           0),
"")</f>
        <v>194</v>
      </c>
      <c r="M122" s="54" t="str">
        <f ca="1">IFERROR(
    OFFSET(分包機カセット!$M$2,
           MATCH(D122, 分包機カセット!$E$2:$E$235, 0) - 1,
           0),
"")</f>
        <v/>
      </c>
      <c r="N122" s="54">
        <f t="shared" ca="1" si="2"/>
        <v>554</v>
      </c>
    </row>
    <row r="123" spans="1:14">
      <c r="A123" s="66" cm="1">
        <f t="array" aca="1" ref="A123" ca="1">IFERROR(
    SMALL(
        IF((統合マスタ!$R$5:$R$1501=1)*
           (ISNUMBER(MATCH(統合マスタ!$V$5:$V$1501, 分類!$N$8:$N$15, 0))),
           統合マスタ!$AC$5:$AC$1501),
        ROW(A119)
    ),
"")</f>
        <v>407</v>
      </c>
      <c r="B123" s="27">
        <f t="shared" si="3"/>
        <v>119</v>
      </c>
      <c r="C123" s="27">
        <f ca="1">IF($A123="","",OFFSET(統合マスタ!$B$4,MATCH($A123,統合マスタ!$AC$5:$AC$1501,0),0))</f>
        <v>407</v>
      </c>
      <c r="D123" s="27" t="str">
        <f ca="1">IF($A123="","",OFFSET(統合マスタ!$C$4,MATCH($A123,統合マスタ!$AC$5:$AC$1501,0),0))</f>
        <v>トランサミンカプセル２５０ｍｇ　　　　　　　　</v>
      </c>
      <c r="E123" s="27">
        <f ca="1">IF($A123="","",OFFSET(統合マスタ!$X$4,MATCH($A123,統合マスタ!$AC$5:$AC$1501,0),0))</f>
        <v>0</v>
      </c>
      <c r="F123" s="27">
        <f ca="1">IF($A123="","",OFFSET(統合マスタ!$Z$4,MATCH($A123,統合マスタ!$AC$5:$AC$1501,0),0))</f>
        <v>1</v>
      </c>
      <c r="G123" s="27" t="str">
        <f ca="1">IF($A123="","",OFFSET(統合マスタ!$E$4,MATCH($A123,統合マスタ!$AC$5:$AC$1501,0),0))</f>
        <v>ＰＴＰ</v>
      </c>
      <c r="H123" s="27" t="str">
        <f ca="1">IF($A123="","",OFFSET(統合マスタ!$F$4,MATCH($A123,統合マスタ!$AC$5:$AC$1501,0),0))</f>
        <v>１００Ｐ　　　</v>
      </c>
      <c r="I123" s="27" t="str">
        <f ca="1">IF($A123="","",OFFSET(統合マスタ!$K$4,MATCH($A123,統合マスタ!$AC$5:$AC$1501,0),0))</f>
        <v>cap</v>
      </c>
      <c r="J123" s="54" t="str">
        <f ca="1">IF(F123="","",OFFSET(分類!$B$29,MATCH(F123,分類!$A$30:$A$46,0),0))</f>
        <v>調剤棚</v>
      </c>
      <c r="K123" s="54">
        <f ca="1">IFERROR(
    OFFSET(錠剤_PTP!$M$5,
           MATCH(D123, 錠剤_PTP!$D$5:$D$999, 0) - 1,
           0),
"")</f>
        <v>481</v>
      </c>
      <c r="L123" s="54" t="str">
        <f ca="1">IFERROR(
    OFFSET(錠剤_バラ!$M$5,
           MATCH(D123, 錠剤_バラ!$D$5:$D$999, 0) - 1,
           0),
"")</f>
        <v/>
      </c>
      <c r="M123" s="54" t="str">
        <f ca="1">IFERROR(
    OFFSET(分包機カセット!$M$2,
           MATCH(D123, 分包機カセット!$E$2:$E$235, 0) - 1,
           0),
"")</f>
        <v/>
      </c>
      <c r="N123" s="54">
        <f t="shared" ca="1" si="2"/>
        <v>481</v>
      </c>
    </row>
    <row r="124" spans="1:14">
      <c r="A124" s="66" cm="1">
        <f t="array" aca="1" ref="A124" ca="1">IFERROR(
    SMALL(
        IF((統合マスタ!$R$5:$R$1501=1)*
           (ISNUMBER(MATCH(統合マスタ!$V$5:$V$1501, 分類!$N$8:$N$15, 0))),
           統合マスタ!$AC$5:$AC$1501),
        ROW(A120)
    ),
"")</f>
        <v>411</v>
      </c>
      <c r="B124" s="27">
        <f t="shared" si="3"/>
        <v>120</v>
      </c>
      <c r="C124" s="27">
        <f ca="1">IF($A124="","",OFFSET(統合マスタ!$B$4,MATCH($A124,統合マスタ!$AC$5:$AC$1501,0),0))</f>
        <v>411</v>
      </c>
      <c r="D124" s="27" t="str">
        <f ca="1">IF($A124="","",OFFSET(統合マスタ!$C$4,MATCH($A124,統合マスタ!$AC$5:$AC$1501,0),0))</f>
        <v>トリアゾラム錠０．２５ｍｇ「日医工」　　　　　　　　</v>
      </c>
      <c r="E124" s="27">
        <f ca="1">IF($A124="","",OFFSET(統合マスタ!$X$4,MATCH($A124,統合マスタ!$AC$5:$AC$1501,0),0))</f>
        <v>0</v>
      </c>
      <c r="F124" s="27">
        <f ca="1">IF($A124="","",OFFSET(統合マスタ!$Z$4,MATCH($A124,統合マスタ!$AC$5:$AC$1501,0),0))</f>
        <v>25</v>
      </c>
      <c r="G124" s="27" t="str">
        <f ca="1">IF($A124="","",OFFSET(統合マスタ!$E$4,MATCH($A124,統合マスタ!$AC$5:$AC$1501,0),0))</f>
        <v>ＰＴＰ</v>
      </c>
      <c r="H124" s="27" t="str">
        <f ca="1">IF($A124="","",OFFSET(統合マスタ!$F$4,MATCH($A124,統合マスタ!$AC$5:$AC$1501,0),0))</f>
        <v>１００Ｔ</v>
      </c>
      <c r="I124" s="27" t="str">
        <f ca="1">IF($A124="","",OFFSET(統合マスタ!$K$4,MATCH($A124,統合マスタ!$AC$5:$AC$1501,0),0))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149</v>
      </c>
      <c r="L124" s="54">
        <f ca="1">IFERROR(
    OFFSET(錠剤_バラ!$M$5,
           MATCH(D124, 錠剤_バラ!$D$5:$D$999, 0) - 1,
           0),
"")</f>
        <v>100</v>
      </c>
      <c r="M124" s="54" t="str">
        <f ca="1">IFERROR(
    OFFSET(分包機カセット!$M$2,
           MATCH(D124, 分包機カセット!$E$2:$E$235, 0) - 1,
           0),
"")</f>
        <v/>
      </c>
      <c r="N124" s="54">
        <f t="shared" ca="1" si="2"/>
        <v>249</v>
      </c>
    </row>
    <row r="125" spans="1:14">
      <c r="A125" s="66" cm="1">
        <f t="array" aca="1" ref="A125" ca="1">IFERROR(
    SMALL(
        IF((統合マスタ!$R$5:$R$1501=1)*
           (ISNUMBER(MATCH(統合マスタ!$V$5:$V$1501, 分類!$N$8:$N$15, 0))),
           統合マスタ!$AC$5:$AC$1501),
        ROW(A121)
    ),
"")</f>
        <v>412</v>
      </c>
      <c r="B125" s="27">
        <f t="shared" si="3"/>
        <v>121</v>
      </c>
      <c r="C125" s="27">
        <f ca="1">IF($A125="","",OFFSET(統合マスタ!$B$4,MATCH($A125,統合マスタ!$AC$5:$AC$1501,0),0))</f>
        <v>412</v>
      </c>
      <c r="D125" s="27" t="str">
        <f ca="1">IF($A125="","",OFFSET(統合マスタ!$C$4,MATCH($A125,統合マスタ!$AC$5:$AC$1501,0),0))</f>
        <v>トリプタノール錠２５</v>
      </c>
      <c r="E125" s="27">
        <f ca="1">IF($A125="","",OFFSET(統合マスタ!$X$4,MATCH($A125,統合マスタ!$AC$5:$AC$1501,0),0))</f>
        <v>0</v>
      </c>
      <c r="F125" s="27">
        <f ca="1">IF($A125="","",OFFSET(統合マスタ!$Z$4,MATCH($A125,統合マスタ!$AC$5:$AC$1501,0),0))</f>
        <v>5</v>
      </c>
      <c r="G125" s="27" t="str">
        <f ca="1">IF($A125="","",OFFSET(統合マスタ!$E$4,MATCH($A125,統合マスタ!$AC$5:$AC$1501,0),0))</f>
        <v>ＰＴＰ</v>
      </c>
      <c r="H125" s="27" t="str">
        <f ca="1">IF($A125="","",OFFSET(統合マスタ!$F$4,MATCH($A125,統合マスタ!$AC$5:$AC$1501,0),0))</f>
        <v>１００Ｔ</v>
      </c>
      <c r="I125" s="27" t="str">
        <f ca="1">IF($A125="","",OFFSET(統合マスタ!$K$4,MATCH($A125,統合マスタ!$AC$5:$AC$1501,0),0))</f>
        <v>錠</v>
      </c>
      <c r="J125" s="54" t="str">
        <f ca="1">IF(F125="","",OFFSET(分類!$B$29,MATCH(F125,分類!$A$30:$A$46,0),0))</f>
        <v>普通薬バラ</v>
      </c>
      <c r="K125" s="54" t="str">
        <f ca="1">IFERROR(
    OFFSET(錠剤_PTP!$M$5,
           MATCH(D125, 錠剤_PTP!$D$5:$D$999, 0) - 1,
           0),
"")</f>
        <v/>
      </c>
      <c r="L125" s="54">
        <f ca="1">IFERROR(
    OFFSET(錠剤_バラ!$M$5,
           MATCH(D125, 錠剤_バラ!$D$5:$D$999, 0) - 1,
           0),
"")</f>
        <v>100</v>
      </c>
      <c r="M125" s="54">
        <f ca="1">IFERROR(
    OFFSET(分包機カセット!$M$2,
           MATCH(D125, 分包機カセット!$E$2:$E$235, 0) - 1,
           0),
"")</f>
        <v>48</v>
      </c>
      <c r="N125" s="54">
        <f t="shared" ca="1" si="2"/>
        <v>148</v>
      </c>
    </row>
    <row r="126" spans="1:14">
      <c r="A126" s="66" cm="1">
        <f t="array" aca="1" ref="A126" ca="1">IFERROR(
    SMALL(
        IF((統合マスタ!$R$5:$R$1501=1)*
           (ISNUMBER(MATCH(統合マスタ!$V$5:$V$1501, 分類!$N$8:$N$15, 0))),
           統合マスタ!$AC$5:$AC$1501),
        ROW(A122)
    ),
"")</f>
        <v>414</v>
      </c>
      <c r="B126" s="27">
        <f t="shared" si="3"/>
        <v>122</v>
      </c>
      <c r="C126" s="27">
        <f ca="1">IF($A126="","",OFFSET(統合マスタ!$B$4,MATCH($A126,統合マスタ!$AC$5:$AC$1501,0),0))</f>
        <v>414</v>
      </c>
      <c r="D126" s="27" t="str">
        <f ca="1">IF($A126="","",OFFSET(統合マスタ!$C$4,MATCH($A126,統合マスタ!$AC$5:$AC$1501,0),0))</f>
        <v>トリヘキシフェニジル塩酸塩錠２ｍｇ「ＮＩＧ」　</v>
      </c>
      <c r="E126" s="27">
        <f ca="1">IF($A126="","",OFFSET(統合マスタ!$X$4,MATCH($A126,統合マスタ!$AC$5:$AC$1501,0),0))</f>
        <v>0</v>
      </c>
      <c r="F126" s="27">
        <f ca="1">IF($A126="","",OFFSET(統合マスタ!$Z$4,MATCH($A126,統合マスタ!$AC$5:$AC$1501,0),0))</f>
        <v>25</v>
      </c>
      <c r="G126" s="27" t="str">
        <f ca="1">IF($A126="","",OFFSET(統合マスタ!$E$4,MATCH($A126,統合マスタ!$AC$5:$AC$1501,0),0))</f>
        <v>ＰＴＰ</v>
      </c>
      <c r="H126" s="27" t="str">
        <f ca="1">IF($A126="","",OFFSET(統合マスタ!$F$4,MATCH($A126,統合マスタ!$AC$5:$AC$1501,0),0))</f>
        <v>１００Ｔ</v>
      </c>
      <c r="I126" s="27" t="str">
        <f ca="1">IF($A126="","",OFFSET(統合マスタ!$K$4,MATCH($A126,統合マスタ!$AC$5:$AC$1501,0),0))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352</v>
      </c>
      <c r="L126" s="54">
        <f ca="1">IFERROR(
    OFFSET(錠剤_バラ!$M$5,
           MATCH(D126, 錠剤_バラ!$D$5:$D$999, 0) - 1,
           0),
"")</f>
        <v>0</v>
      </c>
      <c r="M126" s="54" t="str">
        <f ca="1">IFERROR(
    OFFSET(分包機カセット!$M$2,
           MATCH(D126, 分包機カセット!$E$2:$E$235, 0) - 1,
           0),
"")</f>
        <v/>
      </c>
      <c r="N126" s="54">
        <f t="shared" ca="1" si="2"/>
        <v>352</v>
      </c>
    </row>
    <row r="127" spans="1:14">
      <c r="A127" s="66" cm="1">
        <f t="array" aca="1" ref="A127" ca="1">IFERROR(
    SMALL(
        IF((統合マスタ!$R$5:$R$1501=1)*
           (ISNUMBER(MATCH(統合マスタ!$V$5:$V$1501, 分類!$N$8:$N$15, 0))),
           統合マスタ!$AC$5:$AC$1501),
        ROW(A123)
    ),
"")</f>
        <v>415</v>
      </c>
      <c r="B127" s="27">
        <f t="shared" si="3"/>
        <v>123</v>
      </c>
      <c r="C127" s="27">
        <f ca="1">IF($A127="","",OFFSET(統合マスタ!$B$4,MATCH($A127,統合マスタ!$AC$5:$AC$1501,0),0))</f>
        <v>415</v>
      </c>
      <c r="D127" s="27" t="str">
        <f ca="1">IF($A127="","",OFFSET(統合マスタ!$C$4,MATCH($A127,統合マスタ!$AC$5:$AC$1501,0),0))</f>
        <v>トリヘキシフェニジル塩酸塩錠２ｍｇ「ＮＩＧ」　</v>
      </c>
      <c r="E127" s="27">
        <f ca="1">IF($A127="","",OFFSET(統合マスタ!$X$4,MATCH($A127,統合マスタ!$AC$5:$AC$1501,0),0))</f>
        <v>0</v>
      </c>
      <c r="F127" s="27">
        <f ca="1">IF($A127="","",OFFSET(統合マスタ!$Z$4,MATCH($A127,統合マスタ!$AC$5:$AC$1501,0),0))</f>
        <v>25</v>
      </c>
      <c r="G127" s="27" t="str">
        <f ca="1">IF($A127="","",OFFSET(統合マスタ!$E$4,MATCH($A127,統合マスタ!$AC$5:$AC$1501,0),0))</f>
        <v>バラ</v>
      </c>
      <c r="H127" s="27" t="str">
        <f ca="1">IF($A127="","",OFFSET(統合マスタ!$F$4,MATCH($A127,統合マスタ!$AC$5:$AC$1501,0),0))</f>
        <v>１２００Ｔ</v>
      </c>
      <c r="I127" s="27" t="str">
        <f ca="1">IF($A127="","",OFFSET(統合マスタ!$K$4,MATCH($A127,統合マスタ!$AC$5:$AC$1501,0),0))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352</v>
      </c>
      <c r="L127" s="54">
        <f ca="1">IFERROR(
    OFFSET(錠剤_バラ!$M$5,
           MATCH(D127, 錠剤_バラ!$D$5:$D$999, 0) - 1,
           0),
"")</f>
        <v>0</v>
      </c>
      <c r="M127" s="54" t="str">
        <f ca="1">IFERROR(
    OFFSET(分包機カセット!$M$2,
           MATCH(D127, 分包機カセット!$E$2:$E$235, 0) - 1,
           0),
"")</f>
        <v/>
      </c>
      <c r="N127" s="54">
        <f t="shared" ca="1" si="2"/>
        <v>352</v>
      </c>
    </row>
    <row r="128" spans="1:14">
      <c r="A128" s="66" cm="1">
        <f t="array" aca="1" ref="A128" ca="1">IFERROR(
    SMALL(
        IF((統合マスタ!$R$5:$R$1501=1)*
           (ISNUMBER(MATCH(統合マスタ!$V$5:$V$1501, 分類!$N$8:$N$15, 0))),
           統合マスタ!$AC$5:$AC$1501),
        ROW(A124)
    ),
"")</f>
        <v>416</v>
      </c>
      <c r="B128" s="27">
        <f t="shared" si="3"/>
        <v>124</v>
      </c>
      <c r="C128" s="27">
        <f ca="1">IF($A128="","",OFFSET(統合マスタ!$B$4,MATCH($A128,統合マスタ!$AC$5:$AC$1501,0),0))</f>
        <v>416</v>
      </c>
      <c r="D128" s="27" t="str">
        <f ca="1">IF($A128="","",OFFSET(統合マスタ!$C$4,MATCH($A128,統合マスタ!$AC$5:$AC$1501,0),0))</f>
        <v>トリメブチンマレイン酸塩錠１００ｍｇ「トーワ」</v>
      </c>
      <c r="E128" s="27">
        <f ca="1">IF($A128="","",OFFSET(統合マスタ!$X$4,MATCH($A128,統合マスタ!$AC$5:$AC$1501,0),0))</f>
        <v>0</v>
      </c>
      <c r="F128" s="27">
        <f ca="1">IF($A128="","",OFFSET(統合マスタ!$Z$4,MATCH($A128,統合マスタ!$AC$5:$AC$1501,0),0))</f>
        <v>25</v>
      </c>
      <c r="G128" s="27" t="str">
        <f ca="1">IF($A128="","",OFFSET(統合マスタ!$E$4,MATCH($A128,統合マスタ!$AC$5:$AC$1501,0),0))</f>
        <v>バラ</v>
      </c>
      <c r="H128" s="27" t="str">
        <f ca="1">IF($A128="","",OFFSET(統合マスタ!$F$4,MATCH($A128,統合マスタ!$AC$5:$AC$1501,0),0))</f>
        <v>１０００Ｔ</v>
      </c>
      <c r="I128" s="27" t="str">
        <f ca="1">IF($A128="","",OFFSET(統合マスタ!$K$4,MATCH($A128,統合マスタ!$AC$5:$AC$1501,0),0))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1000</v>
      </c>
      <c r="M128" s="54">
        <f ca="1">IFERROR(
    OFFSET(分包機カセット!$M$2,
           MATCH(D128, 分包機カセット!$E$2:$E$235, 0) - 1,
           0),
"")</f>
        <v>615</v>
      </c>
      <c r="N128" s="54">
        <f t="shared" ca="1" si="2"/>
        <v>1615</v>
      </c>
    </row>
    <row r="129" spans="1:14">
      <c r="A129" s="66" cm="1">
        <f t="array" aca="1" ref="A129" ca="1">IFERROR(
    SMALL(
        IF((統合マスタ!$R$5:$R$1501=1)*
           (ISNUMBER(MATCH(統合マスタ!$V$5:$V$1501, 分類!$N$8:$N$15, 0))),
           統合マスタ!$AC$5:$AC$1501),
        ROW(A125)
    ),
"")</f>
        <v>425</v>
      </c>
      <c r="B129" s="27">
        <f t="shared" si="3"/>
        <v>125</v>
      </c>
      <c r="C129" s="27">
        <f ca="1">IF($A129="","",OFFSET(統合マスタ!$B$4,MATCH($A129,統合マスタ!$AC$5:$AC$1501,0),0))</f>
        <v>425</v>
      </c>
      <c r="D129" s="27" t="str">
        <f ca="1">IF($A129="","",OFFSET(統合マスタ!$C$4,MATCH($A129,統合マスタ!$AC$5:$AC$1501,0),0))</f>
        <v>ドンペリドン錠１０ｍｇ「ＪＧ」</v>
      </c>
      <c r="E129" s="27">
        <f ca="1">IF($A129="","",OFFSET(統合マスタ!$X$4,MATCH($A129,統合マスタ!$AC$5:$AC$1501,0),0))</f>
        <v>0</v>
      </c>
      <c r="F129" s="27">
        <f ca="1">IF($A129="","",OFFSET(統合マスタ!$Z$4,MATCH($A129,統合マスタ!$AC$5:$AC$1501,0),0))</f>
        <v>25</v>
      </c>
      <c r="G129" s="27" t="str">
        <f ca="1">IF($A129="","",OFFSET(統合マスタ!$E$4,MATCH($A129,統合マスタ!$AC$5:$AC$1501,0),0))</f>
        <v>ＰＴＰ</v>
      </c>
      <c r="H129" s="27" t="str">
        <f ca="1">IF($A129="","",OFFSET(統合マスタ!$F$4,MATCH($A129,統合マスタ!$AC$5:$AC$1501,0),0))</f>
        <v>１０００Ｔ</v>
      </c>
      <c r="I129" s="27" t="str">
        <f ca="1">IF($A129="","",OFFSET(統合マスタ!$K$4,MATCH($A129,統合マスタ!$AC$5:$AC$1501,0),0))</f>
        <v>錠</v>
      </c>
      <c r="J129" s="54" t="str">
        <f ca="1">IF(F129="","",OFFSET(分類!$B$29,MATCH(F129,分類!$A$30:$A$46,0),0))</f>
        <v>調剤棚　＆　普通薬バラ</v>
      </c>
      <c r="K129" s="54">
        <f ca="1">IFERROR(
    OFFSET(錠剤_PTP!$M$5,
           MATCH(D129, 錠剤_PTP!$D$5:$D$999, 0) - 1,
           0),
"")</f>
        <v>400</v>
      </c>
      <c r="L129" s="54">
        <f ca="1">IFERROR(
    OFFSET(錠剤_バラ!$M$5,
           MATCH(D129, 錠剤_バラ!$D$5:$D$999, 0) - 1,
           0),
"")</f>
        <v>79</v>
      </c>
      <c r="M129" s="54">
        <f ca="1">IFERROR(
    OFFSET(分包機カセット!$M$2,
           MATCH(D129, 分包機カセット!$E$2:$E$235, 0) - 1,
           0),
"")</f>
        <v>285</v>
      </c>
      <c r="N129" s="54">
        <f t="shared" ca="1" si="2"/>
        <v>764</v>
      </c>
    </row>
    <row r="130" spans="1:14">
      <c r="A130" s="66" cm="1">
        <f t="array" aca="1" ref="A130" ca="1">IFERROR(
    SMALL(
        IF((統合マスタ!$R$5:$R$1501=1)*
           (ISNUMBER(MATCH(統合マスタ!$V$5:$V$1501, 分類!$N$8:$N$15, 0))),
           統合マスタ!$AC$5:$AC$1501),
        ROW(A126)
    ),
"")</f>
        <v>427</v>
      </c>
      <c r="B130" s="27">
        <f t="shared" si="3"/>
        <v>126</v>
      </c>
      <c r="C130" s="27">
        <f ca="1">IF($A130="","",OFFSET(統合マスタ!$B$4,MATCH($A130,統合マスタ!$AC$5:$AC$1501,0),0))</f>
        <v>427</v>
      </c>
      <c r="D130" s="27" t="str">
        <f ca="1">IF($A130="","",OFFSET(統合マスタ!$C$4,MATCH($A130,統合マスタ!$AC$5:$AC$1501,0),0))</f>
        <v>ナトリックス錠１</v>
      </c>
      <c r="E130" s="27">
        <f ca="1">IF($A130="","",OFFSET(統合マスタ!$X$4,MATCH($A130,統合マスタ!$AC$5:$AC$1501,0),0))</f>
        <v>0</v>
      </c>
      <c r="F130" s="27">
        <f ca="1">IF($A130="","",OFFSET(統合マスタ!$Z$4,MATCH($A130,統合マスタ!$AC$5:$AC$1501,0),0))</f>
        <v>5</v>
      </c>
      <c r="G130" s="27" t="str">
        <f ca="1">IF($A130="","",OFFSET(統合マスタ!$E$4,MATCH($A130,統合マスタ!$AC$5:$AC$1501,0),0))</f>
        <v>ＰＴＰ</v>
      </c>
      <c r="H130" s="27" t="str">
        <f ca="1">IF($A130="","",OFFSET(統合マスタ!$F$4,MATCH($A130,統合マスタ!$AC$5:$AC$1501,0),0))</f>
        <v>１００Ｔ</v>
      </c>
      <c r="I130" s="27" t="str">
        <f ca="1">IF($A130="","",OFFSET(統合マスタ!$K$4,MATCH($A130,統合マスタ!$AC$5:$AC$1501,0),0))</f>
        <v>錠</v>
      </c>
      <c r="J130" s="54" t="str">
        <f ca="1">IF(F130="","",OFFSET(分類!$B$29,MATCH(F130,分類!$A$30:$A$46,0),0))</f>
        <v>普通薬バラ</v>
      </c>
      <c r="K130" s="54" t="str">
        <f ca="1">IFERROR(
    OFFSET(錠剤_PTP!$M$5,
           MATCH(D130, 錠剤_PTP!$D$5:$D$999, 0) - 1,
           0),
"")</f>
        <v/>
      </c>
      <c r="L130" s="54">
        <f ca="1">IFERROR(
    OFFSET(錠剤_バラ!$M$5,
           MATCH(D130, 錠剤_バラ!$D$5:$D$999, 0) - 1,
           0),
"")</f>
        <v>176</v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176</v>
      </c>
    </row>
    <row r="131" spans="1:14">
      <c r="A131" s="66" cm="1">
        <f t="array" aca="1" ref="A131" ca="1">IFERROR(
    SMALL(
        IF((統合マスタ!$R$5:$R$1501=1)*
           (ISNUMBER(MATCH(統合マスタ!$V$5:$V$1501, 分類!$N$8:$N$15, 0))),
           統合マスタ!$AC$5:$AC$1501),
        ROW(A127)
    ),
"")</f>
        <v>428</v>
      </c>
      <c r="B131" s="27">
        <f t="shared" si="3"/>
        <v>127</v>
      </c>
      <c r="C131" s="27">
        <f ca="1">IF($A131="","",OFFSET(統合マスタ!$B$4,MATCH($A131,統合マスタ!$AC$5:$AC$1501,0),0))</f>
        <v>428</v>
      </c>
      <c r="D131" s="27" t="str">
        <f ca="1">IF($A131="","",OFFSET(統合マスタ!$C$4,MATCH($A131,統合マスタ!$AC$5:$AC$1501,0),0))</f>
        <v>ニコランジル錠５ｍｇ「トーワ」　　　　　　　　　</v>
      </c>
      <c r="E131" s="27">
        <f ca="1">IF($A131="","",OFFSET(統合マスタ!$X$4,MATCH($A131,統合マスタ!$AC$5:$AC$1501,0),0))</f>
        <v>0</v>
      </c>
      <c r="F131" s="27">
        <f ca="1">IF($A131="","",OFFSET(統合マスタ!$Z$4,MATCH($A131,統合マスタ!$AC$5:$AC$1501,0),0))</f>
        <v>25</v>
      </c>
      <c r="G131" s="27" t="str">
        <f ca="1">IF($A131="","",OFFSET(統合マスタ!$E$4,MATCH($A131,統合マスタ!$AC$5:$AC$1501,0),0))</f>
        <v>バラ</v>
      </c>
      <c r="H131" s="27" t="str">
        <f ca="1">IF($A131="","",OFFSET(統合マスタ!$F$4,MATCH($A131,統合マスタ!$AC$5:$AC$1501,0),0))</f>
        <v>１０００Ｔ</v>
      </c>
      <c r="I131" s="27" t="str">
        <f ca="1">IF($A131="","",OFFSET(統合マスタ!$K$4,MATCH($A131,統合マスタ!$AC$5:$AC$1501,0),0))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410</v>
      </c>
      <c r="M131" s="54" t="str">
        <f ca="1">IFERROR(
    OFFSET(分包機カセット!$M$2,
           MATCH(D131, 分包機カセット!$E$2:$E$235, 0) - 1,
           0),
"")</f>
        <v/>
      </c>
      <c r="N131" s="54">
        <f t="shared" ca="1" si="2"/>
        <v>410</v>
      </c>
    </row>
    <row r="132" spans="1:14">
      <c r="A132" s="66" cm="1">
        <f t="array" aca="1" ref="A132" ca="1">IFERROR(
    SMALL(
        IF((統合マスタ!$R$5:$R$1501=1)*
           (ISNUMBER(MATCH(統合マスタ!$V$5:$V$1501, 分類!$N$8:$N$15, 0))),
           統合マスタ!$AC$5:$AC$1501),
        ROW(A128)
    ),
"")</f>
        <v>429</v>
      </c>
      <c r="B132" s="27">
        <f t="shared" si="3"/>
        <v>128</v>
      </c>
      <c r="C132" s="27">
        <f ca="1">IF($A132="","",OFFSET(統合マスタ!$B$4,MATCH($A132,統合マスタ!$AC$5:$AC$1501,0),0))</f>
        <v>429</v>
      </c>
      <c r="D132" s="27" t="str">
        <f ca="1">IF($A132="","",OFFSET(統合マスタ!$C$4,MATCH($A132,統合マスタ!$AC$5:$AC$1501,0),0))</f>
        <v>ニセルゴリン錠５ｍｇ「トーワ」</v>
      </c>
      <c r="E132" s="27">
        <f ca="1">IF($A132="","",OFFSET(統合マスタ!$X$4,MATCH($A132,統合マスタ!$AC$5:$AC$1501,0),0))</f>
        <v>0</v>
      </c>
      <c r="F132" s="27">
        <f ca="1">IF($A132="","",OFFSET(統合マスタ!$Z$4,MATCH($A132,統合マスタ!$AC$5:$AC$1501,0),0))</f>
        <v>25</v>
      </c>
      <c r="G132" s="27" t="str">
        <f ca="1">IF($A132="","",OFFSET(統合マスタ!$E$4,MATCH($A132,統合マスタ!$AC$5:$AC$1501,0),0))</f>
        <v>バラ</v>
      </c>
      <c r="H132" s="27" t="str">
        <f ca="1">IF($A132="","",OFFSET(統合マスタ!$F$4,MATCH($A132,統合マスタ!$AC$5:$AC$1501,0),0))</f>
        <v>１０００Ｔ</v>
      </c>
      <c r="I132" s="27" t="str">
        <f ca="1">IF($A132="","",OFFSET(統合マスタ!$K$4,MATCH($A132,統合マスタ!$AC$5:$AC$1501,0),0))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1000</v>
      </c>
      <c r="M132" s="54">
        <f ca="1">IFERROR(
    OFFSET(分包機カセット!$M$2,
           MATCH(D132, 分包機カセット!$E$2:$E$235, 0) - 1,
           0),
"")</f>
        <v>26</v>
      </c>
      <c r="N132" s="54">
        <f t="shared" ca="1" si="2"/>
        <v>1026</v>
      </c>
    </row>
    <row r="133" spans="1:14">
      <c r="A133" s="66" cm="1">
        <f t="array" aca="1" ref="A133" ca="1">IFERROR(
    SMALL(
        IF((統合マスタ!$R$5:$R$1501=1)*
           (ISNUMBER(MATCH(統合マスタ!$V$5:$V$1501, 分類!$N$8:$N$15, 0))),
           統合マスタ!$AC$5:$AC$1501),
        ROW(A129)
    ),
"")</f>
        <v>436</v>
      </c>
      <c r="B133" s="27">
        <f t="shared" si="3"/>
        <v>129</v>
      </c>
      <c r="C133" s="27">
        <f ca="1">IF($A133="","",OFFSET(統合マスタ!$B$4,MATCH($A133,統合マスタ!$AC$5:$AC$1501,0),0))</f>
        <v>436</v>
      </c>
      <c r="D133" s="27" t="str">
        <f ca="1">IF($A133="","",OFFSET(統合マスタ!$C$4,MATCH($A133,統合マスタ!$AC$5:$AC$1501,0),0))</f>
        <v>ニューレプチル錠１０ｍｇ</v>
      </c>
      <c r="E133" s="27">
        <f ca="1">IF($A133="","",OFFSET(統合マスタ!$X$4,MATCH($A133,統合マスタ!$AC$5:$AC$1501,0),0))</f>
        <v>0</v>
      </c>
      <c r="F133" s="27">
        <f ca="1">IF($A133="","",OFFSET(統合マスタ!$Z$4,MATCH($A133,統合マスタ!$AC$5:$AC$1501,0),0))</f>
        <v>25</v>
      </c>
      <c r="G133" s="27" t="str">
        <f ca="1">IF($A133="","",OFFSET(統合マスタ!$E$4,MATCH($A133,統合マスタ!$AC$5:$AC$1501,0),0))</f>
        <v>バラ</v>
      </c>
      <c r="H133" s="27" t="str">
        <f ca="1">IF($A133="","",OFFSET(統合マスタ!$F$4,MATCH($A133,統合マスタ!$AC$5:$AC$1501,0),0))</f>
        <v>１０００Ｔ</v>
      </c>
      <c r="I133" s="27" t="str">
        <f ca="1">IF($A133="","",OFFSET(統合マスタ!$K$4,MATCH($A133,統合マスタ!$AC$5:$AC$1501,0),0))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867</v>
      </c>
      <c r="N133" s="54">
        <f t="shared" ca="1" si="2"/>
        <v>867</v>
      </c>
    </row>
    <row r="134" spans="1:14">
      <c r="A134" s="66" cm="1">
        <f t="array" aca="1" ref="A134" ca="1">IFERROR(
    SMALL(
        IF((統合マスタ!$R$5:$R$1501=1)*
           (ISNUMBER(MATCH(統合マスタ!$V$5:$V$1501, 分類!$N$8:$N$15, 0))),
           統合マスタ!$AC$5:$AC$1501),
        ROW(A130)
    ),
"")</f>
        <v>437</v>
      </c>
      <c r="B134" s="27">
        <f t="shared" si="3"/>
        <v>130</v>
      </c>
      <c r="C134" s="27">
        <f ca="1">IF($A134="","",OFFSET(統合マスタ!$B$4,MATCH($A134,統合マスタ!$AC$5:$AC$1501,0),0))</f>
        <v>437</v>
      </c>
      <c r="D134" s="27" t="str">
        <f ca="1">IF($A134="","",OFFSET(統合マスタ!$C$4,MATCH($A134,統合マスタ!$AC$5:$AC$1501,0),0))</f>
        <v>ニューレプチル錠５ｍｇ</v>
      </c>
      <c r="E134" s="27">
        <f ca="1">IF($A134="","",OFFSET(統合マスタ!$X$4,MATCH($A134,統合マスタ!$AC$5:$AC$1501,0),0))</f>
        <v>0</v>
      </c>
      <c r="F134" s="27">
        <f ca="1">IF($A134="","",OFFSET(統合マスタ!$Z$4,MATCH($A134,統合マスタ!$AC$5:$AC$1501,0),0))</f>
        <v>25</v>
      </c>
      <c r="G134" s="27" t="str">
        <f ca="1">IF($A134="","",OFFSET(統合マスタ!$E$4,MATCH($A134,統合マスタ!$AC$5:$AC$1501,0),0))</f>
        <v>バラ</v>
      </c>
      <c r="H134" s="27" t="str">
        <f ca="1">IF($A134="","",OFFSET(統合マスタ!$F$4,MATCH($A134,統合マスタ!$AC$5:$AC$1501,0),0))</f>
        <v>１０００Ｔ</v>
      </c>
      <c r="I134" s="27" t="str">
        <f ca="1">IF($A134="","",OFFSET(統合マスタ!$K$4,MATCH($A134,統合マスタ!$AC$5:$AC$1501,0),0))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397</v>
      </c>
      <c r="M134" s="54">
        <f ca="1">IFERROR(
    OFFSET(分包機カセット!$M$2,
           MATCH(D134, 分包機カセット!$E$2:$E$235, 0) - 1,
           0),
"")</f>
        <v>273</v>
      </c>
      <c r="N134" s="54">
        <f t="shared" ref="N134:N197" ca="1" si="4">SUM(K134:M134)</f>
        <v>670</v>
      </c>
    </row>
    <row r="135" spans="1:14">
      <c r="A135" s="66" cm="1">
        <f t="array" aca="1" ref="A135" ca="1">IFERROR(
    SMALL(
        IF((統合マスタ!$R$5:$R$1501=1)*
           (ISNUMBER(MATCH(統合マスタ!$V$5:$V$1501, 分類!$N$8:$N$15, 0))),
           統合マスタ!$AC$5:$AC$1501),
        ROW(A131)
    ),
"")</f>
        <v>441</v>
      </c>
      <c r="B135" s="27">
        <f t="shared" ref="B135:B198" si="5">B134+1</f>
        <v>131</v>
      </c>
      <c r="C135" s="27">
        <f ca="1">IF($A135="","",OFFSET(統合マスタ!$B$4,MATCH($A135,統合マスタ!$AC$5:$AC$1501,0),0))</f>
        <v>441</v>
      </c>
      <c r="D135" s="27" t="str">
        <f ca="1">IF($A135="","",OFFSET(統合マスタ!$C$4,MATCH($A135,統合マスタ!$AC$5:$AC$1501,0),0))</f>
        <v>ネオドパストン配合錠Ｌ１００</v>
      </c>
      <c r="E135" s="27">
        <f ca="1">IF($A135="","",OFFSET(統合マスタ!$X$4,MATCH($A135,統合マスタ!$AC$5:$AC$1501,0),0))</f>
        <v>0</v>
      </c>
      <c r="F135" s="27">
        <f ca="1">IF($A135="","",OFFSET(統合マスタ!$Z$4,MATCH($A135,統合マスタ!$AC$5:$AC$1501,0),0))</f>
        <v>25</v>
      </c>
      <c r="G135" s="27" t="str">
        <f ca="1">IF($A135="","",OFFSET(統合マスタ!$E$4,MATCH($A135,統合マスタ!$AC$5:$AC$1501,0),0))</f>
        <v>バラ</v>
      </c>
      <c r="H135" s="27" t="str">
        <f ca="1">IF($A135="","",OFFSET(統合マスタ!$F$4,MATCH($A135,統合マスタ!$AC$5:$AC$1501,0),0))</f>
        <v>１０００Ｔ</v>
      </c>
      <c r="I135" s="27" t="str">
        <f ca="1">IF($A135="","",OFFSET(統合マスタ!$K$4,MATCH($A135,統合マスタ!$AC$5:$AC$1501,0),0))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790</v>
      </c>
      <c r="N135" s="54">
        <f t="shared" ca="1" si="4"/>
        <v>790</v>
      </c>
    </row>
    <row r="136" spans="1:14">
      <c r="A136" s="66" cm="1">
        <f t="array" aca="1" ref="A136" ca="1">IFERROR(
    SMALL(
        IF((統合マスタ!$R$5:$R$1501=1)*
           (ISNUMBER(MATCH(統合マスタ!$V$5:$V$1501, 分類!$N$8:$N$15, 0))),
           統合マスタ!$AC$5:$AC$1501),
        ROW(A132)
    ),
"")</f>
        <v>445</v>
      </c>
      <c r="B136" s="27">
        <f t="shared" si="5"/>
        <v>132</v>
      </c>
      <c r="C136" s="27">
        <f ca="1">IF($A136="","",OFFSET(統合マスタ!$B$4,MATCH($A136,統合マスタ!$AC$5:$AC$1501,0),0))</f>
        <v>445</v>
      </c>
      <c r="D136" s="27" t="str">
        <f ca="1">IF($A136="","",OFFSET(統合マスタ!$C$4,MATCH($A136,統合マスタ!$AC$5:$AC$1501,0),0))</f>
        <v>ノイロトロピン錠４単位</v>
      </c>
      <c r="E136" s="27">
        <f ca="1">IF($A136="","",OFFSET(統合マスタ!$X$4,MATCH($A136,統合マスタ!$AC$5:$AC$1501,0),0))</f>
        <v>0</v>
      </c>
      <c r="F136" s="27">
        <f ca="1">IF($A136="","",OFFSET(統合マスタ!$Z$4,MATCH($A136,統合マスタ!$AC$5:$AC$1501,0),0))</f>
        <v>25</v>
      </c>
      <c r="G136" s="27" t="str">
        <f ca="1">IF($A136="","",OFFSET(統合マスタ!$E$4,MATCH($A136,統合マスタ!$AC$5:$AC$1501,0),0))</f>
        <v>ＰＴＰ</v>
      </c>
      <c r="H136" s="27" t="str">
        <f ca="1">IF($A136="","",OFFSET(統合マスタ!$F$4,MATCH($A136,統合マスタ!$AC$5:$AC$1501,0),0))</f>
        <v>１０００Ｔ</v>
      </c>
      <c r="I136" s="27" t="str">
        <f ca="1">IF($A136="","",OFFSET(統合マスタ!$K$4,MATCH($A136,統合マスタ!$AC$5:$AC$1501,0),0))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200</v>
      </c>
      <c r="L136" s="54">
        <f ca="1">IFERROR(
    OFFSET(錠剤_バラ!$M$5,
           MATCH(D136, 錠剤_バラ!$D$5:$D$999, 0) - 1,
           0),
"")</f>
        <v>200</v>
      </c>
      <c r="M136" s="54">
        <f ca="1">IFERROR(
    OFFSET(分包機カセット!$M$2,
           MATCH(D136, 分包機カセット!$E$2:$E$235, 0) - 1,
           0),
"")</f>
        <v>100</v>
      </c>
      <c r="N136" s="54">
        <f t="shared" ca="1" si="4"/>
        <v>500</v>
      </c>
    </row>
    <row r="137" spans="1:14">
      <c r="A137" s="66" cm="1">
        <f t="array" aca="1" ref="A137" ca="1">IFERROR(
    SMALL(
        IF((統合マスタ!$R$5:$R$1501=1)*
           (ISNUMBER(MATCH(統合マスタ!$V$5:$V$1501, 分類!$N$8:$N$15, 0))),
           統合マスタ!$AC$5:$AC$1501),
        ROW(A133)
    ),
"")</f>
        <v>446</v>
      </c>
      <c r="B137" s="27">
        <f t="shared" si="5"/>
        <v>133</v>
      </c>
      <c r="C137" s="27">
        <f ca="1">IF($A137="","",OFFSET(統合マスタ!$B$4,MATCH($A137,統合マスタ!$AC$5:$AC$1501,0),0))</f>
        <v>446</v>
      </c>
      <c r="D137" s="27" t="str">
        <f ca="1">IF($A137="","",OFFSET(統合マスタ!$C$4,MATCH($A137,統合マスタ!$AC$5:$AC$1501,0),0))</f>
        <v>ノイロビタン配合錠</v>
      </c>
      <c r="E137" s="27">
        <f ca="1">IF($A137="","",OFFSET(統合マスタ!$X$4,MATCH($A137,統合マスタ!$AC$5:$AC$1501,0),0))</f>
        <v>0</v>
      </c>
      <c r="F137" s="27">
        <f ca="1">IF($A137="","",OFFSET(統合マスタ!$Z$4,MATCH($A137,統合マスタ!$AC$5:$AC$1501,0),0))</f>
        <v>25</v>
      </c>
      <c r="G137" s="27" t="str">
        <f ca="1">IF($A137="","",OFFSET(統合マスタ!$E$4,MATCH($A137,統合マスタ!$AC$5:$AC$1501,0),0))</f>
        <v>ＰＴＰ</v>
      </c>
      <c r="H137" s="27" t="str">
        <f ca="1">IF($A137="","",OFFSET(統合マスタ!$F$4,MATCH($A137,統合マスタ!$AC$5:$AC$1501,0),0))</f>
        <v>５００Ｔ</v>
      </c>
      <c r="I137" s="27" t="str">
        <f ca="1">IF($A137="","",OFFSET(統合マスタ!$K$4,MATCH($A137,統合マスタ!$AC$5:$AC$1501,0),0))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452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298</v>
      </c>
      <c r="N137" s="54">
        <f t="shared" ca="1" si="4"/>
        <v>750</v>
      </c>
    </row>
    <row r="138" spans="1:14">
      <c r="A138" s="66" cm="1">
        <f t="array" aca="1" ref="A138" ca="1">IFERROR(
    SMALL(
        IF((統合マスタ!$R$5:$R$1501=1)*
           (ISNUMBER(MATCH(統合マスタ!$V$5:$V$1501, 分類!$N$8:$N$15, 0))),
           統合マスタ!$AC$5:$AC$1501),
        ROW(A134)
    ),
"")</f>
        <v>447</v>
      </c>
      <c r="B138" s="27">
        <f t="shared" si="5"/>
        <v>134</v>
      </c>
      <c r="C138" s="27">
        <f ca="1">IF($A138="","",OFFSET(統合マスタ!$B$4,MATCH($A138,統合マスタ!$AC$5:$AC$1501,0),0))</f>
        <v>447</v>
      </c>
      <c r="D138" s="27" t="str">
        <f ca="1">IF($A138="","",OFFSET(統合マスタ!$C$4,MATCH($A138,統合マスタ!$AC$5:$AC$1501,0),0))</f>
        <v>ノイロビタン配合錠</v>
      </c>
      <c r="E138" s="27">
        <f ca="1">IF($A138="","",OFFSET(統合マスタ!$X$4,MATCH($A138,統合マスタ!$AC$5:$AC$1501,0),0))</f>
        <v>0</v>
      </c>
      <c r="F138" s="27">
        <f ca="1">IF($A138="","",OFFSET(統合マスタ!$Z$4,MATCH($A138,統合マスタ!$AC$5:$AC$1501,0),0))</f>
        <v>25</v>
      </c>
      <c r="G138" s="27" t="str">
        <f ca="1">IF($A138="","",OFFSET(統合マスタ!$E$4,MATCH($A138,統合マスタ!$AC$5:$AC$1501,0),0))</f>
        <v>バラ</v>
      </c>
      <c r="H138" s="27" t="str">
        <f ca="1">IF($A138="","",OFFSET(統合マスタ!$F$4,MATCH($A138,統合マスタ!$AC$5:$AC$1501,0),0))</f>
        <v>１０００Ｔ</v>
      </c>
      <c r="I138" s="27" t="str">
        <f ca="1">IF($A138="","",OFFSET(統合マスタ!$K$4,MATCH($A138,統合マスタ!$AC$5:$AC$1501,0),0))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452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298</v>
      </c>
      <c r="N138" s="54">
        <f t="shared" ca="1" si="4"/>
        <v>750</v>
      </c>
    </row>
    <row r="139" spans="1:14">
      <c r="A139" s="66" cm="1">
        <f t="array" aca="1" ref="A139" ca="1">IFERROR(
    SMALL(
        IF((統合マスタ!$R$5:$R$1501=1)*
           (ISNUMBER(MATCH(統合マスタ!$V$5:$V$1501, 分類!$N$8:$N$15, 0))),
           統合マスタ!$AC$5:$AC$1501),
        ROW(A135)
    ),
"")</f>
        <v>455</v>
      </c>
      <c r="B139" s="27">
        <f t="shared" si="5"/>
        <v>135</v>
      </c>
      <c r="C139" s="27">
        <f ca="1">IF($A139="","",OFFSET(統合マスタ!$B$4,MATCH($A139,統合マスタ!$AC$5:$AC$1501,0),0))</f>
        <v>455</v>
      </c>
      <c r="D139" s="27" t="str">
        <f ca="1">IF($A139="","",OFFSET(統合マスタ!$C$4,MATCH($A139,統合マスタ!$AC$5:$AC$1501,0),0))</f>
        <v>バッサミン配合錠Ａ８１</v>
      </c>
      <c r="E139" s="27">
        <f ca="1">IF($A139="","",OFFSET(統合マスタ!$X$4,MATCH($A139,統合マスタ!$AC$5:$AC$1501,0),0))</f>
        <v>0</v>
      </c>
      <c r="F139" s="27">
        <f ca="1">IF($A139="","",OFFSET(統合マスタ!$Z$4,MATCH($A139,統合マスタ!$AC$5:$AC$1501,0),0))</f>
        <v>25</v>
      </c>
      <c r="G139" s="27" t="str">
        <f ca="1">IF($A139="","",OFFSET(統合マスタ!$E$4,MATCH($A139,統合マスタ!$AC$5:$AC$1501,0),0))</f>
        <v>ＰＴＰ</v>
      </c>
      <c r="H139" s="27" t="str">
        <f ca="1">IF($A139="","",OFFSET(統合マスタ!$F$4,MATCH($A139,統合マスタ!$AC$5:$AC$1501,0),0))</f>
        <v>１０００Ｔ</v>
      </c>
      <c r="I139" s="27" t="str">
        <f ca="1">IF($A139="","",OFFSET(統合マスタ!$K$4,MATCH($A139,統合マスタ!$AC$5:$AC$1501,0),0))</f>
        <v>錠</v>
      </c>
      <c r="J139" s="54" t="str">
        <f ca="1">IF(F139="","",OFFSET(分類!$B$29,MATCH(F139,分類!$A$30:$A$46,0),0))</f>
        <v>調剤棚　＆　普通薬バラ</v>
      </c>
      <c r="K139" s="54">
        <f ca="1">IFERROR(
    OFFSET(錠剤_PTP!$M$5,
           MATCH(D139, 錠剤_PTP!$D$5:$D$999, 0) - 1,
           0),
"")</f>
        <v>810</v>
      </c>
      <c r="L139" s="54">
        <f ca="1">IFERROR(
    OFFSET(錠剤_バラ!$M$5,
           MATCH(D139, 錠剤_バラ!$D$5:$D$999, 0) - 1,
           0),
"")</f>
        <v>0</v>
      </c>
      <c r="M139" s="54">
        <f ca="1">IFERROR(
    OFFSET(分包機カセット!$M$2,
           MATCH(D139, 分包機カセット!$E$2:$E$235, 0) - 1,
           0),
"")</f>
        <v>371</v>
      </c>
      <c r="N139" s="54">
        <f t="shared" ca="1" si="4"/>
        <v>1181</v>
      </c>
    </row>
    <row r="140" spans="1:14">
      <c r="A140" s="66" cm="1">
        <f t="array" aca="1" ref="A140" ca="1">IFERROR(
    SMALL(
        IF((統合マスタ!$R$5:$R$1501=1)*
           (ISNUMBER(MATCH(統合マスタ!$V$5:$V$1501, 分類!$N$8:$N$15, 0))),
           統合マスタ!$AC$5:$AC$1501),
        ROW(A136)
    ),
"")</f>
        <v>456</v>
      </c>
      <c r="B140" s="27">
        <f t="shared" si="5"/>
        <v>136</v>
      </c>
      <c r="C140" s="27">
        <f ca="1">IF($A140="","",OFFSET(統合マスタ!$B$4,MATCH($A140,統合マスタ!$AC$5:$AC$1501,0),0))</f>
        <v>456</v>
      </c>
      <c r="D140" s="27" t="str">
        <f ca="1">IF($A140="","",OFFSET(統合マスタ!$C$4,MATCH($A140,統合マスタ!$AC$5:$AC$1501,0),0))</f>
        <v>バナン錠１００ｍｇ（第一三共）</v>
      </c>
      <c r="E140" s="27">
        <f ca="1">IF($A140="","",OFFSET(統合マスタ!$X$4,MATCH($A140,統合マスタ!$AC$5:$AC$1501,0),0))</f>
        <v>0</v>
      </c>
      <c r="F140" s="27">
        <f ca="1">IF($A140="","",OFFSET(統合マスタ!$Z$4,MATCH($A140,統合マスタ!$AC$5:$AC$1501,0),0))</f>
        <v>1</v>
      </c>
      <c r="G140" s="27" t="str">
        <f ca="1">IF($A140="","",OFFSET(統合マスタ!$E$4,MATCH($A140,統合マスタ!$AC$5:$AC$1501,0),0))</f>
        <v>ＰＴＰ</v>
      </c>
      <c r="H140" s="27" t="str">
        <f ca="1">IF($A140="","",OFFSET(統合マスタ!$F$4,MATCH($A140,統合マスタ!$AC$5:$AC$1501,0),0))</f>
        <v>１００Ｔ</v>
      </c>
      <c r="I140" s="27" t="str">
        <f ca="1">IF($A140="","",OFFSET(統合マスタ!$K$4,MATCH($A140,統合マスタ!$AC$5:$AC$1501,0),0))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87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87</v>
      </c>
    </row>
    <row r="141" spans="1:14">
      <c r="A141" s="66" cm="1">
        <f t="array" aca="1" ref="A141" ca="1">IFERROR(
    SMALL(
        IF((統合マスタ!$R$5:$R$1501=1)*
           (ISNUMBER(MATCH(統合マスタ!$V$5:$V$1501, 分類!$N$8:$N$15, 0))),
           統合マスタ!$AC$5:$AC$1501),
        ROW(A137)
    ),
"")</f>
        <v>458</v>
      </c>
      <c r="B141" s="27">
        <f t="shared" si="5"/>
        <v>137</v>
      </c>
      <c r="C141" s="27">
        <f ca="1">IF($A141="","",OFFSET(統合マスタ!$B$4,MATCH($A141,統合マスタ!$AC$5:$AC$1501,0),0))</f>
        <v>458</v>
      </c>
      <c r="D141" s="27" t="str">
        <f ca="1">IF($A141="","",OFFSET(統合マスタ!$C$4,MATCH($A141,統合マスタ!$AC$5:$AC$1501,0),0))</f>
        <v>バラシクロビル錠５００ｍｇ「ＳＰＫＫ」</v>
      </c>
      <c r="E141" s="27">
        <f ca="1">IF($A141="","",OFFSET(統合マスタ!$X$4,MATCH($A141,統合マスタ!$AC$5:$AC$1501,0),0))</f>
        <v>0</v>
      </c>
      <c r="F141" s="27">
        <f ca="1">IF($A141="","",OFFSET(統合マスタ!$Z$4,MATCH($A141,統合マスタ!$AC$5:$AC$1501,0),0))</f>
        <v>1</v>
      </c>
      <c r="G141" s="27" t="str">
        <f ca="1">IF($A141="","",OFFSET(統合マスタ!$E$4,MATCH($A141,統合マスタ!$AC$5:$AC$1501,0),0))</f>
        <v>ＰＴＰ</v>
      </c>
      <c r="H141" s="27" t="str">
        <f ca="1">IF($A141="","",OFFSET(統合マスタ!$F$4,MATCH($A141,統合マスタ!$AC$5:$AC$1501,0),0))</f>
        <v>４２Ｔ</v>
      </c>
      <c r="I141" s="27" t="str">
        <f ca="1">IF($A141="","",OFFSET(統合マスタ!$K$4,MATCH($A141,統合マスタ!$AC$5:$AC$1501,0),0))</f>
        <v>錠</v>
      </c>
      <c r="J141" s="54" t="str">
        <f ca="1">IF(F141="","",OFFSET(分類!$B$29,MATCH(F141,分類!$A$30:$A$46,0),0))</f>
        <v>調剤棚</v>
      </c>
      <c r="K141" s="54">
        <f ca="1">IFERROR(
    OFFSET(錠剤_PTP!$M$5,
           MATCH(D141, 錠剤_PTP!$D$5:$D$999, 0) - 1,
           0),
"")</f>
        <v>118</v>
      </c>
      <c r="L141" s="54" t="str">
        <f ca="1">IFERROR(
    OFFSET(錠剤_バラ!$M$5,
           MATCH(D141, 錠剤_バラ!$D$5:$D$999, 0) - 1,
           0),
"")</f>
        <v/>
      </c>
      <c r="M141" s="54" t="str">
        <f ca="1">IFERROR(
    OFFSET(分包機カセット!$M$2,
           MATCH(D141, 分包機カセット!$E$2:$E$235, 0) - 1,
           0),
"")</f>
        <v/>
      </c>
      <c r="N141" s="54">
        <f t="shared" ca="1" si="4"/>
        <v>118</v>
      </c>
    </row>
    <row r="142" spans="1:14">
      <c r="A142" s="66" cm="1">
        <f t="array" aca="1" ref="A142" ca="1">IFERROR(
    SMALL(
        IF((統合マスタ!$R$5:$R$1501=1)*
           (ISNUMBER(MATCH(統合マスタ!$V$5:$V$1501, 分類!$N$8:$N$15, 0))),
           統合マスタ!$AC$5:$AC$1501),
        ROW(A138)
    ),
"")</f>
        <v>461</v>
      </c>
      <c r="B142" s="27">
        <f t="shared" si="5"/>
        <v>138</v>
      </c>
      <c r="C142" s="27">
        <f ca="1">IF($A142="","",OFFSET(統合マスタ!$B$4,MATCH($A142,統合マスタ!$AC$5:$AC$1501,0),0))</f>
        <v>461</v>
      </c>
      <c r="D142" s="27" t="str">
        <f ca="1">IF($A142="","",OFFSET(統合マスタ!$C$4,MATCH($A142,統合マスタ!$AC$5:$AC$1501,0),0))</f>
        <v>バルプロ酸ナトリウム錠２００ｍｇ「ＤＳＰ」</v>
      </c>
      <c r="E142" s="27">
        <f ca="1">IF($A142="","",OFFSET(統合マスタ!$X$4,MATCH($A142,統合マスタ!$AC$5:$AC$1501,0),0))</f>
        <v>0</v>
      </c>
      <c r="F142" s="27">
        <f ca="1">IF($A142="","",OFFSET(統合マスタ!$Z$4,MATCH($A142,統合マスタ!$AC$5:$AC$1501,0),0))</f>
        <v>25</v>
      </c>
      <c r="G142" s="27" t="str">
        <f ca="1">IF($A142="","",OFFSET(統合マスタ!$E$4,MATCH($A142,統合マスタ!$AC$5:$AC$1501,0),0))</f>
        <v>バラ</v>
      </c>
      <c r="H142" s="27" t="str">
        <f ca="1">IF($A142="","",OFFSET(統合マスタ!$F$4,MATCH($A142,統合マスタ!$AC$5:$AC$1501,0),0))</f>
        <v>５００Ｔ</v>
      </c>
      <c r="I142" s="27" t="str">
        <f ca="1">IF($A142="","",OFFSET(統合マスタ!$K$4,MATCH($A142,統合マスタ!$AC$5:$AC$1501,0),0))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580</v>
      </c>
      <c r="M142" s="54">
        <f ca="1">IFERROR(
    OFFSET(分包機カセット!$M$2,
           MATCH(D142, 分包機カセット!$E$2:$E$235, 0) - 1,
           0),
"")</f>
        <v>43</v>
      </c>
      <c r="N142" s="54">
        <f t="shared" ca="1" si="4"/>
        <v>623</v>
      </c>
    </row>
    <row r="143" spans="1:14">
      <c r="A143" s="66" cm="1">
        <f t="array" aca="1" ref="A143" ca="1">IFERROR(
    SMALL(
        IF((統合マスタ!$R$5:$R$1501=1)*
           (ISNUMBER(MATCH(統合マスタ!$V$5:$V$1501, 分類!$N$8:$N$15, 0))),
           統合マスタ!$AC$5:$AC$1501),
        ROW(A139)
    ),
"")</f>
        <v>476</v>
      </c>
      <c r="B143" s="27">
        <f t="shared" si="5"/>
        <v>139</v>
      </c>
      <c r="C143" s="27">
        <f ca="1">IF($A143="","",OFFSET(統合マスタ!$B$4,MATCH($A143,統合マスタ!$AC$5:$AC$1501,0),0))</f>
        <v>476</v>
      </c>
      <c r="D143" s="27" t="str">
        <f ca="1">IF($A143="","",OFFSET(統合マスタ!$C$4,MATCH($A143,統合マスタ!$AC$5:$AC$1501,0),0))</f>
        <v>パントシン錠２００</v>
      </c>
      <c r="E143" s="27">
        <f ca="1">IF($A143="","",OFFSET(統合マスタ!$X$4,MATCH($A143,統合マスタ!$AC$5:$AC$1501,0),0))</f>
        <v>0</v>
      </c>
      <c r="F143" s="27">
        <f ca="1">IF($A143="","",OFFSET(統合マスタ!$Z$4,MATCH($A143,統合マスタ!$AC$5:$AC$1501,0),0))</f>
        <v>25</v>
      </c>
      <c r="G143" s="27" t="str">
        <f ca="1">IF($A143="","",OFFSET(統合マスタ!$E$4,MATCH($A143,統合マスタ!$AC$5:$AC$1501,0),0))</f>
        <v>ＰＴＰ</v>
      </c>
      <c r="H143" s="27" t="str">
        <f ca="1">IF($A143="","",OFFSET(統合マスタ!$F$4,MATCH($A143,統合マスタ!$AC$5:$AC$1501,0),0))</f>
        <v>１００Ｔ</v>
      </c>
      <c r="I143" s="27" t="str">
        <f ca="1">IF($A143="","",OFFSET(統合マスタ!$K$4,MATCH($A143,統合マスタ!$AC$5:$AC$1501,0),0))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462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195</v>
      </c>
      <c r="N143" s="54">
        <f t="shared" ca="1" si="4"/>
        <v>657</v>
      </c>
    </row>
    <row r="144" spans="1:14">
      <c r="A144" s="66" cm="1">
        <f t="array" aca="1" ref="A144" ca="1">IFERROR(
    SMALL(
        IF((統合マスタ!$R$5:$R$1501=1)*
           (ISNUMBER(MATCH(統合マスタ!$V$5:$V$1501, 分類!$N$8:$N$15, 0))),
           統合マスタ!$AC$5:$AC$1501),
        ROW(A140)
    ),
"")</f>
        <v>477</v>
      </c>
      <c r="B144" s="27">
        <f t="shared" si="5"/>
        <v>140</v>
      </c>
      <c r="C144" s="27">
        <f ca="1">IF($A144="","",OFFSET(統合マスタ!$B$4,MATCH($A144,統合マスタ!$AC$5:$AC$1501,0),0))</f>
        <v>477</v>
      </c>
      <c r="D144" s="27" t="str">
        <f ca="1">IF($A144="","",OFFSET(統合マスタ!$C$4,MATCH($A144,統合マスタ!$AC$5:$AC$1501,0),0))</f>
        <v>パントシン錠２００</v>
      </c>
      <c r="E144" s="27">
        <f ca="1">IF($A144="","",OFFSET(統合マスタ!$X$4,MATCH($A144,統合マスタ!$AC$5:$AC$1501,0),0))</f>
        <v>0</v>
      </c>
      <c r="F144" s="27">
        <f ca="1">IF($A144="","",OFFSET(統合マスタ!$Z$4,MATCH($A144,統合マスタ!$AC$5:$AC$1501,0),0))</f>
        <v>25</v>
      </c>
      <c r="G144" s="27" t="str">
        <f ca="1">IF($A144="","",OFFSET(統合マスタ!$E$4,MATCH($A144,統合マスタ!$AC$5:$AC$1501,0),0))</f>
        <v>バラ</v>
      </c>
      <c r="H144" s="27" t="str">
        <f ca="1">IF($A144="","",OFFSET(統合マスタ!$F$4,MATCH($A144,統合マスタ!$AC$5:$AC$1501,0),0))</f>
        <v>５００Ｔ</v>
      </c>
      <c r="I144" s="27" t="str">
        <f ca="1">IF($A144="","",OFFSET(統合マスタ!$K$4,MATCH($A144,統合マスタ!$AC$5:$AC$1501,0),0))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462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195</v>
      </c>
      <c r="N144" s="54">
        <f t="shared" ca="1" si="4"/>
        <v>657</v>
      </c>
    </row>
    <row r="145" spans="1:14">
      <c r="A145" s="66" cm="1">
        <f t="array" aca="1" ref="A145" ca="1">IFERROR(
    SMALL(
        IF((統合マスタ!$R$5:$R$1501=1)*
           (ISNUMBER(MATCH(統合マスタ!$V$5:$V$1501, 分類!$N$8:$N$15, 0))),
           統合マスタ!$AC$5:$AC$1501),
        ROW(A141)
    ),
"")</f>
        <v>482</v>
      </c>
      <c r="B145" s="27">
        <f t="shared" si="5"/>
        <v>141</v>
      </c>
      <c r="C145" s="27">
        <f ca="1">IF($A145="","",OFFSET(統合マスタ!$B$4,MATCH($A145,統合マスタ!$AC$5:$AC$1501,0),0))</f>
        <v>482</v>
      </c>
      <c r="D145" s="27" t="str">
        <f ca="1">IF($A145="","",OFFSET(統合マスタ!$C$4,MATCH($A145,統合マスタ!$AC$5:$AC$1501,0),0))</f>
        <v>ビオフェルミン錠剤</v>
      </c>
      <c r="E145" s="27">
        <f ca="1">IF($A145="","",OFFSET(統合マスタ!$X$4,MATCH($A145,統合マスタ!$AC$5:$AC$1501,0),0))</f>
        <v>0</v>
      </c>
      <c r="F145" s="27">
        <f ca="1">IF($A145="","",OFFSET(統合マスタ!$Z$4,MATCH($A145,統合マスタ!$AC$5:$AC$1501,0),0))</f>
        <v>25</v>
      </c>
      <c r="G145" s="27" t="str">
        <f ca="1">IF($A145="","",OFFSET(統合マスタ!$E$4,MATCH($A145,統合マスタ!$AC$5:$AC$1501,0),0))</f>
        <v>ＰＴＰ</v>
      </c>
      <c r="H145" s="27" t="str">
        <f ca="1">IF($A145="","",OFFSET(統合マスタ!$F$4,MATCH($A145,統合マスタ!$AC$5:$AC$1501,0),0))</f>
        <v>６３０Ｔ</v>
      </c>
      <c r="I145" s="27" t="str">
        <f ca="1">IF($A145="","",OFFSET(統合マスタ!$K$4,MATCH($A145,統合マスタ!$AC$5:$AC$1501,0),0))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1428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107</v>
      </c>
      <c r="N145" s="54">
        <f t="shared" ca="1" si="4"/>
        <v>1535</v>
      </c>
    </row>
    <row r="146" spans="1:14">
      <c r="A146" s="66" cm="1">
        <f t="array" aca="1" ref="A146" ca="1">IFERROR(
    SMALL(
        IF((統合マスタ!$R$5:$R$1501=1)*
           (ISNUMBER(MATCH(統合マスタ!$V$5:$V$1501, 分類!$N$8:$N$15, 0))),
           統合マスタ!$AC$5:$AC$1501),
        ROW(A142)
    ),
"")</f>
        <v>483</v>
      </c>
      <c r="B146" s="27">
        <f t="shared" si="5"/>
        <v>142</v>
      </c>
      <c r="C146" s="27">
        <f ca="1">IF($A146="","",OFFSET(統合マスタ!$B$4,MATCH($A146,統合マスタ!$AC$5:$AC$1501,0),0))</f>
        <v>483</v>
      </c>
      <c r="D146" s="27" t="str">
        <f ca="1">IF($A146="","",OFFSET(統合マスタ!$C$4,MATCH($A146,統合マスタ!$AC$5:$AC$1501,0),0))</f>
        <v>ビオフェルミン錠剤</v>
      </c>
      <c r="E146" s="27">
        <f ca="1">IF($A146="","",OFFSET(統合マスタ!$X$4,MATCH($A146,統合マスタ!$AC$5:$AC$1501,0),0))</f>
        <v>0</v>
      </c>
      <c r="F146" s="27">
        <f ca="1">IF($A146="","",OFFSET(統合マスタ!$Z$4,MATCH($A146,統合マスタ!$AC$5:$AC$1501,0),0))</f>
        <v>25</v>
      </c>
      <c r="G146" s="27" t="str">
        <f ca="1">IF($A146="","",OFFSET(統合マスタ!$E$4,MATCH($A146,統合マスタ!$AC$5:$AC$1501,0),0))</f>
        <v>バラ</v>
      </c>
      <c r="H146" s="27" t="str">
        <f ca="1">IF($A146="","",OFFSET(統合マスタ!$F$4,MATCH($A146,統合マスタ!$AC$5:$AC$1501,0),0))</f>
        <v>１０００Ｔ</v>
      </c>
      <c r="I146" s="27" t="str">
        <f ca="1">IF($A146="","",OFFSET(統合マスタ!$K$4,MATCH($A146,統合マスタ!$AC$5:$AC$1501,0),0))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1428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107</v>
      </c>
      <c r="N146" s="54">
        <f t="shared" ca="1" si="4"/>
        <v>1535</v>
      </c>
    </row>
    <row r="147" spans="1:14">
      <c r="A147" s="66" cm="1">
        <f t="array" aca="1" ref="A147" ca="1">IFERROR(
    SMALL(
        IF((統合マスタ!$R$5:$R$1501=1)*
           (ISNUMBER(MATCH(統合マスタ!$V$5:$V$1501, 分類!$N$8:$N$15, 0))),
           統合マスタ!$AC$5:$AC$1501),
        ROW(A143)
    ),
"")</f>
        <v>488</v>
      </c>
      <c r="B147" s="27">
        <f t="shared" si="5"/>
        <v>143</v>
      </c>
      <c r="C147" s="27">
        <f ca="1">IF($A147="","",OFFSET(統合マスタ!$B$4,MATCH($A147,統合マスタ!$AC$5:$AC$1501,0),0))</f>
        <v>488</v>
      </c>
      <c r="D147" s="27" t="str">
        <f ca="1">IF($A147="","",OFFSET(統合マスタ!$C$4,MATCH($A147,統合マスタ!$AC$5:$AC$1501,0),0))</f>
        <v>ピコスルファートナトリウム錠２．５ｍｇ「イワキ」</v>
      </c>
      <c r="E147" s="27">
        <f ca="1">IF($A147="","",OFFSET(統合マスタ!$X$4,MATCH($A147,統合マスタ!$AC$5:$AC$1501,0),0))</f>
        <v>0</v>
      </c>
      <c r="F147" s="27">
        <f ca="1">IF($A147="","",OFFSET(統合マスタ!$Z$4,MATCH($A147,統合マスタ!$AC$5:$AC$1501,0),0))</f>
        <v>25</v>
      </c>
      <c r="G147" s="27" t="str">
        <f ca="1">IF($A147="","",OFFSET(統合マスタ!$E$4,MATCH($A147,統合マスタ!$AC$5:$AC$1501,0),0))</f>
        <v>ＰＴＰ</v>
      </c>
      <c r="H147" s="27" t="str">
        <f ca="1">IF($A147="","",OFFSET(統合マスタ!$F$4,MATCH($A147,統合マスタ!$AC$5:$AC$1501,0),0))</f>
        <v>１０００Ｔ</v>
      </c>
      <c r="I147" s="27" t="str">
        <f ca="1">IF($A147="","",OFFSET(統合マスタ!$K$4,MATCH($A147,統合マスタ!$AC$5:$AC$1501,0),0))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1576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20</v>
      </c>
      <c r="N147" s="54">
        <f t="shared" ca="1" si="4"/>
        <v>1596</v>
      </c>
    </row>
    <row r="148" spans="1:14">
      <c r="A148" s="66" cm="1">
        <f t="array" aca="1" ref="A148" ca="1">IFERROR(
    SMALL(
        IF((統合マスタ!$R$5:$R$1501=1)*
           (ISNUMBER(MATCH(統合マスタ!$V$5:$V$1501, 分類!$N$8:$N$15, 0))),
           統合マスタ!$AC$5:$AC$1501),
        ROW(A144)
    ),
"")</f>
        <v>489</v>
      </c>
      <c r="B148" s="27">
        <f t="shared" si="5"/>
        <v>144</v>
      </c>
      <c r="C148" s="27">
        <f ca="1">IF($A148="","",OFFSET(統合マスタ!$B$4,MATCH($A148,統合マスタ!$AC$5:$AC$1501,0),0))</f>
        <v>489</v>
      </c>
      <c r="D148" s="27" t="str">
        <f ca="1">IF($A148="","",OFFSET(統合マスタ!$C$4,MATCH($A148,統合マスタ!$AC$5:$AC$1501,0),0))</f>
        <v>ピコスルファートナトリウム錠２．５ｍｇ「イワキ」</v>
      </c>
      <c r="E148" s="27">
        <f ca="1">IF($A148="","",OFFSET(統合マスタ!$X$4,MATCH($A148,統合マスタ!$AC$5:$AC$1501,0),0))</f>
        <v>0</v>
      </c>
      <c r="F148" s="27">
        <f ca="1">IF($A148="","",OFFSET(統合マスタ!$Z$4,MATCH($A148,統合マスタ!$AC$5:$AC$1501,0),0))</f>
        <v>25</v>
      </c>
      <c r="G148" s="27" t="str">
        <f ca="1">IF($A148="","",OFFSET(統合マスタ!$E$4,MATCH($A148,統合マスタ!$AC$5:$AC$1501,0),0))</f>
        <v>バラ</v>
      </c>
      <c r="H148" s="27" t="str">
        <f ca="1">IF($A148="","",OFFSET(統合マスタ!$F$4,MATCH($A148,統合マスタ!$AC$5:$AC$1501,0),0))</f>
        <v>１０００Ｔ</v>
      </c>
      <c r="I148" s="27" t="str">
        <f ca="1">IF($A148="","",OFFSET(統合マスタ!$K$4,MATCH($A148,統合マスタ!$AC$5:$AC$1501,0),0))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1576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20</v>
      </c>
      <c r="N148" s="54">
        <f t="shared" ca="1" si="4"/>
        <v>1596</v>
      </c>
    </row>
    <row r="149" spans="1:14">
      <c r="A149" s="66" cm="1">
        <f t="array" aca="1" ref="A149" ca="1">IFERROR(
    SMALL(
        IF((統合マスタ!$R$5:$R$1501=1)*
           (ISNUMBER(MATCH(統合マスタ!$V$5:$V$1501, 分類!$N$8:$N$15, 0))),
           統合マスタ!$AC$5:$AC$1501),
        ROW(A145)
    ),
"")</f>
        <v>493</v>
      </c>
      <c r="B149" s="27">
        <f t="shared" si="5"/>
        <v>145</v>
      </c>
      <c r="C149" s="27">
        <f ca="1">IF($A149="","",OFFSET(統合マスタ!$B$4,MATCH($A149,統合マスタ!$AC$5:$AC$1501,0),0))</f>
        <v>493</v>
      </c>
      <c r="D149" s="27" t="str">
        <f ca="1">IF($A149="","",OFFSET(統合マスタ!$C$4,MATCH($A149,統合マスタ!$AC$5:$AC$1501,0),0))</f>
        <v>ビソプロロールフマル酸塩錠０．６２５ｍｇ「トーワ」</v>
      </c>
      <c r="E149" s="27">
        <f ca="1">IF($A149="","",OFFSET(統合マスタ!$X$4,MATCH($A149,統合マスタ!$AC$5:$AC$1501,0),0))</f>
        <v>0</v>
      </c>
      <c r="F149" s="27">
        <f ca="1">IF($A149="","",OFFSET(統合マスタ!$Z$4,MATCH($A149,統合マスタ!$AC$5:$AC$1501,0),0))</f>
        <v>25</v>
      </c>
      <c r="G149" s="27" t="str">
        <f ca="1">IF($A149="","",OFFSET(統合マスタ!$E$4,MATCH($A149,統合マスタ!$AC$5:$AC$1501,0),0))</f>
        <v>ＰＴＰ</v>
      </c>
      <c r="H149" s="27" t="str">
        <f ca="1">IF($A149="","",OFFSET(統合マスタ!$F$4,MATCH($A149,統合マスタ!$AC$5:$AC$1501,0),0))</f>
        <v>１００Ｔ</v>
      </c>
      <c r="I149" s="27" t="str">
        <f ca="1">IF($A149="","",OFFSET(統合マスタ!$K$4,MATCH($A149,統合マスタ!$AC$5:$AC$1501,0),0))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283</v>
      </c>
      <c r="L149" s="54">
        <f ca="1">IFERROR(
    OFFSET(錠剤_バラ!$M$5,
           MATCH(D149, 錠剤_バラ!$D$5:$D$999, 0) - 1,
           0),
"")</f>
        <v>200</v>
      </c>
      <c r="M149" s="54">
        <f ca="1">IFERROR(
    OFFSET(分包機カセット!$M$2,
           MATCH(D149, 分包機カセット!$E$2:$E$235, 0) - 1,
           0),
"")</f>
        <v>216</v>
      </c>
      <c r="N149" s="54">
        <f t="shared" ca="1" si="4"/>
        <v>699</v>
      </c>
    </row>
    <row r="150" spans="1:14">
      <c r="A150" s="66" cm="1">
        <f t="array" aca="1" ref="A150" ca="1">IFERROR(
    SMALL(
        IF((統合マスタ!$R$5:$R$1501=1)*
           (ISNUMBER(MATCH(統合マスタ!$V$5:$V$1501, 分類!$N$8:$N$15, 0))),
           統合マスタ!$AC$5:$AC$1501),
        ROW(A146)
    ),
"")</f>
        <v>494</v>
      </c>
      <c r="B150" s="27">
        <f t="shared" si="5"/>
        <v>146</v>
      </c>
      <c r="C150" s="27">
        <f ca="1">IF($A150="","",OFFSET(統合マスタ!$B$4,MATCH($A150,統合マスタ!$AC$5:$AC$1501,0),0))</f>
        <v>494</v>
      </c>
      <c r="D150" s="27" t="str">
        <f ca="1">IF($A150="","",OFFSET(統合マスタ!$C$4,MATCH($A150,統合マスタ!$AC$5:$AC$1501,0),0))</f>
        <v>ビソプロロールフマル酸塩錠２．５ｍｇ「トーワ」</v>
      </c>
      <c r="E150" s="27">
        <f ca="1">IF($A150="","",OFFSET(統合マスタ!$X$4,MATCH($A150,統合マスタ!$AC$5:$AC$1501,0),0))</f>
        <v>0</v>
      </c>
      <c r="F150" s="27">
        <f ca="1">IF($A150="","",OFFSET(統合マスタ!$Z$4,MATCH($A150,統合マスタ!$AC$5:$AC$1501,0),0))</f>
        <v>1</v>
      </c>
      <c r="G150" s="27" t="str">
        <f ca="1">IF($A150="","",OFFSET(統合マスタ!$E$4,MATCH($A150,統合マスタ!$AC$5:$AC$1501,0),0))</f>
        <v>ＰＴＰ</v>
      </c>
      <c r="H150" s="27" t="str">
        <f ca="1">IF($A150="","",OFFSET(統合マスタ!$F$4,MATCH($A150,統合マスタ!$AC$5:$AC$1501,0),0))</f>
        <v>１００Ｔ</v>
      </c>
      <c r="I150" s="27" t="str">
        <f ca="1">IF($A150="","",OFFSET(統合マスタ!$K$4,MATCH($A150,統合マスタ!$AC$5:$AC$1501,0),0))</f>
        <v>錠</v>
      </c>
      <c r="J150" s="54" t="str">
        <f ca="1">IF(F150="","",OFFSET(分類!$B$29,MATCH(F150,分類!$A$30:$A$46,0),0))</f>
        <v>調剤棚</v>
      </c>
      <c r="K150" s="54">
        <f ca="1">IFERROR(
    OFFSET(錠剤_PTP!$M$5,
           MATCH(D150, 錠剤_PTP!$D$5:$D$999, 0) - 1,
           0),
"")</f>
        <v>401</v>
      </c>
      <c r="L150" s="54" t="str">
        <f ca="1">IFERROR(
    OFFSET(錠剤_バラ!$M$5,
           MATCH(D150, 錠剤_バラ!$D$5:$D$999, 0) - 1,
           0),
"")</f>
        <v/>
      </c>
      <c r="M150" s="54" t="str">
        <f ca="1">IFERROR(
    OFFSET(分包機カセット!$M$2,
           MATCH(D150, 分包機カセット!$E$2:$E$235, 0) - 1,
           0),
"")</f>
        <v/>
      </c>
      <c r="N150" s="54">
        <f t="shared" ca="1" si="4"/>
        <v>401</v>
      </c>
    </row>
    <row r="151" spans="1:14">
      <c r="A151" s="66" cm="1">
        <f t="array" aca="1" ref="A151" ca="1">IFERROR(
    SMALL(
        IF((統合マスタ!$R$5:$R$1501=1)*
           (ISNUMBER(MATCH(統合マスタ!$V$5:$V$1501, 分類!$N$8:$N$15, 0))),
           統合マスタ!$AC$5:$AC$1501),
        ROW(A147)
    ),
"")</f>
        <v>496</v>
      </c>
      <c r="B151" s="27">
        <f t="shared" si="5"/>
        <v>147</v>
      </c>
      <c r="C151" s="27">
        <f ca="1">IF($A151="","",OFFSET(統合マスタ!$B$4,MATCH($A151,統合マスタ!$AC$5:$AC$1501,0),0))</f>
        <v>496</v>
      </c>
      <c r="D151" s="27" t="str">
        <f ca="1">IF($A151="","",OFFSET(統合マスタ!$C$4,MATCH($A151,統合マスタ!$AC$5:$AC$1501,0),0))</f>
        <v>ビブラマイシン錠５０ｍｇ</v>
      </c>
      <c r="E151" s="27">
        <f ca="1">IF($A151="","",OFFSET(統合マスタ!$X$4,MATCH($A151,統合マスタ!$AC$5:$AC$1501,0),0))</f>
        <v>0</v>
      </c>
      <c r="F151" s="27">
        <f ca="1">IF($A151="","",OFFSET(統合マスタ!$Z$4,MATCH($A151,統合マスタ!$AC$5:$AC$1501,0),0))</f>
        <v>1</v>
      </c>
      <c r="G151" s="27" t="str">
        <f ca="1">IF($A151="","",OFFSET(統合マスタ!$E$4,MATCH($A151,統合マスタ!$AC$5:$AC$1501,0),0))</f>
        <v>ＰＴＰ</v>
      </c>
      <c r="H151" s="27" t="str">
        <f ca="1">IF($A151="","",OFFSET(統合マスタ!$F$4,MATCH($A151,統合マスタ!$AC$5:$AC$1501,0),0))</f>
        <v>１００Ｔ</v>
      </c>
      <c r="I151" s="27" t="str">
        <f ca="1">IF($A151="","",OFFSET(統合マスタ!$K$4,MATCH($A151,統合マスタ!$AC$5:$AC$1501,0),0))</f>
        <v>錠</v>
      </c>
      <c r="J151" s="54" t="str">
        <f ca="1">IF(F151="","",OFFSET(分類!$B$29,MATCH(F151,分類!$A$30:$A$46,0),0))</f>
        <v>調剤棚</v>
      </c>
      <c r="K151" s="54">
        <f ca="1">IFERROR(
    OFFSET(錠剤_PTP!$M$5,
           MATCH(D151, 錠剤_PTP!$D$5:$D$999, 0) - 1,
           0),
"")</f>
        <v>220</v>
      </c>
      <c r="L151" s="54" t="str">
        <f ca="1">IFERROR(
    OFFSET(錠剤_バラ!$M$5,
           MATCH(D151, 錠剤_バラ!$D$5:$D$999, 0) - 1,
           0),
"")</f>
        <v/>
      </c>
      <c r="M151" s="54" t="str">
        <f ca="1">IFERROR(
    OFFSET(分包機カセット!$M$2,
           MATCH(D151, 分包機カセット!$E$2:$E$235, 0) - 1,
           0),
"")</f>
        <v/>
      </c>
      <c r="N151" s="54">
        <f t="shared" ca="1" si="4"/>
        <v>220</v>
      </c>
    </row>
    <row r="152" spans="1:14">
      <c r="A152" s="66" cm="1">
        <f t="array" aca="1" ref="A152" ca="1">IFERROR(
    SMALL(
        IF((統合マスタ!$R$5:$R$1501=1)*
           (ISNUMBER(MATCH(統合マスタ!$V$5:$V$1501, 分類!$N$8:$N$15, 0))),
           統合マスタ!$AC$5:$AC$1501),
        ROW(A148)
    ),
"")</f>
        <v>501</v>
      </c>
      <c r="B152" s="27">
        <f t="shared" si="5"/>
        <v>148</v>
      </c>
      <c r="C152" s="27">
        <f ca="1">IF($A152="","",OFFSET(統合マスタ!$B$4,MATCH($A152,統合マスタ!$AC$5:$AC$1501,0),0))</f>
        <v>501</v>
      </c>
      <c r="D152" s="27" t="str">
        <f ca="1">IF($A152="","",OFFSET(統合マスタ!$C$4,MATCH($A152,統合マスタ!$AC$5:$AC$1501,0),0))</f>
        <v>ビペリデン塩酸塩錠１ｍｇ「アメル」</v>
      </c>
      <c r="E152" s="27">
        <f ca="1">IF($A152="","",OFFSET(統合マスタ!$X$4,MATCH($A152,統合マスタ!$AC$5:$AC$1501,0),0))</f>
        <v>0</v>
      </c>
      <c r="F152" s="27">
        <f ca="1">IF($A152="","",OFFSET(統合マスタ!$Z$4,MATCH($A152,統合マスタ!$AC$5:$AC$1501,0),0))</f>
        <v>25</v>
      </c>
      <c r="G152" s="27" t="str">
        <f ca="1">IF($A152="","",OFFSET(統合マスタ!$E$4,MATCH($A152,統合マスタ!$AC$5:$AC$1501,0),0))</f>
        <v>ＰＴＰ</v>
      </c>
      <c r="H152" s="27" t="str">
        <f ca="1">IF($A152="","",OFFSET(統合マスタ!$F$4,MATCH($A152,統合マスタ!$AC$5:$AC$1501,0),0))</f>
        <v>１０００Ｔ</v>
      </c>
      <c r="I152" s="27" t="str">
        <f ca="1">IF($A152="","",OFFSET(統合マスタ!$K$4,MATCH($A152,統合マスタ!$AC$5:$AC$1501,0),0))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237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599</v>
      </c>
      <c r="N152" s="54">
        <f t="shared" ca="1" si="4"/>
        <v>836</v>
      </c>
    </row>
    <row r="153" spans="1:14">
      <c r="A153" s="66" cm="1">
        <f t="array" aca="1" ref="A153" ca="1">IFERROR(
    SMALL(
        IF((統合マスタ!$R$5:$R$1501=1)*
           (ISNUMBER(MATCH(統合マスタ!$V$5:$V$1501, 分類!$N$8:$N$15, 0))),
           統合マスタ!$AC$5:$AC$1501),
        ROW(A149)
    ),
"")</f>
        <v>502</v>
      </c>
      <c r="B153" s="27">
        <f t="shared" si="5"/>
        <v>149</v>
      </c>
      <c r="C153" s="27">
        <f ca="1">IF($A153="","",OFFSET(統合マスタ!$B$4,MATCH($A153,統合マスタ!$AC$5:$AC$1501,0),0))</f>
        <v>502</v>
      </c>
      <c r="D153" s="27" t="str">
        <f ca="1">IF($A153="","",OFFSET(統合マスタ!$C$4,MATCH($A153,統合マスタ!$AC$5:$AC$1501,0),0))</f>
        <v>ビペリデン塩酸塩錠１ｍｇ「アメル」</v>
      </c>
      <c r="E153" s="27">
        <f ca="1">IF($A153="","",OFFSET(統合マスタ!$X$4,MATCH($A153,統合マスタ!$AC$5:$AC$1501,0),0))</f>
        <v>0</v>
      </c>
      <c r="F153" s="27">
        <f ca="1">IF($A153="","",OFFSET(統合マスタ!$Z$4,MATCH($A153,統合マスタ!$AC$5:$AC$1501,0),0))</f>
        <v>25</v>
      </c>
      <c r="G153" s="27" t="str">
        <f ca="1">IF($A153="","",OFFSET(統合マスタ!$E$4,MATCH($A153,統合マスタ!$AC$5:$AC$1501,0),0))</f>
        <v>バラ</v>
      </c>
      <c r="H153" s="27" t="str">
        <f ca="1">IF($A153="","",OFFSET(統合マスタ!$F$4,MATCH($A153,統合マスタ!$AC$5:$AC$1501,0),0))</f>
        <v>１０００Ｔ</v>
      </c>
      <c r="I153" s="27" t="str">
        <f ca="1">IF($A153="","",OFFSET(統合マスタ!$K$4,MATCH($A153,統合マスタ!$AC$5:$AC$1501,0),0))</f>
        <v>錠</v>
      </c>
      <c r="J153" s="54" t="str">
        <f ca="1">IF(F153="","",OFFSET(分類!$B$29,MATCH(F153,分類!$A$30:$A$46,0),0))</f>
        <v>調剤棚　＆　普通薬バラ</v>
      </c>
      <c r="K153" s="54">
        <f ca="1">IFERROR(
    OFFSET(錠剤_PTP!$M$5,
           MATCH(D153, 錠剤_PTP!$D$5:$D$999, 0) - 1,
           0),
"")</f>
        <v>237</v>
      </c>
      <c r="L153" s="54">
        <f ca="1">IFERROR(
    OFFSET(錠剤_バラ!$M$5,
           MATCH(D153, 錠剤_バラ!$D$5:$D$999, 0) - 1,
           0),
"")</f>
        <v>0</v>
      </c>
      <c r="M153" s="54">
        <f ca="1">IFERROR(
    OFFSET(分包機カセット!$M$2,
           MATCH(D153, 分包機カセット!$E$2:$E$235, 0) - 1,
           0),
"")</f>
        <v>599</v>
      </c>
      <c r="N153" s="54">
        <f t="shared" ca="1" si="4"/>
        <v>836</v>
      </c>
    </row>
    <row r="154" spans="1:14">
      <c r="A154" s="66" cm="1">
        <f t="array" aca="1" ref="A154" ca="1">IFERROR(
    SMALL(
        IF((統合マスタ!$R$5:$R$1501=1)*
           (ISNUMBER(MATCH(統合マスタ!$V$5:$V$1501, 分類!$N$8:$N$15, 0))),
           統合マスタ!$AC$5:$AC$1501),
        ROW(A150)
    ),
"")</f>
        <v>504</v>
      </c>
      <c r="B154" s="27">
        <f t="shared" si="5"/>
        <v>150</v>
      </c>
      <c r="C154" s="27">
        <f ca="1">IF($A154="","",OFFSET(統合マスタ!$B$4,MATCH($A154,統合マスタ!$AC$5:$AC$1501,0),0))</f>
        <v>504</v>
      </c>
      <c r="D154" s="27" t="str">
        <f ca="1">IF($A154="","",OFFSET(統合マスタ!$C$4,MATCH($A154,統合マスタ!$AC$5:$AC$1501,0),0))</f>
        <v>ヒベルナ糖衣錠２５ｍｇ</v>
      </c>
      <c r="E154" s="27">
        <f ca="1">IF($A154="","",OFFSET(統合マスタ!$X$4,MATCH($A154,統合マスタ!$AC$5:$AC$1501,0),0))</f>
        <v>0</v>
      </c>
      <c r="F154" s="27">
        <f ca="1">IF($A154="","",OFFSET(統合マスタ!$Z$4,MATCH($A154,統合マスタ!$AC$5:$AC$1501,0),0))</f>
        <v>25</v>
      </c>
      <c r="G154" s="27" t="str">
        <f ca="1">IF($A154="","",OFFSET(統合マスタ!$E$4,MATCH($A154,統合マスタ!$AC$5:$AC$1501,0),0))</f>
        <v>ＰＴＰ</v>
      </c>
      <c r="H154" s="27" t="str">
        <f ca="1">IF($A154="","",OFFSET(統合マスタ!$F$4,MATCH($A154,統合マスタ!$AC$5:$AC$1501,0),0))</f>
        <v>１００Ｔ</v>
      </c>
      <c r="I154" s="27" t="str">
        <f ca="1">IF($A154="","",OFFSET(統合マスタ!$K$4,MATCH($A154,統合マスタ!$AC$5:$AC$1501,0),0))</f>
        <v>錠</v>
      </c>
      <c r="J154" s="54" t="str">
        <f ca="1">IF(F154="","",OFFSET(分類!$B$29,MATCH(F154,分類!$A$30:$A$46,0),0))</f>
        <v>調剤棚　＆　普通薬バラ</v>
      </c>
      <c r="K154" s="54">
        <f ca="1">IFERROR(
    OFFSET(錠剤_PTP!$M$5,
           MATCH(D154, 錠剤_PTP!$D$5:$D$999, 0) - 1,
           0),
"")</f>
        <v>396</v>
      </c>
      <c r="L154" s="54">
        <f ca="1">IFERROR(
    OFFSET(錠剤_バラ!$M$5,
           MATCH(D154, 錠剤_バラ!$D$5:$D$999, 0) - 1,
           0),
"")</f>
        <v>0</v>
      </c>
      <c r="M154" s="54">
        <f ca="1">IFERROR(
    OFFSET(分包機カセット!$M$2,
           MATCH(D154, 分包機カセット!$E$2:$E$235, 0) - 1,
           0),
"")</f>
        <v>189</v>
      </c>
      <c r="N154" s="54">
        <f t="shared" ca="1" si="4"/>
        <v>585</v>
      </c>
    </row>
    <row r="155" spans="1:14">
      <c r="A155" s="66" cm="1">
        <f t="array" aca="1" ref="A155" ca="1">IFERROR(
    SMALL(
        IF((統合マスタ!$R$5:$R$1501=1)*
           (ISNUMBER(MATCH(統合マスタ!$V$5:$V$1501, 分類!$N$8:$N$15, 0))),
           統合マスタ!$AC$5:$AC$1501),
        ROW(A151)
    ),
"")</f>
        <v>505</v>
      </c>
      <c r="B155" s="27">
        <f t="shared" si="5"/>
        <v>151</v>
      </c>
      <c r="C155" s="27">
        <f ca="1">IF($A155="","",OFFSET(統合マスタ!$B$4,MATCH($A155,統合マスタ!$AC$5:$AC$1501,0),0))</f>
        <v>505</v>
      </c>
      <c r="D155" s="27" t="str">
        <f ca="1">IF($A155="","",OFFSET(統合マスタ!$C$4,MATCH($A155,統合マスタ!$AC$5:$AC$1501,0),0))</f>
        <v>ヒベルナ糖衣錠２５ｍｇ</v>
      </c>
      <c r="E155" s="27">
        <f ca="1">IF($A155="","",OFFSET(統合マスタ!$X$4,MATCH($A155,統合マスタ!$AC$5:$AC$1501,0),0))</f>
        <v>0</v>
      </c>
      <c r="F155" s="27">
        <f ca="1">IF($A155="","",OFFSET(統合マスタ!$Z$4,MATCH($A155,統合マスタ!$AC$5:$AC$1501,0),0))</f>
        <v>25</v>
      </c>
      <c r="G155" s="27" t="str">
        <f ca="1">IF($A155="","",OFFSET(統合マスタ!$E$4,MATCH($A155,統合マスタ!$AC$5:$AC$1501,0),0))</f>
        <v>バラ</v>
      </c>
      <c r="H155" s="27" t="str">
        <f ca="1">IF($A155="","",OFFSET(統合マスタ!$F$4,MATCH($A155,統合マスタ!$AC$5:$AC$1501,0),0))</f>
        <v>１０００Ｔ</v>
      </c>
      <c r="I155" s="27" t="str">
        <f ca="1">IF($A155="","",OFFSET(統合マスタ!$K$4,MATCH($A155,統合マスタ!$AC$5:$AC$1501,0),0))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396</v>
      </c>
      <c r="L155" s="54">
        <f ca="1">IFERROR(
    OFFSET(錠剤_バラ!$M$5,
           MATCH(D155, 錠剤_バラ!$D$5:$D$999, 0) - 1,
           0),
"")</f>
        <v>0</v>
      </c>
      <c r="M155" s="54">
        <f ca="1">IFERROR(
    OFFSET(分包機カセット!$M$2,
           MATCH(D155, 分包機カセット!$E$2:$E$235, 0) - 1,
           0),
"")</f>
        <v>189</v>
      </c>
      <c r="N155" s="54">
        <f t="shared" ca="1" si="4"/>
        <v>585</v>
      </c>
    </row>
    <row r="156" spans="1:14">
      <c r="A156" s="66" cm="1">
        <f t="array" aca="1" ref="A156" ca="1">IFERROR(
    SMALL(
        IF((統合マスタ!$R$5:$R$1501=1)*
           (ISNUMBER(MATCH(統合マスタ!$V$5:$V$1501, 分類!$N$8:$N$15, 0))),
           統合マスタ!$AC$5:$AC$1501),
        ROW(A152)
    ),
"")</f>
        <v>514</v>
      </c>
      <c r="B156" s="27">
        <f t="shared" si="5"/>
        <v>152</v>
      </c>
      <c r="C156" s="27">
        <f ca="1">IF($A156="","",OFFSET(統合マスタ!$B$4,MATCH($A156,統合マスタ!$AC$5:$AC$1501,0),0))</f>
        <v>514</v>
      </c>
      <c r="D156" s="27" t="str">
        <f ca="1">IF($A156="","",OFFSET(統合マスタ!$C$4,MATCH($A156,統合マスタ!$AC$5:$AC$1501,0),0))</f>
        <v>ビラノアＯＤ錠２０ｍｇ</v>
      </c>
      <c r="E156" s="27">
        <f ca="1">IF($A156="","",OFFSET(統合マスタ!$X$4,MATCH($A156,統合マスタ!$AC$5:$AC$1501,0),0))</f>
        <v>0</v>
      </c>
      <c r="F156" s="27">
        <f ca="1">IF($A156="","",OFFSET(統合マスタ!$Z$4,MATCH($A156,統合マスタ!$AC$5:$AC$1501,0),0))</f>
        <v>25</v>
      </c>
      <c r="G156" s="27" t="str">
        <f ca="1">IF($A156="","",OFFSET(統合マスタ!$E$4,MATCH($A156,統合マスタ!$AC$5:$AC$1501,0),0))</f>
        <v>ＰＴＰ</v>
      </c>
      <c r="H156" s="27" t="str">
        <f ca="1">IF($A156="","",OFFSET(統合マスタ!$F$4,MATCH($A156,統合マスタ!$AC$5:$AC$1501,0),0))</f>
        <v>１００Ｔ</v>
      </c>
      <c r="I156" s="27" t="str">
        <f ca="1">IF($A156="","",OFFSET(統合マスタ!$K$4,MATCH($A156,統合マスタ!$AC$5:$AC$1501,0),0))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740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112</v>
      </c>
      <c r="N156" s="54">
        <f t="shared" ca="1" si="4"/>
        <v>852</v>
      </c>
    </row>
    <row r="157" spans="1:14">
      <c r="A157" s="66" cm="1">
        <f t="array" aca="1" ref="A157" ca="1">IFERROR(
    SMALL(
        IF((統合マスタ!$R$5:$R$1501=1)*
           (ISNUMBER(MATCH(統合マスタ!$V$5:$V$1501, 分類!$N$8:$N$15, 0))),
           統合マスタ!$AC$5:$AC$1501),
        ROW(A153)
    ),
"")</f>
        <v>515</v>
      </c>
      <c r="B157" s="27">
        <f t="shared" si="5"/>
        <v>153</v>
      </c>
      <c r="C157" s="27">
        <f ca="1">IF($A157="","",OFFSET(統合マスタ!$B$4,MATCH($A157,統合マスタ!$AC$5:$AC$1501,0),0))</f>
        <v>515</v>
      </c>
      <c r="D157" s="27" t="str">
        <f ca="1">IF($A157="","",OFFSET(統合マスタ!$C$4,MATCH($A157,統合マスタ!$AC$5:$AC$1501,0),0))</f>
        <v>ビラノアＯＤ錠２０ｍｇ</v>
      </c>
      <c r="E157" s="27">
        <f ca="1">IF($A157="","",OFFSET(統合マスタ!$X$4,MATCH($A157,統合マスタ!$AC$5:$AC$1501,0),0))</f>
        <v>0</v>
      </c>
      <c r="F157" s="27">
        <f ca="1">IF($A157="","",OFFSET(統合マスタ!$Z$4,MATCH($A157,統合マスタ!$AC$5:$AC$1501,0),0))</f>
        <v>25</v>
      </c>
      <c r="G157" s="27" t="str">
        <f ca="1">IF($A157="","",OFFSET(統合マスタ!$E$4,MATCH($A157,統合マスタ!$AC$5:$AC$1501,0),0))</f>
        <v>ＰＴＰ</v>
      </c>
      <c r="H157" s="27" t="str">
        <f ca="1">IF($A157="","",OFFSET(統合マスタ!$F$4,MATCH($A157,統合マスタ!$AC$5:$AC$1501,0),0))</f>
        <v>５００Ｔ</v>
      </c>
      <c r="I157" s="27" t="str">
        <f ca="1">IF($A157="","",OFFSET(統合マスタ!$K$4,MATCH($A157,統合マスタ!$AC$5:$AC$1501,0),0))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740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112</v>
      </c>
      <c r="N157" s="54">
        <f t="shared" ca="1" si="4"/>
        <v>852</v>
      </c>
    </row>
    <row r="158" spans="1:14">
      <c r="A158" s="66" cm="1">
        <f t="array" aca="1" ref="A158" ca="1">IFERROR(
    SMALL(
        IF((統合マスタ!$R$5:$R$1501=1)*
           (ISNUMBER(MATCH(統合マスタ!$V$5:$V$1501, 分類!$N$8:$N$15, 0))),
           統合マスタ!$AC$5:$AC$1501),
        ROW(A154)
    ),
"")</f>
        <v>518</v>
      </c>
      <c r="B158" s="27">
        <f t="shared" si="5"/>
        <v>154</v>
      </c>
      <c r="C158" s="27">
        <f ca="1">IF($A158="","",OFFSET(統合マスタ!$B$4,MATCH($A158,統合マスタ!$AC$5:$AC$1501,0),0))</f>
        <v>518</v>
      </c>
      <c r="D158" s="27" t="str">
        <f ca="1">IF($A158="","",OFFSET(統合マスタ!$C$4,MATCH($A158,統合マスタ!$AC$5:$AC$1501,0),0))</f>
        <v>ヒルナミン錠（２５ｍｇ）</v>
      </c>
      <c r="E158" s="27">
        <f ca="1">IF($A158="","",OFFSET(統合マスタ!$X$4,MATCH($A158,統合マスタ!$AC$5:$AC$1501,0),0))</f>
        <v>0</v>
      </c>
      <c r="F158" s="27">
        <f ca="1">IF($A158="","",OFFSET(統合マスタ!$Z$4,MATCH($A158,統合マスタ!$AC$5:$AC$1501,0),0))</f>
        <v>25</v>
      </c>
      <c r="G158" s="27" t="str">
        <f ca="1">IF($A158="","",OFFSET(統合マスタ!$E$4,MATCH($A158,統合マスタ!$AC$5:$AC$1501,0),0))</f>
        <v>ＰＴＰ</v>
      </c>
      <c r="H158" s="27" t="str">
        <f ca="1">IF($A158="","",OFFSET(統合マスタ!$F$4,MATCH($A158,統合マスタ!$AC$5:$AC$1501,0),0))</f>
        <v>１００Ｔ</v>
      </c>
      <c r="I158" s="27" t="str">
        <f ca="1">IF($A158="","",OFFSET(統合マスタ!$K$4,MATCH($A158,統合マスタ!$AC$5:$AC$1501,0),0))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298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816</v>
      </c>
      <c r="N158" s="54">
        <f t="shared" ca="1" si="4"/>
        <v>1114</v>
      </c>
    </row>
    <row r="159" spans="1:14">
      <c r="A159" s="66" cm="1">
        <f t="array" aca="1" ref="A159" ca="1">IFERROR(
    SMALL(
        IF((統合マスタ!$R$5:$R$1501=1)*
           (ISNUMBER(MATCH(統合マスタ!$V$5:$V$1501, 分類!$N$8:$N$15, 0))),
           統合マスタ!$AC$5:$AC$1501),
        ROW(A155)
    ),
"")</f>
        <v>519</v>
      </c>
      <c r="B159" s="27">
        <f t="shared" si="5"/>
        <v>155</v>
      </c>
      <c r="C159" s="27">
        <f ca="1">IF($A159="","",OFFSET(統合マスタ!$B$4,MATCH($A159,統合マスタ!$AC$5:$AC$1501,0),0))</f>
        <v>519</v>
      </c>
      <c r="D159" s="27" t="str">
        <f ca="1">IF($A159="","",OFFSET(統合マスタ!$C$4,MATCH($A159,統合マスタ!$AC$5:$AC$1501,0),0))</f>
        <v>ヒルナミン錠（２５ｍｇ）</v>
      </c>
      <c r="E159" s="27">
        <f ca="1">IF($A159="","",OFFSET(統合マスタ!$X$4,MATCH($A159,統合マスタ!$AC$5:$AC$1501,0),0))</f>
        <v>0</v>
      </c>
      <c r="F159" s="27">
        <f ca="1">IF($A159="","",OFFSET(統合マスタ!$Z$4,MATCH($A159,統合マスタ!$AC$5:$AC$1501,0),0))</f>
        <v>25</v>
      </c>
      <c r="G159" s="27" t="str">
        <f ca="1">IF($A159="","",OFFSET(統合マスタ!$E$4,MATCH($A159,統合マスタ!$AC$5:$AC$1501,0),0))</f>
        <v>バラ</v>
      </c>
      <c r="H159" s="27" t="str">
        <f ca="1">IF($A159="","",OFFSET(統合マスタ!$F$4,MATCH($A159,統合マスタ!$AC$5:$AC$1501,0),0))</f>
        <v>１０００Ｔ</v>
      </c>
      <c r="I159" s="27" t="str">
        <f ca="1">IF($A159="","",OFFSET(統合マスタ!$K$4,MATCH($A159,統合マスタ!$AC$5:$AC$1501,0),0))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298</v>
      </c>
      <c r="L159" s="54">
        <f ca="1">IFERROR(
    OFFSET(錠剤_バラ!$M$5,
           MATCH(D159, 錠剤_バラ!$D$5:$D$999, 0) - 1,
           0),
"")</f>
        <v>0</v>
      </c>
      <c r="M159" s="54">
        <f ca="1">IFERROR(
    OFFSET(分包機カセット!$M$2,
           MATCH(D159, 分包機カセット!$E$2:$E$235, 0) - 1,
           0),
"")</f>
        <v>816</v>
      </c>
      <c r="N159" s="54">
        <f t="shared" ca="1" si="4"/>
        <v>1114</v>
      </c>
    </row>
    <row r="160" spans="1:14">
      <c r="A160" s="66" cm="1">
        <f t="array" aca="1" ref="A160" ca="1">IFERROR(
    SMALL(
        IF((統合マスタ!$R$5:$R$1501=1)*
           (ISNUMBER(MATCH(統合マスタ!$V$5:$V$1501, 分類!$N$8:$N$15, 0))),
           統合マスタ!$AC$5:$AC$1501),
        ROW(A156)
    ),
"")</f>
        <v>521</v>
      </c>
      <c r="B160" s="27">
        <f t="shared" si="5"/>
        <v>156</v>
      </c>
      <c r="C160" s="27">
        <f ca="1">IF($A160="","",OFFSET(統合マスタ!$B$4,MATCH($A160,統合マスタ!$AC$5:$AC$1501,0),0))</f>
        <v>521</v>
      </c>
      <c r="D160" s="27" t="str">
        <f ca="1">IF($A160="","",OFFSET(統合マスタ!$C$4,MATCH($A160,統合マスタ!$AC$5:$AC$1501,0),0))</f>
        <v>ヒルナミン錠（５ｍｇ）</v>
      </c>
      <c r="E160" s="27">
        <f ca="1">IF($A160="","",OFFSET(統合マスタ!$X$4,MATCH($A160,統合マスタ!$AC$5:$AC$1501,0),0))</f>
        <v>0</v>
      </c>
      <c r="F160" s="27">
        <f ca="1">IF($A160="","",OFFSET(統合マスタ!$Z$4,MATCH($A160,統合マスタ!$AC$5:$AC$1501,0),0))</f>
        <v>25</v>
      </c>
      <c r="G160" s="27" t="str">
        <f ca="1">IF($A160="","",OFFSET(統合マスタ!$E$4,MATCH($A160,統合マスタ!$AC$5:$AC$1501,0),0))</f>
        <v>ＰＴＰ</v>
      </c>
      <c r="H160" s="27" t="str">
        <f ca="1">IF($A160="","",OFFSET(統合マスタ!$F$4,MATCH($A160,統合マスタ!$AC$5:$AC$1501,0),0))</f>
        <v>１０００Ｔ</v>
      </c>
      <c r="I160" s="27" t="str">
        <f ca="1">IF($A160="","",OFFSET(統合マスタ!$K$4,MATCH($A160,統合マスタ!$AC$5:$AC$1501,0),0))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442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369</v>
      </c>
      <c r="N160" s="54">
        <f t="shared" ca="1" si="4"/>
        <v>811</v>
      </c>
    </row>
    <row r="161" spans="1:14">
      <c r="A161" s="66" cm="1">
        <f t="array" aca="1" ref="A161" ca="1">IFERROR(
    SMALL(
        IF((統合マスタ!$R$5:$R$1501=1)*
           (ISNUMBER(MATCH(統合マスタ!$V$5:$V$1501, 分類!$N$8:$N$15, 0))),
           統合マスタ!$AC$5:$AC$1501),
        ROW(A157)
    ),
"")</f>
        <v>522</v>
      </c>
      <c r="B161" s="27">
        <f t="shared" si="5"/>
        <v>157</v>
      </c>
      <c r="C161" s="27">
        <f ca="1">IF($A161="","",OFFSET(統合マスタ!$B$4,MATCH($A161,統合マスタ!$AC$5:$AC$1501,0),0))</f>
        <v>522</v>
      </c>
      <c r="D161" s="27" t="str">
        <f ca="1">IF($A161="","",OFFSET(統合マスタ!$C$4,MATCH($A161,統合マスタ!$AC$5:$AC$1501,0),0))</f>
        <v>ヒルナミン錠（５ｍｇ）</v>
      </c>
      <c r="E161" s="27">
        <f ca="1">IF($A161="","",OFFSET(統合マスタ!$X$4,MATCH($A161,統合マスタ!$AC$5:$AC$1501,0),0))</f>
        <v>0</v>
      </c>
      <c r="F161" s="27">
        <f ca="1">IF($A161="","",OFFSET(統合マスタ!$Z$4,MATCH($A161,統合マスタ!$AC$5:$AC$1501,0),0))</f>
        <v>25</v>
      </c>
      <c r="G161" s="27" t="str">
        <f ca="1">IF($A161="","",OFFSET(統合マスタ!$E$4,MATCH($A161,統合マスタ!$AC$5:$AC$1501,0),0))</f>
        <v>バラ</v>
      </c>
      <c r="H161" s="27" t="str">
        <f ca="1">IF($A161="","",OFFSET(統合マスタ!$F$4,MATCH($A161,統合マスタ!$AC$5:$AC$1501,0),0))</f>
        <v>１０００Ｔ</v>
      </c>
      <c r="I161" s="27" t="str">
        <f ca="1">IF($A161="","",OFFSET(統合マスタ!$K$4,MATCH($A161,統合マスタ!$AC$5:$AC$1501,0),0))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442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369</v>
      </c>
      <c r="N161" s="54">
        <f t="shared" ca="1" si="4"/>
        <v>811</v>
      </c>
    </row>
    <row r="162" spans="1:14">
      <c r="A162" s="66" cm="1">
        <f t="array" aca="1" ref="A162" ca="1">IFERROR(
    SMALL(
        IF((統合マスタ!$R$5:$R$1501=1)*
           (ISNUMBER(MATCH(統合マスタ!$V$5:$V$1501, 分類!$N$8:$N$15, 0))),
           統合マスタ!$AC$5:$AC$1501),
        ROW(A158)
    ),
"")</f>
        <v>524</v>
      </c>
      <c r="B162" s="27">
        <f t="shared" si="5"/>
        <v>158</v>
      </c>
      <c r="C162" s="27">
        <f ca="1">IF($A162="","",OFFSET(統合マスタ!$B$4,MATCH($A162,統合マスタ!$AC$5:$AC$1501,0),0))</f>
        <v>524</v>
      </c>
      <c r="D162" s="27" t="str">
        <f ca="1">IF($A162="","",OFFSET(統合マスタ!$C$4,MATCH($A162,統合マスタ!$AC$5:$AC$1501,0),0))</f>
        <v>ファモチジンＤ錠２０ｍｇ「サワイ」</v>
      </c>
      <c r="E162" s="27">
        <f ca="1">IF($A162="","",OFFSET(統合マスタ!$X$4,MATCH($A162,統合マスタ!$AC$5:$AC$1501,0),0))</f>
        <v>0</v>
      </c>
      <c r="F162" s="27">
        <f ca="1">IF($A162="","",OFFSET(統合マスタ!$Z$4,MATCH($A162,統合マスタ!$AC$5:$AC$1501,0),0))</f>
        <v>25</v>
      </c>
      <c r="G162" s="27" t="str">
        <f ca="1">IF($A162="","",OFFSET(統合マスタ!$E$4,MATCH($A162,統合マスタ!$AC$5:$AC$1501,0),0))</f>
        <v>ＰＴＰ</v>
      </c>
      <c r="H162" s="27" t="str">
        <f ca="1">IF($A162="","",OFFSET(統合マスタ!$F$4,MATCH($A162,統合マスタ!$AC$5:$AC$1501,0),0))</f>
        <v>１００Ｔ</v>
      </c>
      <c r="I162" s="27" t="str">
        <f ca="1">IF($A162="","",OFFSET(統合マスタ!$K$4,MATCH($A162,統合マスタ!$AC$5:$AC$1501,0),0))</f>
        <v>錠</v>
      </c>
      <c r="J162" s="54" t="str">
        <f ca="1">IF(F162="","",OFFSET(分類!$B$29,MATCH(F162,分類!$A$30:$A$46,0),0))</f>
        <v>調剤棚　＆　普通薬バラ</v>
      </c>
      <c r="K162" s="54">
        <f ca="1">IFERROR(
    OFFSET(錠剤_PTP!$M$5,
           MATCH(D162, 錠剤_PTP!$D$5:$D$999, 0) - 1,
           0),
"")</f>
        <v>323</v>
      </c>
      <c r="L162" s="54">
        <f ca="1">IFERROR(
    OFFSET(錠剤_バラ!$M$5,
           MATCH(D162, 錠剤_バラ!$D$5:$D$999, 0) - 1,
           0),
"")</f>
        <v>0</v>
      </c>
      <c r="M162" s="54">
        <f ca="1">IFERROR(
    OFFSET(分包機カセット!$M$2,
           MATCH(D162, 分包機カセット!$E$2:$E$235, 0) - 1,
           0),
"")</f>
        <v>372</v>
      </c>
      <c r="N162" s="54">
        <f t="shared" ca="1" si="4"/>
        <v>695</v>
      </c>
    </row>
    <row r="163" spans="1:14">
      <c r="A163" s="66" cm="1">
        <f t="array" aca="1" ref="A163" ca="1">IFERROR(
    SMALL(
        IF((統合マスタ!$R$5:$R$1501=1)*
           (ISNUMBER(MATCH(統合マスタ!$V$5:$V$1501, 分類!$N$8:$N$15, 0))),
           統合マスタ!$AC$5:$AC$1501),
        ROW(A159)
    ),
"")</f>
        <v>525</v>
      </c>
      <c r="B163" s="27">
        <f t="shared" si="5"/>
        <v>159</v>
      </c>
      <c r="C163" s="27">
        <f ca="1">IF($A163="","",OFFSET(統合マスタ!$B$4,MATCH($A163,統合マスタ!$AC$5:$AC$1501,0),0))</f>
        <v>525</v>
      </c>
      <c r="D163" s="27" t="str">
        <f ca="1">IF($A163="","",OFFSET(統合マスタ!$C$4,MATCH($A163,統合マスタ!$AC$5:$AC$1501,0),0))</f>
        <v>ファモチジンＤ錠２０ｍｇ「サワイ」</v>
      </c>
      <c r="E163" s="27">
        <f ca="1">IF($A163="","",OFFSET(統合マスタ!$X$4,MATCH($A163,統合マスタ!$AC$5:$AC$1501,0),0))</f>
        <v>0</v>
      </c>
      <c r="F163" s="27">
        <f ca="1">IF($A163="","",OFFSET(統合マスタ!$Z$4,MATCH($A163,統合マスタ!$AC$5:$AC$1501,0),0))</f>
        <v>25</v>
      </c>
      <c r="G163" s="27" t="str">
        <f ca="1">IF($A163="","",OFFSET(統合マスタ!$E$4,MATCH($A163,統合マスタ!$AC$5:$AC$1501,0),0))</f>
        <v>バラ</v>
      </c>
      <c r="H163" s="27" t="str">
        <f ca="1">IF($A163="","",OFFSET(統合マスタ!$F$4,MATCH($A163,統合マスタ!$AC$5:$AC$1501,0),0))</f>
        <v>５００Ｔ</v>
      </c>
      <c r="I163" s="27" t="str">
        <f ca="1">IF($A163="","",OFFSET(統合マスタ!$K$4,MATCH($A163,統合マスタ!$AC$5:$AC$1501,0),0))</f>
        <v>錠</v>
      </c>
      <c r="J163" s="54" t="str">
        <f ca="1">IF(F163="","",OFFSET(分類!$B$29,MATCH(F163,分類!$A$30:$A$46,0),0))</f>
        <v>調剤棚　＆　普通薬バラ</v>
      </c>
      <c r="K163" s="54">
        <f ca="1">IFERROR(
    OFFSET(錠剤_PTP!$M$5,
           MATCH(D163, 錠剤_PTP!$D$5:$D$999, 0) - 1,
           0),
"")</f>
        <v>323</v>
      </c>
      <c r="L163" s="54">
        <f ca="1">IFERROR(
    OFFSET(錠剤_バラ!$M$5,
           MATCH(D163, 錠剤_バラ!$D$5:$D$999, 0) - 1,
           0),
"")</f>
        <v>0</v>
      </c>
      <c r="M163" s="54">
        <f ca="1">IFERROR(
    OFFSET(分包機カセット!$M$2,
           MATCH(D163, 分包機カセット!$E$2:$E$235, 0) - 1,
           0),
"")</f>
        <v>372</v>
      </c>
      <c r="N163" s="54">
        <f t="shared" ca="1" si="4"/>
        <v>695</v>
      </c>
    </row>
    <row r="164" spans="1:14">
      <c r="A164" s="66" cm="1">
        <f t="array" aca="1" ref="A164" ca="1">IFERROR(
    SMALL(
        IF((統合マスタ!$R$5:$R$1501=1)*
           (ISNUMBER(MATCH(統合マスタ!$V$5:$V$1501, 分類!$N$8:$N$15, 0))),
           統合マスタ!$AC$5:$AC$1501),
        ROW(A160)
    ),
"")</f>
        <v>527</v>
      </c>
      <c r="B164" s="27">
        <f t="shared" si="5"/>
        <v>160</v>
      </c>
      <c r="C164" s="27">
        <f ca="1">IF($A164="","",OFFSET(統合マスタ!$B$4,MATCH($A164,統合マスタ!$AC$5:$AC$1501,0),0))</f>
        <v>527</v>
      </c>
      <c r="D164" s="27" t="str">
        <f ca="1">IF($A164="","",OFFSET(統合マスタ!$C$4,MATCH($A164,統合マスタ!$AC$5:$AC$1501,0),0))</f>
        <v>ファロム錠２００ｍｇ</v>
      </c>
      <c r="E164" s="27">
        <f ca="1">IF($A164="","",OFFSET(統合マスタ!$X$4,MATCH($A164,統合マスタ!$AC$5:$AC$1501,0),0))</f>
        <v>0</v>
      </c>
      <c r="F164" s="27">
        <f ca="1">IF($A164="","",OFFSET(統合マスタ!$Z$4,MATCH($A164,統合マスタ!$AC$5:$AC$1501,0),0))</f>
        <v>1</v>
      </c>
      <c r="G164" s="27" t="str">
        <f ca="1">IF($A164="","",OFFSET(統合マスタ!$E$4,MATCH($A164,統合マスタ!$AC$5:$AC$1501,0),0))</f>
        <v>ＰＴＰ</v>
      </c>
      <c r="H164" s="27" t="str">
        <f ca="1">IF($A164="","",OFFSET(統合マスタ!$F$4,MATCH($A164,統合マスタ!$AC$5:$AC$1501,0),0))</f>
        <v>１００Ｔ</v>
      </c>
      <c r="I164" s="27" t="str">
        <f ca="1">IF($A164="","",OFFSET(統合マスタ!$K$4,MATCH($A164,統合マスタ!$AC$5:$AC$1501,0),0))</f>
        <v>錠</v>
      </c>
      <c r="J164" s="54" t="str">
        <f ca="1">IF(F164="","",OFFSET(分類!$B$29,MATCH(F164,分類!$A$30:$A$46,0),0))</f>
        <v>調剤棚</v>
      </c>
      <c r="K164" s="54">
        <f ca="1">IFERROR(
    OFFSET(錠剤_PTP!$M$5,
           MATCH(D164, 錠剤_PTP!$D$5:$D$999, 0) - 1,
           0),
"")</f>
        <v>100</v>
      </c>
      <c r="L164" s="54" t="str">
        <f ca="1">IFERROR(
    OFFSET(錠剤_バラ!$M$5,
           MATCH(D164, 錠剤_バラ!$D$5:$D$999, 0) - 1,
           0),
"")</f>
        <v/>
      </c>
      <c r="M164" s="54" t="str">
        <f ca="1">IFERROR(
    OFFSET(分包機カセット!$M$2,
           MATCH(D164, 分包機カセット!$E$2:$E$235, 0) - 1,
           0),
"")</f>
        <v/>
      </c>
      <c r="N164" s="54">
        <f t="shared" ca="1" si="4"/>
        <v>100</v>
      </c>
    </row>
    <row r="165" spans="1:14">
      <c r="A165" s="66" cm="1">
        <f t="array" aca="1" ref="A165" ca="1">IFERROR(
    SMALL(
        IF((統合マスタ!$R$5:$R$1501=1)*
           (ISNUMBER(MATCH(統合マスタ!$V$5:$V$1501, 分類!$N$8:$N$15, 0))),
           統合マスタ!$AC$5:$AC$1501),
        ROW(A161)
    ),
"")</f>
        <v>528</v>
      </c>
      <c r="B165" s="27">
        <f t="shared" si="5"/>
        <v>161</v>
      </c>
      <c r="C165" s="27">
        <f ca="1">IF($A165="","",OFFSET(統合マスタ!$B$4,MATCH($A165,統合マスタ!$AC$5:$AC$1501,0),0))</f>
        <v>528</v>
      </c>
      <c r="D165" s="27" t="str">
        <f ca="1">IF($A165="","",OFFSET(統合マスタ!$C$4,MATCH($A165,統合マスタ!$AC$5:$AC$1501,0),0))</f>
        <v>フィコンパ錠２ｍｇ</v>
      </c>
      <c r="E165" s="27">
        <f ca="1">IF($A165="","",OFFSET(統合マスタ!$X$4,MATCH($A165,統合マスタ!$AC$5:$AC$1501,0),0))</f>
        <v>0</v>
      </c>
      <c r="F165" s="27">
        <f ca="1">IF($A165="","",OFFSET(統合マスタ!$Z$4,MATCH($A165,統合マスタ!$AC$5:$AC$1501,0),0))</f>
        <v>1</v>
      </c>
      <c r="G165" s="27" t="str">
        <f ca="1">IF($A165="","",OFFSET(統合マスタ!$E$4,MATCH($A165,統合マスタ!$AC$5:$AC$1501,0),0))</f>
        <v>ＰＴＰ</v>
      </c>
      <c r="H165" s="27" t="str">
        <f ca="1">IF($A165="","",OFFSET(統合マスタ!$F$4,MATCH($A165,統合マスタ!$AC$5:$AC$1501,0),0))</f>
        <v>５６Ｔ</v>
      </c>
      <c r="I165" s="27" t="str">
        <f ca="1">IF($A165="","",OFFSET(統合マスタ!$K$4,MATCH($A165,統合マスタ!$AC$5:$AC$1501,0),0))</f>
        <v>錠</v>
      </c>
      <c r="J165" s="54" t="str">
        <f ca="1">IF(F165="","",OFFSET(分類!$B$29,MATCH(F165,分類!$A$30:$A$46,0),0))</f>
        <v>調剤棚</v>
      </c>
      <c r="K165" s="54">
        <f ca="1">IFERROR(
    OFFSET(錠剤_PTP!$M$5,
           MATCH(D165, 錠剤_PTP!$D$5:$D$999, 0) - 1,
           0),
"")</f>
        <v>55</v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100</v>
      </c>
      <c r="N165" s="54">
        <f t="shared" ca="1" si="4"/>
        <v>155</v>
      </c>
    </row>
    <row r="166" spans="1:14">
      <c r="A166" s="66" cm="1">
        <f t="array" aca="1" ref="A166" ca="1">IFERROR(
    SMALL(
        IF((統合マスタ!$R$5:$R$1501=1)*
           (ISNUMBER(MATCH(統合マスタ!$V$5:$V$1501, 分類!$N$8:$N$15, 0))),
           統合マスタ!$AC$5:$AC$1501),
        ROW(A162)
    ),
"")</f>
        <v>533</v>
      </c>
      <c r="B166" s="27">
        <f t="shared" si="5"/>
        <v>162</v>
      </c>
      <c r="C166" s="27">
        <f ca="1">IF($A166="","",OFFSET(統合マスタ!$B$4,MATCH($A166,統合マスタ!$AC$5:$AC$1501,0),0))</f>
        <v>533</v>
      </c>
      <c r="D166" s="27" t="str">
        <f ca="1">IF($A166="","",OFFSET(統合マスタ!$C$4,MATCH($A166,統合マスタ!$AC$5:$AC$1501,0),0))</f>
        <v>フェブキソスタット錠１０ｍｇ「サワイ」　</v>
      </c>
      <c r="E166" s="27">
        <f ca="1">IF($A166="","",OFFSET(統合マスタ!$X$4,MATCH($A166,統合マスタ!$AC$5:$AC$1501,0),0))</f>
        <v>0</v>
      </c>
      <c r="F166" s="27">
        <f ca="1">IF($A166="","",OFFSET(統合マスタ!$Z$4,MATCH($A166,統合マスタ!$AC$5:$AC$1501,0),0))</f>
        <v>25</v>
      </c>
      <c r="G166" s="27" t="str">
        <f ca="1">IF($A166="","",OFFSET(統合マスタ!$E$4,MATCH($A166,統合マスタ!$AC$5:$AC$1501,0),0))</f>
        <v>ＰＴＰ</v>
      </c>
      <c r="H166" s="27" t="str">
        <f ca="1">IF($A166="","",OFFSET(統合マスタ!$F$4,MATCH($A166,統合マスタ!$AC$5:$AC$1501,0),0))</f>
        <v>１００Ｔ</v>
      </c>
      <c r="I166" s="27" t="str">
        <f ca="1">IF($A166="","",OFFSET(統合マスタ!$K$4,MATCH($A166,統合マスタ!$AC$5:$AC$1501,0),0))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243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243</v>
      </c>
    </row>
    <row r="167" spans="1:14">
      <c r="A167" s="66" cm="1">
        <f t="array" aca="1" ref="A167" ca="1">IFERROR(
    SMALL(
        IF((統合マスタ!$R$5:$R$1501=1)*
           (ISNUMBER(MATCH(統合マスタ!$V$5:$V$1501, 分類!$N$8:$N$15, 0))),
           統合マスタ!$AC$5:$AC$1501),
        ROW(A163)
    ),
"")</f>
        <v>535</v>
      </c>
      <c r="B167" s="27">
        <f t="shared" si="5"/>
        <v>163</v>
      </c>
      <c r="C167" s="27">
        <f ca="1">IF($A167="","",OFFSET(統合マスタ!$B$4,MATCH($A167,統合マスタ!$AC$5:$AC$1501,0),0))</f>
        <v>535</v>
      </c>
      <c r="D167" s="27" t="str">
        <f ca="1">IF($A167="","",OFFSET(統合マスタ!$C$4,MATCH($A167,統合マスタ!$AC$5:$AC$1501,0),0))</f>
        <v>フェロミア錠５０ｍｇ</v>
      </c>
      <c r="E167" s="27">
        <f ca="1">IF($A167="","",OFFSET(統合マスタ!$X$4,MATCH($A167,統合マスタ!$AC$5:$AC$1501,0),0))</f>
        <v>0</v>
      </c>
      <c r="F167" s="27">
        <f ca="1">IF($A167="","",OFFSET(統合マスタ!$Z$4,MATCH($A167,統合マスタ!$AC$5:$AC$1501,0),0))</f>
        <v>25</v>
      </c>
      <c r="G167" s="27" t="str">
        <f ca="1">IF($A167="","",OFFSET(統合マスタ!$E$4,MATCH($A167,統合マスタ!$AC$5:$AC$1501,0),0))</f>
        <v>ＰＴＰ</v>
      </c>
      <c r="H167" s="27" t="str">
        <f ca="1">IF($A167="","",OFFSET(統合マスタ!$F$4,MATCH($A167,統合マスタ!$AC$5:$AC$1501,0),0))</f>
        <v>５００Ｔ</v>
      </c>
      <c r="I167" s="27" t="str">
        <f ca="1">IF($A167="","",OFFSET(統合マスタ!$K$4,MATCH($A167,統合マスタ!$AC$5:$AC$1501,0),0))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602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26</v>
      </c>
      <c r="N167" s="54">
        <f t="shared" ca="1" si="4"/>
        <v>628</v>
      </c>
    </row>
    <row r="168" spans="1:14">
      <c r="A168" s="66" cm="1">
        <f t="array" aca="1" ref="A168" ca="1">IFERROR(
    SMALL(
        IF((統合マスタ!$R$5:$R$1501=1)*
           (ISNUMBER(MATCH(統合マスタ!$V$5:$V$1501, 分類!$N$8:$N$15, 0))),
           統合マスタ!$AC$5:$AC$1501),
        ROW(A164)
    ),
"")</f>
        <v>536</v>
      </c>
      <c r="B168" s="27">
        <f t="shared" si="5"/>
        <v>164</v>
      </c>
      <c r="C168" s="27">
        <f ca="1">IF($A168="","",OFFSET(統合マスタ!$B$4,MATCH($A168,統合マスタ!$AC$5:$AC$1501,0),0))</f>
        <v>536</v>
      </c>
      <c r="D168" s="27" t="str">
        <f ca="1">IF($A168="","",OFFSET(統合マスタ!$C$4,MATCH($A168,統合マスタ!$AC$5:$AC$1501,0),0))</f>
        <v>フェロミア錠５０ｍｇ</v>
      </c>
      <c r="E168" s="27">
        <f ca="1">IF($A168="","",OFFSET(統合マスタ!$X$4,MATCH($A168,統合マスタ!$AC$5:$AC$1501,0),0))</f>
        <v>0</v>
      </c>
      <c r="F168" s="27">
        <f ca="1">IF($A168="","",OFFSET(統合マスタ!$Z$4,MATCH($A168,統合マスタ!$AC$5:$AC$1501,0),0))</f>
        <v>25</v>
      </c>
      <c r="G168" s="27" t="str">
        <f ca="1">IF($A168="","",OFFSET(統合マスタ!$E$4,MATCH($A168,統合マスタ!$AC$5:$AC$1501,0),0))</f>
        <v>バラ</v>
      </c>
      <c r="H168" s="27" t="str">
        <f ca="1">IF($A168="","",OFFSET(統合マスタ!$F$4,MATCH($A168,統合マスタ!$AC$5:$AC$1501,0),0))</f>
        <v>５００Ｔ</v>
      </c>
      <c r="I168" s="27" t="str">
        <f ca="1">IF($A168="","",OFFSET(統合マスタ!$K$4,MATCH($A168,統合マスタ!$AC$5:$AC$1501,0),0))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602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26</v>
      </c>
      <c r="N168" s="54">
        <f t="shared" ca="1" si="4"/>
        <v>628</v>
      </c>
    </row>
    <row r="169" spans="1:14">
      <c r="A169" s="66" cm="1">
        <f t="array" aca="1" ref="A169" ca="1">IFERROR(
    SMALL(
        IF((統合マスタ!$R$5:$R$1501=1)*
           (ISNUMBER(MATCH(統合マスタ!$V$5:$V$1501, 分類!$N$8:$N$15, 0))),
           統合マスタ!$AC$5:$AC$1501),
        ROW(A165)
    ),
"")</f>
        <v>538</v>
      </c>
      <c r="B169" s="27">
        <f t="shared" si="5"/>
        <v>165</v>
      </c>
      <c r="C169" s="27">
        <f ca="1">IF($A169="","",OFFSET(統合マスタ!$B$4,MATCH($A169,統合マスタ!$AC$5:$AC$1501,0),0))</f>
        <v>538</v>
      </c>
      <c r="D169" s="27" t="str">
        <f ca="1">IF($A169="","",OFFSET(統合マスタ!$C$4,MATCH($A169,統合マスタ!$AC$5:$AC$1501,0),0))</f>
        <v>フォシーガ錠５ｍｇ</v>
      </c>
      <c r="E169" s="27">
        <f ca="1">IF($A169="","",OFFSET(統合マスタ!$X$4,MATCH($A169,統合マスタ!$AC$5:$AC$1501,0),0))</f>
        <v>0</v>
      </c>
      <c r="F169" s="27">
        <f ca="1">IF($A169="","",OFFSET(統合マスタ!$Z$4,MATCH($A169,統合マスタ!$AC$5:$AC$1501,0),0))</f>
        <v>25</v>
      </c>
      <c r="G169" s="27" t="str">
        <f ca="1">IF($A169="","",OFFSET(統合マスタ!$E$4,MATCH($A169,統合マスタ!$AC$5:$AC$1501,0),0))</f>
        <v>ＰＴＰ</v>
      </c>
      <c r="H169" s="27" t="str">
        <f ca="1">IF($A169="","",OFFSET(統合マスタ!$F$4,MATCH($A169,統合マスタ!$AC$5:$AC$1501,0),0))</f>
        <v>１００Ｔ</v>
      </c>
      <c r="I169" s="27" t="str">
        <f ca="1">IF($A169="","",OFFSET(統合マスタ!$K$4,MATCH($A169,統合マスタ!$AC$5:$AC$1501,0),0))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200</v>
      </c>
      <c r="L169" s="54">
        <f ca="1">IFERROR(
    OFFSET(錠剤_バラ!$M$5,
           MATCH(D169, 錠剤_バラ!$D$5:$D$999, 0) - 1,
           0),
"")</f>
        <v>400</v>
      </c>
      <c r="M169" s="54">
        <f ca="1">IFERROR(
    OFFSET(分包機カセット!$M$2,
           MATCH(D169, 分包機カセット!$E$2:$E$235, 0) - 1,
           0),
"")</f>
        <v>241</v>
      </c>
      <c r="N169" s="54">
        <f t="shared" ca="1" si="4"/>
        <v>841</v>
      </c>
    </row>
    <row r="170" spans="1:14">
      <c r="A170" s="66" cm="1">
        <f t="array" aca="1" ref="A170" ca="1">IFERROR(
    SMALL(
        IF((統合マスタ!$R$5:$R$1501=1)*
           (ISNUMBER(MATCH(統合マスタ!$V$5:$V$1501, 分類!$N$8:$N$15, 0))),
           統合マスタ!$AC$5:$AC$1501),
        ROW(A166)
    ),
"")</f>
        <v>539</v>
      </c>
      <c r="B170" s="27">
        <f t="shared" si="5"/>
        <v>166</v>
      </c>
      <c r="C170" s="27">
        <f ca="1">IF($A170="","",OFFSET(統合マスタ!$B$4,MATCH($A170,統合マスタ!$AC$5:$AC$1501,0),0))</f>
        <v>539</v>
      </c>
      <c r="D170" s="27" t="str">
        <f ca="1">IF($A170="","",OFFSET(統合マスタ!$C$4,MATCH($A170,統合マスタ!$AC$5:$AC$1501,0),0))</f>
        <v>フォリアミン錠５ｍｇ</v>
      </c>
      <c r="E170" s="27">
        <f ca="1">IF($A170="","",OFFSET(統合マスタ!$X$4,MATCH($A170,統合マスタ!$AC$5:$AC$1501,0),0))</f>
        <v>0</v>
      </c>
      <c r="F170" s="27">
        <f ca="1">IF($A170="","",OFFSET(統合マスタ!$Z$4,MATCH($A170,統合マスタ!$AC$5:$AC$1501,0),0))</f>
        <v>25</v>
      </c>
      <c r="G170" s="27" t="str">
        <f ca="1">IF($A170="","",OFFSET(統合マスタ!$E$4,MATCH($A170,統合マスタ!$AC$5:$AC$1501,0),0))</f>
        <v>バラ</v>
      </c>
      <c r="H170" s="27" t="str">
        <f ca="1">IF($A170="","",OFFSET(統合マスタ!$F$4,MATCH($A170,統合マスタ!$AC$5:$AC$1501,0),0))</f>
        <v>１００Ｔ</v>
      </c>
      <c r="I170" s="27" t="str">
        <f ca="1">IF($A170="","",OFFSET(統合マスタ!$K$4,MATCH($A170,統合マスタ!$AC$5:$AC$1501,0),0))</f>
        <v>錠</v>
      </c>
      <c r="J170" s="54" t="str">
        <f ca="1">IF(F170="","",OFFSET(分類!$B$29,MATCH(F170,分類!$A$30:$A$46,0),0))</f>
        <v>調剤棚　＆　普通薬バラ</v>
      </c>
      <c r="K170" s="54">
        <f ca="1">IFERROR(
    OFFSET(錠剤_PTP!$M$5,
           MATCH(D170, 錠剤_PTP!$D$5:$D$999, 0) - 1,
           0),
"")</f>
        <v>0</v>
      </c>
      <c r="L170" s="54">
        <f ca="1">IFERROR(
    OFFSET(錠剤_バラ!$M$5,
           MATCH(D170, 錠剤_バラ!$D$5:$D$999, 0) - 1,
           0),
"")</f>
        <v>100</v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100</v>
      </c>
    </row>
    <row r="171" spans="1:14">
      <c r="A171" s="66" cm="1">
        <f t="array" aca="1" ref="A171" ca="1">IFERROR(
    SMALL(
        IF((統合マスタ!$R$5:$R$1501=1)*
           (ISNUMBER(MATCH(統合マスタ!$V$5:$V$1501, 分類!$N$8:$N$15, 0))),
           統合マスタ!$AC$5:$AC$1501),
        ROW(A167)
    ),
"")</f>
        <v>547</v>
      </c>
      <c r="B171" s="27">
        <f t="shared" si="5"/>
        <v>167</v>
      </c>
      <c r="C171" s="27">
        <f ca="1">IF($A171="","",OFFSET(統合マスタ!$B$4,MATCH($A171,統合マスタ!$AC$5:$AC$1501,0),0))</f>
        <v>547</v>
      </c>
      <c r="D171" s="27" t="str">
        <f ca="1">IF($A171="","",OFFSET(統合マスタ!$C$4,MATCH($A171,統合マスタ!$AC$5:$AC$1501,0),0))</f>
        <v>プラバスタチンＮａ錠５ｍｇ「サワイ」</v>
      </c>
      <c r="E171" s="27">
        <f ca="1">IF($A171="","",OFFSET(統合マスタ!$X$4,MATCH($A171,統合マスタ!$AC$5:$AC$1501,0),0))</f>
        <v>0</v>
      </c>
      <c r="F171" s="27">
        <f ca="1">IF($A171="","",OFFSET(統合マスタ!$Z$4,MATCH($A171,統合マスタ!$AC$5:$AC$1501,0),0))</f>
        <v>25</v>
      </c>
      <c r="G171" s="27" t="str">
        <f ca="1">IF($A171="","",OFFSET(統合マスタ!$E$4,MATCH($A171,統合マスタ!$AC$5:$AC$1501,0),0))</f>
        <v>ＰＴＰ</v>
      </c>
      <c r="H171" s="27" t="str">
        <f ca="1">IF($A171="","",OFFSET(統合マスタ!$F$4,MATCH($A171,統合マスタ!$AC$5:$AC$1501,0),0))</f>
        <v>１００Ｔ</v>
      </c>
      <c r="I171" s="27" t="str">
        <f ca="1">IF($A171="","",OFFSET(統合マスタ!$K$4,MATCH($A171,統合マスタ!$AC$5:$AC$1501,0),0))</f>
        <v>錠</v>
      </c>
      <c r="J171" s="54" t="str">
        <f ca="1">IF(F171="","",OFFSET(分類!$B$29,MATCH(F171,分類!$A$30:$A$46,0),0))</f>
        <v>調剤棚　＆　普通薬バラ</v>
      </c>
      <c r="K171" s="54">
        <f ca="1">IFERROR(
    OFFSET(錠剤_PTP!$M$5,
           MATCH(D171, 錠剤_PTP!$D$5:$D$999, 0) - 1,
           0),
"")</f>
        <v>302</v>
      </c>
      <c r="L171" s="54">
        <f ca="1">IFERROR(
    OFFSET(錠剤_バラ!$M$5,
           MATCH(D171, 錠剤_バラ!$D$5:$D$999, 0) - 1,
           0),
"")</f>
        <v>0</v>
      </c>
      <c r="M171" s="54">
        <f ca="1">IFERROR(
    OFFSET(分包機カセット!$M$2,
           MATCH(D171, 分包機カセット!$E$2:$E$235, 0) - 1,
           0),
"")</f>
        <v>303</v>
      </c>
      <c r="N171" s="54">
        <f t="shared" ca="1" si="4"/>
        <v>605</v>
      </c>
    </row>
    <row r="172" spans="1:14">
      <c r="A172" s="66" cm="1">
        <f t="array" aca="1" ref="A172" ca="1">IFERROR(
    SMALL(
        IF((統合マスタ!$R$5:$R$1501=1)*
           (ISNUMBER(MATCH(統合マスタ!$V$5:$V$1501, 分類!$N$8:$N$15, 0))),
           統合マスタ!$AC$5:$AC$1501),
        ROW(A168)
    ),
"")</f>
        <v>548</v>
      </c>
      <c r="B172" s="27">
        <f t="shared" si="5"/>
        <v>168</v>
      </c>
      <c r="C172" s="27">
        <f ca="1">IF($A172="","",OFFSET(統合マスタ!$B$4,MATCH($A172,統合マスタ!$AC$5:$AC$1501,0),0))</f>
        <v>548</v>
      </c>
      <c r="D172" s="27" t="str">
        <f ca="1">IF($A172="","",OFFSET(統合マスタ!$C$4,MATCH($A172,統合マスタ!$AC$5:$AC$1501,0),0))</f>
        <v>プラバスタチンＮａ錠５ｍｇ「サワイ」</v>
      </c>
      <c r="E172" s="27">
        <f ca="1">IF($A172="","",OFFSET(統合マスタ!$X$4,MATCH($A172,統合マスタ!$AC$5:$AC$1501,0),0))</f>
        <v>0</v>
      </c>
      <c r="F172" s="27">
        <f ca="1">IF($A172="","",OFFSET(統合マスタ!$Z$4,MATCH($A172,統合マスタ!$AC$5:$AC$1501,0),0))</f>
        <v>25</v>
      </c>
      <c r="G172" s="27" t="str">
        <f ca="1">IF($A172="","",OFFSET(統合マスタ!$E$4,MATCH($A172,統合マスタ!$AC$5:$AC$1501,0),0))</f>
        <v>バラ</v>
      </c>
      <c r="H172" s="27" t="str">
        <f ca="1">IF($A172="","",OFFSET(統合マスタ!$F$4,MATCH($A172,統合マスタ!$AC$5:$AC$1501,0),0))</f>
        <v>１０００Ｔ</v>
      </c>
      <c r="I172" s="27" t="str">
        <f ca="1">IF($A172="","",OFFSET(統合マスタ!$K$4,MATCH($A172,統合マスタ!$AC$5:$AC$1501,0),0))</f>
        <v>錠</v>
      </c>
      <c r="J172" s="54" t="str">
        <f ca="1">IF(F172="","",OFFSET(分類!$B$29,MATCH(F172,分類!$A$30:$A$46,0),0))</f>
        <v>調剤棚　＆　普通薬バラ</v>
      </c>
      <c r="K172" s="54">
        <f ca="1">IFERROR(
    OFFSET(錠剤_PTP!$M$5,
           MATCH(D172, 錠剤_PTP!$D$5:$D$999, 0) - 1,
           0),
"")</f>
        <v>302</v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303</v>
      </c>
      <c r="N172" s="54">
        <f t="shared" ca="1" si="4"/>
        <v>605</v>
      </c>
    </row>
    <row r="173" spans="1:14">
      <c r="A173" s="66" cm="1">
        <f t="array" aca="1" ref="A173" ca="1">IFERROR(
    SMALL(
        IF((統合マスタ!$R$5:$R$1501=1)*
           (ISNUMBER(MATCH(統合マスタ!$V$5:$V$1501, 分類!$N$8:$N$15, 0))),
           統合マスタ!$AC$5:$AC$1501),
        ROW(A169)
    ),
"")</f>
        <v>555</v>
      </c>
      <c r="B173" s="27">
        <f t="shared" si="5"/>
        <v>169</v>
      </c>
      <c r="C173" s="27">
        <f ca="1">IF($A173="","",OFFSET(統合マスタ!$B$4,MATCH($A173,統合マスタ!$AC$5:$AC$1501,0),0))</f>
        <v>555</v>
      </c>
      <c r="D173" s="27" t="str">
        <f ca="1">IF($A173="","",OFFSET(統合マスタ!$C$4,MATCH($A173,統合マスタ!$AC$5:$AC$1501,0),0))</f>
        <v>フルニトラゼパム錠１ｍｇ「アメル」</v>
      </c>
      <c r="E173" s="27">
        <f ca="1">IF($A173="","",OFFSET(統合マスタ!$X$4,MATCH($A173,統合マスタ!$AC$5:$AC$1501,0),0))</f>
        <v>0</v>
      </c>
      <c r="F173" s="27">
        <f ca="1">IF($A173="","",OFFSET(統合マスタ!$Z$4,MATCH($A173,統合マスタ!$AC$5:$AC$1501,0),0))</f>
        <v>3</v>
      </c>
      <c r="G173" s="27" t="str">
        <f ca="1">IF($A173="","",OFFSET(統合マスタ!$E$4,MATCH($A173,統合マスタ!$AC$5:$AC$1501,0),0))</f>
        <v>ＰＴＰ</v>
      </c>
      <c r="H173" s="27" t="str">
        <f ca="1">IF($A173="","",OFFSET(統合マスタ!$F$4,MATCH($A173,統合マスタ!$AC$5:$AC$1501,0),0))</f>
        <v>１０００Ｔ</v>
      </c>
      <c r="I173" s="27" t="str">
        <f ca="1">IF($A173="","",OFFSET(統合マスタ!$K$4,MATCH($A173,統合マスタ!$AC$5:$AC$1501,0),0))</f>
        <v>錠</v>
      </c>
      <c r="J173" s="54" t="str">
        <f ca="1">IF(F173="","",OFFSET(分類!$B$29,MATCH(F173,分類!$A$30:$A$46,0),0))</f>
        <v>外用.臨時.散薬ヒート</v>
      </c>
      <c r="K173" s="54">
        <v>269</v>
      </c>
      <c r="L173" s="54" t="str">
        <f ca="1">IFERROR(
    OFFSET(錠剤_バラ!$M$5,
           MATCH(D173, 錠剤_バラ!$D$5:$D$999, 0) - 1,
           0),
"")</f>
        <v/>
      </c>
      <c r="M173" s="54">
        <f ca="1">IFERROR(
    OFFSET(分包機カセット!$M$2,
           MATCH(D173, 分包機カセット!$E$2:$E$235, 0) - 1,
           0),
"")</f>
        <v>294</v>
      </c>
      <c r="N173" s="54">
        <f t="shared" ca="1" si="4"/>
        <v>563</v>
      </c>
    </row>
    <row r="174" spans="1:14">
      <c r="A174" s="66" cm="1">
        <f t="array" aca="1" ref="A174" ca="1">IFERROR(
    SMALL(
        IF((統合マスタ!$R$5:$R$1501=1)*
           (ISNUMBER(MATCH(統合マスタ!$V$5:$V$1501, 分類!$N$8:$N$15, 0))),
           統合マスタ!$AC$5:$AC$1501),
        ROW(A170)
    ),
"")</f>
        <v>556</v>
      </c>
      <c r="B174" s="27">
        <f t="shared" si="5"/>
        <v>170</v>
      </c>
      <c r="C174" s="27">
        <f ca="1">IF($A174="","",OFFSET(統合マスタ!$B$4,MATCH($A174,統合マスタ!$AC$5:$AC$1501,0),0))</f>
        <v>556</v>
      </c>
      <c r="D174" s="27" t="str">
        <f ca="1">IF($A174="","",OFFSET(統合マスタ!$C$4,MATCH($A174,統合マスタ!$AC$5:$AC$1501,0),0))</f>
        <v>フルニトラゼパム錠１ｍｇ「アメル」</v>
      </c>
      <c r="E174" s="27">
        <f ca="1">IF($A174="","",OFFSET(統合マスタ!$X$4,MATCH($A174,統合マスタ!$AC$5:$AC$1501,0),0))</f>
        <v>0</v>
      </c>
      <c r="F174" s="27">
        <f ca="1">IF($A174="","",OFFSET(統合マスタ!$Z$4,MATCH($A174,統合マスタ!$AC$5:$AC$1501,0),0))</f>
        <v>3</v>
      </c>
      <c r="G174" s="27" t="str">
        <f ca="1">IF($A174="","",OFFSET(統合マスタ!$E$4,MATCH($A174,統合マスタ!$AC$5:$AC$1501,0),0))</f>
        <v>バラ</v>
      </c>
      <c r="H174" s="27" t="str">
        <f ca="1">IF($A174="","",OFFSET(統合マスタ!$F$4,MATCH($A174,統合マスタ!$AC$5:$AC$1501,0),0))</f>
        <v>１０００Ｔ</v>
      </c>
      <c r="I174" s="27" t="str">
        <f ca="1">IF($A174="","",OFFSET(統合マスタ!$K$4,MATCH($A174,統合マスタ!$AC$5:$AC$1501,0),0))</f>
        <v>錠</v>
      </c>
      <c r="J174" s="54" t="str">
        <f ca="1">IF(F174="","",OFFSET(分類!$B$29,MATCH(F174,分類!$A$30:$A$46,0),0))</f>
        <v>外用.臨時.散薬ヒート</v>
      </c>
      <c r="K174" s="54" t="str">
        <f ca="1">IFERROR(
    OFFSET(錠剤_PTP!$M$5,
           MATCH(D174, 錠剤_PTP!$D$5:$D$999, 0) - 1,
           0),
"")</f>
        <v/>
      </c>
      <c r="L174" s="54" t="str">
        <f ca="1">IFERROR(
    OFFSET(錠剤_バラ!$M$5,
           MATCH(D174, 錠剤_バラ!$D$5:$D$999, 0) - 1,
           0),
"")</f>
        <v/>
      </c>
      <c r="M174" s="54">
        <f ca="1">IFERROR(
    OFFSET(分包機カセット!$M$2,
           MATCH(D174, 分包機カセット!$E$2:$E$235, 0) - 1,
           0),
"")</f>
        <v>294</v>
      </c>
      <c r="N174" s="54">
        <f t="shared" ca="1" si="4"/>
        <v>294</v>
      </c>
    </row>
    <row r="175" spans="1:14">
      <c r="A175" s="66" cm="1">
        <f t="array" aca="1" ref="A175" ca="1">IFERROR(
    SMALL(
        IF((統合マスタ!$R$5:$R$1501=1)*
           (ISNUMBER(MATCH(統合マスタ!$V$5:$V$1501, 分類!$N$8:$N$15, 0))),
           統合マスタ!$AC$5:$AC$1501),
        ROW(A171)
    ),
"")</f>
        <v>557</v>
      </c>
      <c r="B175" s="27">
        <f t="shared" si="5"/>
        <v>171</v>
      </c>
      <c r="C175" s="27">
        <f ca="1">IF($A175="","",OFFSET(統合マスタ!$B$4,MATCH($A175,統合マスタ!$AC$5:$AC$1501,0),0))</f>
        <v>557</v>
      </c>
      <c r="D175" s="27" t="str">
        <f ca="1">IF($A175="","",OFFSET(統合マスタ!$C$4,MATCH($A175,統合マスタ!$AC$5:$AC$1501,0),0))</f>
        <v>フルニトラゼパム錠２ｍｇ「アメル」</v>
      </c>
      <c r="E175" s="27">
        <f ca="1">IF($A175="","",OFFSET(統合マスタ!$X$4,MATCH($A175,統合マスタ!$AC$5:$AC$1501,0),0))</f>
        <v>0</v>
      </c>
      <c r="F175" s="27">
        <f ca="1">IF($A175="","",OFFSET(統合マスタ!$Z$4,MATCH($A175,統合マスタ!$AC$5:$AC$1501,0),0))</f>
        <v>3</v>
      </c>
      <c r="G175" s="27" t="str">
        <f ca="1">IF($A175="","",OFFSET(統合マスタ!$E$4,MATCH($A175,統合マスタ!$AC$5:$AC$1501,0),0))</f>
        <v>ＰＴＰ</v>
      </c>
      <c r="H175" s="27" t="str">
        <f ca="1">IF($A175="","",OFFSET(統合マスタ!$F$4,MATCH($A175,統合マスタ!$AC$5:$AC$1501,0),0))</f>
        <v>１０００Ｔ</v>
      </c>
      <c r="I175" s="27" t="str">
        <f ca="1">IF($A175="","",OFFSET(統合マスタ!$K$4,MATCH($A175,統合マスタ!$AC$5:$AC$1501,0),0))</f>
        <v>錠</v>
      </c>
      <c r="J175" s="54" t="str">
        <f ca="1">IF(F175="","",OFFSET(分類!$B$29,MATCH(F175,分類!$A$30:$A$46,0),0))</f>
        <v>外用.臨時.散薬ヒート</v>
      </c>
      <c r="K175" s="54">
        <v>161</v>
      </c>
      <c r="L175" s="54" t="str">
        <f ca="1">IFERROR(
    OFFSET(錠剤_バラ!$M$5,
           MATCH(D175, 錠剤_バラ!$D$5:$D$999, 0) - 1,
           0),
"")</f>
        <v/>
      </c>
      <c r="M175" s="54">
        <f ca="1">IFERROR(
    OFFSET(分包機カセット!$M$2,
           MATCH(D175, 分包機カセット!$E$2:$E$235, 0) - 1,
           0),
"")</f>
        <v>0</v>
      </c>
      <c r="N175" s="54">
        <f t="shared" ca="1" si="4"/>
        <v>161</v>
      </c>
    </row>
    <row r="176" spans="1:14">
      <c r="A176" s="66" cm="1">
        <f t="array" aca="1" ref="A176" ca="1">IFERROR(
    SMALL(
        IF((統合マスタ!$R$5:$R$1501=1)*
           (ISNUMBER(MATCH(統合マスタ!$V$5:$V$1501, 分類!$N$8:$N$15, 0))),
           統合マスタ!$AC$5:$AC$1501),
        ROW(A172)
    ),
"")</f>
        <v>558</v>
      </c>
      <c r="B176" s="27">
        <f t="shared" si="5"/>
        <v>172</v>
      </c>
      <c r="C176" s="27">
        <f ca="1">IF($A176="","",OFFSET(統合マスタ!$B$4,MATCH($A176,統合マスタ!$AC$5:$AC$1501,0),0))</f>
        <v>558</v>
      </c>
      <c r="D176" s="27" t="str">
        <f ca="1">IF($A176="","",OFFSET(統合マスタ!$C$4,MATCH($A176,統合マスタ!$AC$5:$AC$1501,0),0))</f>
        <v>フルニトラゼパム錠２ｍｇ「アメル」</v>
      </c>
      <c r="E176" s="27">
        <f ca="1">IF($A176="","",OFFSET(統合マスタ!$X$4,MATCH($A176,統合マスタ!$AC$5:$AC$1501,0),0))</f>
        <v>0</v>
      </c>
      <c r="F176" s="27">
        <f ca="1">IF($A176="","",OFFSET(統合マスタ!$Z$4,MATCH($A176,統合マスタ!$AC$5:$AC$1501,0),0))</f>
        <v>3</v>
      </c>
      <c r="G176" s="27" t="str">
        <f ca="1">IF($A176="","",OFFSET(統合マスタ!$E$4,MATCH($A176,統合マスタ!$AC$5:$AC$1501,0),0))</f>
        <v>バラ</v>
      </c>
      <c r="H176" s="27" t="str">
        <f ca="1">IF($A176="","",OFFSET(統合マスタ!$F$4,MATCH($A176,統合マスタ!$AC$5:$AC$1501,0),0))</f>
        <v>１０００Ｔ</v>
      </c>
      <c r="I176" s="27" t="str">
        <f ca="1">IF($A176="","",OFFSET(統合マスタ!$K$4,MATCH($A176,統合マスタ!$AC$5:$AC$1501,0),0))</f>
        <v>錠</v>
      </c>
      <c r="J176" s="54" t="str">
        <f ca="1">IF(F176="","",OFFSET(分類!$B$29,MATCH(F176,分類!$A$30:$A$46,0),0))</f>
        <v>外用.臨時.散薬ヒート</v>
      </c>
      <c r="K176" s="54" t="str">
        <f ca="1">IFERROR(
    OFFSET(錠剤_PTP!$M$5,
           MATCH(D176, 錠剤_PTP!$D$5:$D$999, 0) - 1,
           0),
"")</f>
        <v/>
      </c>
      <c r="L176" s="54" t="str">
        <f ca="1">IFERROR(
    OFFSET(錠剤_バラ!$M$5,
           MATCH(D176, 錠剤_バラ!$D$5:$D$999, 0) - 1,
           0),
"")</f>
        <v/>
      </c>
      <c r="M176" s="54">
        <f ca="1">IFERROR(
    OFFSET(分包機カセット!$M$2,
           MATCH(D176, 分包機カセット!$E$2:$E$235, 0) - 1,
           0),
"")</f>
        <v>0</v>
      </c>
      <c r="N176" s="54">
        <f t="shared" ca="1" si="4"/>
        <v>0</v>
      </c>
    </row>
    <row r="177" spans="1:14">
      <c r="A177" s="66" cm="1">
        <f t="array" aca="1" ref="A177" ca="1">IFERROR(
    SMALL(
        IF((統合マスタ!$R$5:$R$1501=1)*
           (ISNUMBER(MATCH(統合マスタ!$V$5:$V$1501, 分類!$N$8:$N$15, 0))),
           統合マスタ!$AC$5:$AC$1501),
        ROW(A173)
    ),
"")</f>
        <v>562</v>
      </c>
      <c r="B177" s="27">
        <f t="shared" si="5"/>
        <v>173</v>
      </c>
      <c r="C177" s="27">
        <f ca="1">IF($A177="","",OFFSET(統合マスタ!$B$4,MATCH($A177,統合マスタ!$AC$5:$AC$1501,0),0))</f>
        <v>562</v>
      </c>
      <c r="D177" s="27" t="str">
        <f ca="1">IF($A177="","",OFFSET(統合マスタ!$C$4,MATCH($A177,統合マスタ!$AC$5:$AC$1501,0),0))</f>
        <v>プレドニゾロン錠５ｍｇ「ＶＴＲＳ」　　　　　</v>
      </c>
      <c r="E177" s="27">
        <f ca="1">IF($A177="","",OFFSET(統合マスタ!$X$4,MATCH($A177,統合マスタ!$AC$5:$AC$1501,0),0))</f>
        <v>0</v>
      </c>
      <c r="F177" s="27">
        <f ca="1">IF($A177="","",OFFSET(統合マスタ!$Z$4,MATCH($A177,統合マスタ!$AC$5:$AC$1501,0),0))</f>
        <v>25</v>
      </c>
      <c r="G177" s="27" t="str">
        <f ca="1">IF($A177="","",OFFSET(統合マスタ!$E$4,MATCH($A177,統合マスタ!$AC$5:$AC$1501,0),0))</f>
        <v>ＰＴＰ</v>
      </c>
      <c r="H177" s="27" t="str">
        <f ca="1">IF($A177="","",OFFSET(統合マスタ!$F$4,MATCH($A177,統合マスタ!$AC$5:$AC$1501,0),0))</f>
        <v>１００Ｔ</v>
      </c>
      <c r="I177" s="27" t="str">
        <f ca="1">IF($A177="","",OFFSET(統合マスタ!$K$4,MATCH($A177,統合マスタ!$AC$5:$AC$1501,0),0))</f>
        <v>錠</v>
      </c>
      <c r="J177" s="54" t="str">
        <f ca="1">IF(F177="","",OFFSET(分類!$B$29,MATCH(F177,分類!$A$30:$A$46,0),0))</f>
        <v>調剤棚　＆　普通薬バラ</v>
      </c>
      <c r="K177" s="54">
        <f ca="1">IFERROR(
    OFFSET(錠剤_PTP!$M$5,
           MATCH(D177, 錠剤_PTP!$D$5:$D$999, 0) - 1,
           0),
"")</f>
        <v>242</v>
      </c>
      <c r="L177" s="54">
        <f ca="1">IFERROR(
    OFFSET(錠剤_バラ!$M$5,
           MATCH(D177, 錠剤_バラ!$D$5:$D$999, 0) - 1,
           0),
"")</f>
        <v>200</v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442</v>
      </c>
    </row>
    <row r="178" spans="1:14">
      <c r="A178" s="66" cm="1">
        <f t="array" aca="1" ref="A178" ca="1">IFERROR(
    SMALL(
        IF((統合マスタ!$R$5:$R$1501=1)*
           (ISNUMBER(MATCH(統合マスタ!$V$5:$V$1501, 分類!$N$8:$N$15, 0))),
           統合マスタ!$AC$5:$AC$1501),
        ROW(A174)
    ),
"")</f>
        <v>565</v>
      </c>
      <c r="B178" s="27">
        <f t="shared" si="5"/>
        <v>174</v>
      </c>
      <c r="C178" s="27">
        <f ca="1">IF($A178="","",OFFSET(統合マスタ!$B$4,MATCH($A178,統合マスタ!$AC$5:$AC$1501,0),0))</f>
        <v>565</v>
      </c>
      <c r="D178" s="27" t="str">
        <f ca="1">IF($A178="","",OFFSET(統合マスタ!$C$4,MATCH($A178,統合マスタ!$AC$5:$AC$1501,0),0))</f>
        <v>フロセミド錠２０ｍｇ「ＮＩＧ」</v>
      </c>
      <c r="E178" s="27">
        <f ca="1">IF($A178="","",OFFSET(統合マスタ!$X$4,MATCH($A178,統合マスタ!$AC$5:$AC$1501,0),0))</f>
        <v>0</v>
      </c>
      <c r="F178" s="27">
        <f ca="1">IF($A178="","",OFFSET(統合マスタ!$Z$4,MATCH($A178,統合マスタ!$AC$5:$AC$1501,0),0))</f>
        <v>25</v>
      </c>
      <c r="G178" s="27" t="str">
        <f ca="1">IF($A178="","",OFFSET(統合マスタ!$E$4,MATCH($A178,統合マスタ!$AC$5:$AC$1501,0),0))</f>
        <v>バラ</v>
      </c>
      <c r="H178" s="27" t="str">
        <f ca="1">IF($A178="","",OFFSET(統合マスタ!$F$4,MATCH($A178,統合マスタ!$AC$5:$AC$1501,0),0))</f>
        <v>１２００錠</v>
      </c>
      <c r="I178" s="27" t="str">
        <f ca="1">IF($A178="","",OFFSET(統合マスタ!$K$4,MATCH($A178,統合マスタ!$AC$5:$AC$1501,0),0))</f>
        <v>錠</v>
      </c>
      <c r="J178" s="54" t="str">
        <f ca="1">IF(F178="","",OFFSET(分類!$B$29,MATCH(F178,分類!$A$30:$A$46,0),0))</f>
        <v>調剤棚　＆　普通薬バラ</v>
      </c>
      <c r="K178" s="54">
        <f ca="1">IFERROR(
    OFFSET(錠剤_PTP!$M$5,
           MATCH(D178, 錠剤_PTP!$D$5:$D$999, 0) - 1,
           0),
"")</f>
        <v>0</v>
      </c>
      <c r="L178" s="54">
        <f ca="1">IFERROR(
    OFFSET(錠剤_バラ!$M$5,
           MATCH(D178, 錠剤_バラ!$D$5:$D$999, 0) - 1,
           0),
"")</f>
        <v>0</v>
      </c>
      <c r="M178" s="54">
        <f ca="1">IFERROR(
    OFFSET(分包機カセット!$M$2,
           MATCH(D178, 分包機カセット!$E$2:$E$235, 0) - 1,
           0),
"")</f>
        <v>679</v>
      </c>
      <c r="N178" s="54">
        <f t="shared" ca="1" si="4"/>
        <v>679</v>
      </c>
    </row>
    <row r="179" spans="1:14">
      <c r="A179" s="66" cm="1">
        <f t="array" aca="1" ref="A179" ca="1">IFERROR(
    SMALL(
        IF((統合マスタ!$R$5:$R$1501=1)*
           (ISNUMBER(MATCH(統合マスタ!$V$5:$V$1501, 分類!$N$8:$N$15, 0))),
           統合マスタ!$AC$5:$AC$1501),
        ROW(A175)
    ),
"")</f>
        <v>568</v>
      </c>
      <c r="B179" s="27">
        <f t="shared" si="5"/>
        <v>175</v>
      </c>
      <c r="C179" s="27">
        <f ca="1">IF($A179="","",OFFSET(統合マスタ!$B$4,MATCH($A179,統合マスタ!$AC$5:$AC$1501,0),0))</f>
        <v>568</v>
      </c>
      <c r="D179" s="27" t="str">
        <f ca="1">IF($A179="","",OFFSET(統合マスタ!$C$4,MATCH($A179,統合マスタ!$AC$5:$AC$1501,0),0))</f>
        <v>ブロチゾラム錠０．２５ｍｇ「ヨシトミ」</v>
      </c>
      <c r="E179" s="27">
        <f ca="1">IF($A179="","",OFFSET(統合マスタ!$X$4,MATCH($A179,統合マスタ!$AC$5:$AC$1501,0),0))</f>
        <v>0</v>
      </c>
      <c r="F179" s="27">
        <f ca="1">IF($A179="","",OFFSET(統合マスタ!$Z$4,MATCH($A179,統合マスタ!$AC$5:$AC$1501,0),0))</f>
        <v>25</v>
      </c>
      <c r="G179" s="27" t="str">
        <f ca="1">IF($A179="","",OFFSET(統合マスタ!$E$4,MATCH($A179,統合マスタ!$AC$5:$AC$1501,0),0))</f>
        <v>ＰＴＰ</v>
      </c>
      <c r="H179" s="27" t="str">
        <f ca="1">IF($A179="","",OFFSET(統合マスタ!$F$4,MATCH($A179,統合マスタ!$AC$5:$AC$1501,0),0))</f>
        <v>１０００Ｔ</v>
      </c>
      <c r="I179" s="27" t="str">
        <f ca="1">IF($A179="","",OFFSET(統合マスタ!$K$4,MATCH($A179,統合マスタ!$AC$5:$AC$1501,0),0))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1024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474</v>
      </c>
      <c r="N179" s="54">
        <f t="shared" ca="1" si="4"/>
        <v>1498</v>
      </c>
    </row>
    <row r="180" spans="1:14">
      <c r="A180" s="66" cm="1">
        <f t="array" aca="1" ref="A180" ca="1">IFERROR(
    SMALL(
        IF((統合マスタ!$R$5:$R$1501=1)*
           (ISNUMBER(MATCH(統合マスタ!$V$5:$V$1501, 分類!$N$8:$N$15, 0))),
           統合マスタ!$AC$5:$AC$1501),
        ROW(A176)
    ),
"")</f>
        <v>569</v>
      </c>
      <c r="B180" s="27">
        <f t="shared" si="5"/>
        <v>176</v>
      </c>
      <c r="C180" s="27">
        <f ca="1">IF($A180="","",OFFSET(統合マスタ!$B$4,MATCH($A180,統合マスタ!$AC$5:$AC$1501,0),0))</f>
        <v>569</v>
      </c>
      <c r="D180" s="27" t="str">
        <f ca="1">IF($A180="","",OFFSET(統合マスタ!$C$4,MATCH($A180,統合マスタ!$AC$5:$AC$1501,0),0))</f>
        <v>ブロチゾラム錠０．２５ｍｇ「ヨシトミ」</v>
      </c>
      <c r="E180" s="27">
        <f ca="1">IF($A180="","",OFFSET(統合マスタ!$X$4,MATCH($A180,統合マスタ!$AC$5:$AC$1501,0),0))</f>
        <v>0</v>
      </c>
      <c r="F180" s="27">
        <f ca="1">IF($A180="","",OFFSET(統合マスタ!$Z$4,MATCH($A180,統合マスタ!$AC$5:$AC$1501,0),0))</f>
        <v>25</v>
      </c>
      <c r="G180" s="27" t="str">
        <f ca="1">IF($A180="","",OFFSET(統合マスタ!$E$4,MATCH($A180,統合マスタ!$AC$5:$AC$1501,0),0))</f>
        <v>バラ</v>
      </c>
      <c r="H180" s="27" t="str">
        <f ca="1">IF($A180="","",OFFSET(統合マスタ!$F$4,MATCH($A180,統合マスタ!$AC$5:$AC$1501,0),0))</f>
        <v>５００Ｔ</v>
      </c>
      <c r="I180" s="27" t="str">
        <f ca="1">IF($A180="","",OFFSET(統合マスタ!$K$4,MATCH($A180,統合マスタ!$AC$5:$AC$1501,0),0))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1024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474</v>
      </c>
      <c r="N180" s="54">
        <f t="shared" ca="1" si="4"/>
        <v>1498</v>
      </c>
    </row>
    <row r="181" spans="1:14">
      <c r="A181" s="66" cm="1">
        <f t="array" aca="1" ref="A181" ca="1">IFERROR(
    SMALL(
        IF((統合マスタ!$R$5:$R$1501=1)*
           (ISNUMBER(MATCH(統合マスタ!$V$5:$V$1501, 分類!$N$8:$N$15, 0))),
           統合マスタ!$AC$5:$AC$1501),
        ROW(A177)
    ),
"")</f>
        <v>577</v>
      </c>
      <c r="B181" s="27">
        <f t="shared" si="5"/>
        <v>177</v>
      </c>
      <c r="C181" s="27">
        <f ca="1">IF($A181="","",OFFSET(統合マスタ!$B$4,MATCH($A181,統合マスタ!$AC$5:$AC$1501,0),0))</f>
        <v>577</v>
      </c>
      <c r="D181" s="27" t="str">
        <f ca="1">IF($A181="","",OFFSET(統合マスタ!$C$4,MATCH($A181,統合マスタ!$AC$5:$AC$1501,0),0))</f>
        <v>プロピベリン塩酸塩錠１０ｍｇ「ＮＩＧ」　</v>
      </c>
      <c r="E181" s="27">
        <f ca="1">IF($A181="","",OFFSET(統合マスタ!$X$4,MATCH($A181,統合マスタ!$AC$5:$AC$1501,0),0))</f>
        <v>0</v>
      </c>
      <c r="F181" s="27">
        <f ca="1">IF($A181="","",OFFSET(統合マスタ!$Z$4,MATCH($A181,統合マスタ!$AC$5:$AC$1501,0),0))</f>
        <v>1</v>
      </c>
      <c r="G181" s="27" t="str">
        <f ca="1">IF($A181="","",OFFSET(統合マスタ!$E$4,MATCH($A181,統合マスタ!$AC$5:$AC$1501,0),0))</f>
        <v>ＰＴＰ</v>
      </c>
      <c r="H181" s="27" t="str">
        <f ca="1">IF($A181="","",OFFSET(統合マスタ!$F$4,MATCH($A181,統合マスタ!$AC$5:$AC$1501,0),0))</f>
        <v>１００Ｔ</v>
      </c>
      <c r="I181" s="27" t="str">
        <f ca="1">IF($A181="","",OFFSET(統合マスタ!$K$4,MATCH($A181,統合マスタ!$AC$5:$AC$1501,0),0))</f>
        <v>錠</v>
      </c>
      <c r="J181" s="54" t="str">
        <f ca="1">IF(F181="","",OFFSET(分類!$B$29,MATCH(F181,分類!$A$30:$A$46,0),0))</f>
        <v>調剤棚</v>
      </c>
      <c r="K181" s="54">
        <f ca="1">IFERROR(
    OFFSET(錠剤_PTP!$M$5,
           MATCH(D181, 錠剤_PTP!$D$5:$D$999, 0) - 1,
           0),
"")</f>
        <v>324</v>
      </c>
      <c r="L181" s="54" t="str">
        <f ca="1">IFERROR(
    OFFSET(錠剤_バラ!$M$5,
           MATCH(D181, 錠剤_バラ!$D$5:$D$999, 0) - 1,
           0),
"")</f>
        <v/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324</v>
      </c>
    </row>
    <row r="182" spans="1:14">
      <c r="A182" s="66" cm="1">
        <f t="array" aca="1" ref="A182" ca="1">IFERROR(
    SMALL(
        IF((統合マスタ!$R$5:$R$1501=1)*
           (ISNUMBER(MATCH(統合マスタ!$V$5:$V$1501, 分類!$N$8:$N$15, 0))),
           統合マスタ!$AC$5:$AC$1501),
        ROW(A178)
    ),
"")</f>
        <v>578</v>
      </c>
      <c r="B182" s="27">
        <f t="shared" si="5"/>
        <v>178</v>
      </c>
      <c r="C182" s="27">
        <f ca="1">IF($A182="","",OFFSET(統合マスタ!$B$4,MATCH($A182,統合マスタ!$AC$5:$AC$1501,0),0))</f>
        <v>578</v>
      </c>
      <c r="D182" s="27" t="str">
        <f ca="1">IF($A182="","",OFFSET(統合マスタ!$C$4,MATCH($A182,統合マスタ!$AC$5:$AC$1501,0),0))</f>
        <v>プロピベリン塩酸塩錠１０ｍｇ「ＮＩＧ」　</v>
      </c>
      <c r="E182" s="27">
        <f ca="1">IF($A182="","",OFFSET(統合マスタ!$X$4,MATCH($A182,統合マスタ!$AC$5:$AC$1501,0),0))</f>
        <v>0</v>
      </c>
      <c r="F182" s="27">
        <f ca="1">IF($A182="","",OFFSET(統合マスタ!$Z$4,MATCH($A182,統合マスタ!$AC$5:$AC$1501,0),0))</f>
        <v>1</v>
      </c>
      <c r="G182" s="27" t="str">
        <f ca="1">IF($A182="","",OFFSET(統合マスタ!$E$4,MATCH($A182,統合マスタ!$AC$5:$AC$1501,0),0))</f>
        <v>バラ</v>
      </c>
      <c r="H182" s="27" t="str">
        <f ca="1">IF($A182="","",OFFSET(統合マスタ!$F$4,MATCH($A182,統合マスタ!$AC$5:$AC$1501,0),0))</f>
        <v>５００Ｔ</v>
      </c>
      <c r="I182" s="27" t="str">
        <f ca="1">IF($A182="","",OFFSET(統合マスタ!$K$4,MATCH($A182,統合マスタ!$AC$5:$AC$1501,0),0))</f>
        <v>錠</v>
      </c>
      <c r="J182" s="54" t="str">
        <f ca="1">IF(F182="","",OFFSET(分類!$B$29,MATCH(F182,分類!$A$30:$A$46,0),0))</f>
        <v>調剤棚</v>
      </c>
      <c r="K182" s="54">
        <f ca="1">IFERROR(
    OFFSET(錠剤_PTP!$M$5,
           MATCH(D182, 錠剤_PTP!$D$5:$D$999, 0) - 1,
           0),
"")</f>
        <v>324</v>
      </c>
      <c r="L182" s="54" t="str">
        <f ca="1">IFERROR(
    OFFSET(錠剤_バラ!$M$5,
           MATCH(D182, 錠剤_バラ!$D$5:$D$999, 0) - 1,
           0),
"")</f>
        <v/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324</v>
      </c>
    </row>
    <row r="183" spans="1:14">
      <c r="A183" s="66" cm="1">
        <f t="array" aca="1" ref="A183" ca="1">IFERROR(
    SMALL(
        IF((統合マスタ!$R$5:$R$1501=1)*
           (ISNUMBER(MATCH(統合マスタ!$V$5:$V$1501, 分類!$N$8:$N$15, 0))),
           統合マスタ!$AC$5:$AC$1501),
        ROW(A179)
    ),
"")</f>
        <v>579</v>
      </c>
      <c r="B183" s="27">
        <f t="shared" si="5"/>
        <v>179</v>
      </c>
      <c r="C183" s="27">
        <f ca="1">IF($A183="","",OFFSET(統合マスタ!$B$4,MATCH($A183,統合マスタ!$AC$5:$AC$1501,0),0))</f>
        <v>579</v>
      </c>
      <c r="D183" s="27" t="str">
        <f ca="1">IF($A183="","",OFFSET(統合マスタ!$C$4,MATCH($A183,統合マスタ!$AC$5:$AC$1501,0),0))</f>
        <v>プロマックＤ錠７５</v>
      </c>
      <c r="E183" s="27">
        <f ca="1">IF($A183="","",OFFSET(統合マスタ!$X$4,MATCH($A183,統合マスタ!$AC$5:$AC$1501,0),0))</f>
        <v>0</v>
      </c>
      <c r="F183" s="27">
        <f ca="1">IF($A183="","",OFFSET(統合マスタ!$Z$4,MATCH($A183,統合マスタ!$AC$5:$AC$1501,0),0))</f>
        <v>5</v>
      </c>
      <c r="G183" s="27" t="str">
        <f ca="1">IF($A183="","",OFFSET(統合マスタ!$E$4,MATCH($A183,統合マスタ!$AC$5:$AC$1501,0),0))</f>
        <v>ＰＴＰ</v>
      </c>
      <c r="H183" s="27" t="str">
        <f ca="1">IF($A183="","",OFFSET(統合マスタ!$F$4,MATCH($A183,統合マスタ!$AC$5:$AC$1501,0),0))</f>
        <v>１４０Ｔ</v>
      </c>
      <c r="I183" s="27" t="str">
        <f ca="1">IF($A183="","",OFFSET(統合マスタ!$K$4,MATCH($A183,統合マスタ!$AC$5:$AC$1501,0),0))</f>
        <v>錠</v>
      </c>
      <c r="J183" s="54" t="str">
        <f ca="1">IF(F183="","",OFFSET(分類!$B$29,MATCH(F183,分類!$A$30:$A$46,0),0))</f>
        <v>普通薬バラ</v>
      </c>
      <c r="K183" s="54" t="str">
        <f ca="1">IFERROR(
    OFFSET(錠剤_PTP!$M$5,
           MATCH(D183, 錠剤_PTP!$D$5:$D$999, 0) - 1,
           0),
"")</f>
        <v/>
      </c>
      <c r="L183" s="54">
        <f ca="1">IFERROR(
    OFFSET(錠剤_バラ!$M$5,
           MATCH(D183, 錠剤_バラ!$D$5:$D$999, 0) - 1,
           0),
"")</f>
        <v>280</v>
      </c>
      <c r="M183" s="54">
        <f ca="1">IFERROR(
    OFFSET(分包機カセット!$M$2,
           MATCH(D183, 分包機カセット!$E$2:$E$235, 0) - 1,
           0),
"")</f>
        <v>66</v>
      </c>
      <c r="N183" s="54">
        <f t="shared" ca="1" si="4"/>
        <v>346</v>
      </c>
    </row>
    <row r="184" spans="1:14">
      <c r="A184" s="66" cm="1">
        <f t="array" aca="1" ref="A184" ca="1">IFERROR(
    SMALL(
        IF((統合マスタ!$R$5:$R$1501=1)*
           (ISNUMBER(MATCH(統合マスタ!$V$5:$V$1501, 分類!$N$8:$N$15, 0))),
           統合マスタ!$AC$5:$AC$1501),
        ROW(A180)
    ),
"")</f>
        <v>581</v>
      </c>
      <c r="B184" s="27">
        <f t="shared" si="5"/>
        <v>180</v>
      </c>
      <c r="C184" s="27">
        <f ca="1">IF($A184="","",OFFSET(統合マスタ!$B$4,MATCH($A184,統合マスタ!$AC$5:$AC$1501,0),0))</f>
        <v>581</v>
      </c>
      <c r="D184" s="27" t="str">
        <f ca="1">IF($A184="","",OFFSET(統合マスタ!$C$4,MATCH($A184,統合マスタ!$AC$5:$AC$1501,0),0))</f>
        <v>ブロムヘキシン塩酸塩錠４ｍｇ「トーワ」</v>
      </c>
      <c r="E184" s="27">
        <f ca="1">IF($A184="","",OFFSET(統合マスタ!$X$4,MATCH($A184,統合マスタ!$AC$5:$AC$1501,0),0))</f>
        <v>0</v>
      </c>
      <c r="F184" s="27">
        <f ca="1">IF($A184="","",OFFSET(統合マスタ!$Z$4,MATCH($A184,統合マスタ!$AC$5:$AC$1501,0),0))</f>
        <v>5</v>
      </c>
      <c r="G184" s="27" t="str">
        <f ca="1">IF($A184="","",OFFSET(統合マスタ!$E$4,MATCH($A184,統合マスタ!$AC$5:$AC$1501,0),0))</f>
        <v>ＰＴＰ</v>
      </c>
      <c r="H184" s="27" t="str">
        <f ca="1">IF($A184="","",OFFSET(統合マスタ!$F$4,MATCH($A184,統合マスタ!$AC$5:$AC$1501,0),0))</f>
        <v>１０００Ｔ</v>
      </c>
      <c r="I184" s="27" t="str">
        <f ca="1">IF($A184="","",OFFSET(統合マスタ!$K$4,MATCH($A184,統合マスタ!$AC$5:$AC$1501,0),0))</f>
        <v>錠</v>
      </c>
      <c r="J184" s="54" t="str">
        <f ca="1">IF(F184="","",OFFSET(分類!$B$29,MATCH(F184,分類!$A$30:$A$46,0),0))</f>
        <v>普通薬バラ</v>
      </c>
      <c r="K184" s="54" t="str">
        <f ca="1">IFERROR(
    OFFSET(錠剤_PTP!$M$5,
           MATCH(D184, 錠剤_PTP!$D$5:$D$999, 0) - 1,
           0),
"")</f>
        <v/>
      </c>
      <c r="L184" s="54">
        <f ca="1">IFERROR(
    OFFSET(錠剤_バラ!$M$5,
           MATCH(D184, 錠剤_バラ!$D$5:$D$999, 0) - 1,
           0),
"")</f>
        <v>300</v>
      </c>
      <c r="M184" s="54">
        <f ca="1">IFERROR(
    OFFSET(分包機カセット!$M$2,
           MATCH(D184, 分包機カセット!$E$2:$E$235, 0) - 1,
           0),
"")</f>
        <v>172</v>
      </c>
      <c r="N184" s="54">
        <f t="shared" ca="1" si="4"/>
        <v>472</v>
      </c>
    </row>
    <row r="185" spans="1:14">
      <c r="A185" s="66" cm="1">
        <f t="array" aca="1" ref="A185" ca="1">IFERROR(
    SMALL(
        IF((統合マスタ!$R$5:$R$1501=1)*
           (ISNUMBER(MATCH(統合マスタ!$V$5:$V$1501, 分類!$N$8:$N$15, 0))),
           統合マスタ!$AC$5:$AC$1501),
        ROW(A181)
    ),
"")</f>
        <v>584</v>
      </c>
      <c r="B185" s="27">
        <f t="shared" si="5"/>
        <v>181</v>
      </c>
      <c r="C185" s="27">
        <f ca="1">IF($A185="","",OFFSET(統合マスタ!$B$4,MATCH($A185,統合マスタ!$AC$5:$AC$1501,0),0))</f>
        <v>584</v>
      </c>
      <c r="D185" s="27" t="str">
        <f ca="1">IF($A185="","",OFFSET(統合マスタ!$C$4,MATCH($A185,統合マスタ!$AC$5:$AC$1501,0),0))</f>
        <v>ベオーパ錠５０ｍｇ</v>
      </c>
      <c r="E185" s="27">
        <f ca="1">IF($A185="","",OFFSET(統合マスタ!$X$4,MATCH($A185,統合マスタ!$AC$5:$AC$1501,0),0))</f>
        <v>0</v>
      </c>
      <c r="F185" s="27">
        <f ca="1">IF($A185="","",OFFSET(統合マスタ!$Z$4,MATCH($A185,統合マスタ!$AC$5:$AC$1501,0),0))</f>
        <v>25</v>
      </c>
      <c r="G185" s="27" t="str">
        <f ca="1">IF($A185="","",OFFSET(統合マスタ!$E$4,MATCH($A185,統合マスタ!$AC$5:$AC$1501,0),0))</f>
        <v>ＰＴＰ</v>
      </c>
      <c r="H185" s="27" t="str">
        <f ca="1">IF($A185="","",OFFSET(統合マスタ!$F$4,MATCH($A185,統合マスタ!$AC$5:$AC$1501,0),0))</f>
        <v>１００Ｔ</v>
      </c>
      <c r="I185" s="27" t="str">
        <f ca="1">IF($A185="","",OFFSET(統合マスタ!$K$4,MATCH($A185,統合マスタ!$AC$5:$AC$1501,0),0))</f>
        <v/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235</v>
      </c>
      <c r="L185" s="54">
        <f ca="1">IFERROR(
    OFFSET(錠剤_バラ!$M$5,
           MATCH(D185, 錠剤_バラ!$D$5:$D$999, 0) - 1,
           0),
"")</f>
        <v>200</v>
      </c>
      <c r="M185" s="54" t="str">
        <f ca="1">IFERROR(
    OFFSET(分包機カセット!$M$2,
           MATCH(D185, 分包機カセット!$E$2:$E$235, 0) - 1,
           0),
"")</f>
        <v/>
      </c>
      <c r="N185" s="54">
        <f t="shared" ca="1" si="4"/>
        <v>435</v>
      </c>
    </row>
    <row r="186" spans="1:14">
      <c r="A186" s="66" cm="1">
        <f t="array" aca="1" ref="A186" ca="1">IFERROR(
    SMALL(
        IF((統合マスタ!$R$5:$R$1501=1)*
           (ISNUMBER(MATCH(統合マスタ!$V$5:$V$1501, 分類!$N$8:$N$15, 0))),
           統合マスタ!$AC$5:$AC$1501),
        ROW(A182)
    ),
"")</f>
        <v>587</v>
      </c>
      <c r="B186" s="27">
        <f t="shared" si="5"/>
        <v>182</v>
      </c>
      <c r="C186" s="27">
        <f ca="1">IF($A186="","",OFFSET(統合マスタ!$B$4,MATCH($A186,統合マスタ!$AC$5:$AC$1501,0),0))</f>
        <v>587</v>
      </c>
      <c r="D186" s="27" t="str">
        <f ca="1">IF($A186="","",OFFSET(統合マスタ!$C$4,MATCH($A186,統合マスタ!$AC$5:$AC$1501,0),0))</f>
        <v>ベザフィブラートＳＲ錠２００ｍｇ「日医工」　　　</v>
      </c>
      <c r="E186" s="27">
        <f ca="1">IF($A186="","",OFFSET(統合マスタ!$X$4,MATCH($A186,統合マスタ!$AC$5:$AC$1501,0),0))</f>
        <v>0</v>
      </c>
      <c r="F186" s="27">
        <f ca="1">IF($A186="","",OFFSET(統合マスタ!$Z$4,MATCH($A186,統合マスタ!$AC$5:$AC$1501,0),0))</f>
        <v>25</v>
      </c>
      <c r="G186" s="27" t="str">
        <f ca="1">IF($A186="","",OFFSET(統合マスタ!$E$4,MATCH($A186,統合マスタ!$AC$5:$AC$1501,0),0))</f>
        <v>ＰＴＰ</v>
      </c>
      <c r="H186" s="27" t="str">
        <f ca="1">IF($A186="","",OFFSET(統合マスタ!$F$4,MATCH($A186,統合マスタ!$AC$5:$AC$1501,0),0))</f>
        <v>１００Ｔ</v>
      </c>
      <c r="I186" s="27" t="str">
        <f ca="1">IF($A186="","",OFFSET(統合マスタ!$K$4,MATCH($A186,統合マスタ!$AC$5:$AC$1501,0),0))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210</v>
      </c>
      <c r="L186" s="54">
        <f ca="1">IFERROR(
    OFFSET(錠剤_バラ!$M$5,
           MATCH(D186, 錠剤_バラ!$D$5:$D$999, 0) - 1,
           0),
"")</f>
        <v>100</v>
      </c>
      <c r="M186" s="54" t="str">
        <f ca="1">IFERROR(
    OFFSET(分包機カセット!$M$2,
           MATCH(D186, 分包機カセット!$E$2:$E$235, 0) - 1,
           0),
"")</f>
        <v/>
      </c>
      <c r="N186" s="54">
        <f t="shared" ca="1" si="4"/>
        <v>310</v>
      </c>
    </row>
    <row r="187" spans="1:14">
      <c r="A187" s="66" cm="1">
        <f t="array" aca="1" ref="A187" ca="1">IFERROR(
    SMALL(
        IF((統合マスタ!$R$5:$R$1501=1)*
           (ISNUMBER(MATCH(統合マスタ!$V$5:$V$1501, 分類!$N$8:$N$15, 0))),
           統合マスタ!$AC$5:$AC$1501),
        ROW(A183)
    ),
"")</f>
        <v>600</v>
      </c>
      <c r="B187" s="27">
        <f t="shared" si="5"/>
        <v>183</v>
      </c>
      <c r="C187" s="27">
        <f ca="1">IF($A187="","",OFFSET(統合マスタ!$B$4,MATCH($A187,統合マスタ!$AC$5:$AC$1501,0),0))</f>
        <v>600</v>
      </c>
      <c r="D187" s="27" t="str">
        <f ca="1">IF($A187="","",OFFSET(統合マスタ!$C$4,MATCH($A187,統合マスタ!$AC$5:$AC$1501,0),0))</f>
        <v>ベルソムラ錠１５ｍｇ</v>
      </c>
      <c r="E187" s="27">
        <f ca="1">IF($A187="","",OFFSET(統合マスタ!$X$4,MATCH($A187,統合マスタ!$AC$5:$AC$1501,0),0))</f>
        <v>0</v>
      </c>
      <c r="F187" s="27">
        <f ca="1">IF($A187="","",OFFSET(統合マスタ!$Z$4,MATCH($A187,統合マスタ!$AC$5:$AC$1501,0),0))</f>
        <v>1</v>
      </c>
      <c r="G187" s="27" t="str">
        <f ca="1">IF($A187="","",OFFSET(統合マスタ!$E$4,MATCH($A187,統合マスタ!$AC$5:$AC$1501,0),0))</f>
        <v>ＰＴＰ</v>
      </c>
      <c r="H187" s="27" t="str">
        <f ca="1">IF($A187="","",OFFSET(統合マスタ!$F$4,MATCH($A187,統合マスタ!$AC$5:$AC$1501,0),0))</f>
        <v>５００Ｔ</v>
      </c>
      <c r="I187" s="27" t="str">
        <f ca="1">IF($A187="","",OFFSET(統合マスタ!$K$4,MATCH($A187,統合マスタ!$AC$5:$AC$1501,0),0))</f>
        <v>錠</v>
      </c>
      <c r="J187" s="54" t="str">
        <f ca="1">IF(F187="","",OFFSET(分類!$B$29,MATCH(F187,分類!$A$30:$A$46,0),0))</f>
        <v>調剤棚</v>
      </c>
      <c r="K187" s="54">
        <f ca="1">IFERROR(
    OFFSET(錠剤_PTP!$M$5,
           MATCH(D187, 錠剤_PTP!$D$5:$D$999, 0) - 1,
           0),
"")</f>
        <v>280</v>
      </c>
      <c r="L187" s="54" t="str">
        <f ca="1">IFERROR(
    OFFSET(錠剤_バラ!$M$5,
           MATCH(D187, 錠剤_バラ!$D$5:$D$999, 0) - 1,
           0),
"")</f>
        <v/>
      </c>
      <c r="M187" s="54" t="str">
        <f ca="1">IFERROR(
    OFFSET(分包機カセット!$M$2,
           MATCH(D187, 分包機カセット!$E$2:$E$235, 0) - 1,
           0),
"")</f>
        <v/>
      </c>
      <c r="N187" s="54">
        <f t="shared" ca="1" si="4"/>
        <v>280</v>
      </c>
    </row>
    <row r="188" spans="1:14">
      <c r="A188" s="66" cm="1">
        <f t="array" aca="1" ref="A188" ca="1">IFERROR(
    SMALL(
        IF((統合マスタ!$R$5:$R$1501=1)*
           (ISNUMBER(MATCH(統合マスタ!$V$5:$V$1501, 分類!$N$8:$N$15, 0))),
           統合マスタ!$AC$5:$AC$1501),
        ROW(A184)
    ),
"")</f>
        <v>601</v>
      </c>
      <c r="B188" s="27">
        <f t="shared" si="5"/>
        <v>184</v>
      </c>
      <c r="C188" s="27">
        <f ca="1">IF($A188="","",OFFSET(統合マスタ!$B$4,MATCH($A188,統合マスタ!$AC$5:$AC$1501,0),0))</f>
        <v>601</v>
      </c>
      <c r="D188" s="27" t="str">
        <f ca="1">IF($A188="","",OFFSET(統合マスタ!$C$4,MATCH($A188,統合マスタ!$AC$5:$AC$1501,0),0))</f>
        <v>ベルソムラ錠２０ｍｇ</v>
      </c>
      <c r="E188" s="27">
        <f ca="1">IF($A188="","",OFFSET(統合マスタ!$X$4,MATCH($A188,統合マスタ!$AC$5:$AC$1501,0),0))</f>
        <v>0</v>
      </c>
      <c r="F188" s="27">
        <f ca="1">IF($A188="","",OFFSET(統合マスタ!$Z$4,MATCH($A188,統合マスタ!$AC$5:$AC$1501,0),0))</f>
        <v>1</v>
      </c>
      <c r="G188" s="27" t="str">
        <f ca="1">IF($A188="","",OFFSET(統合マスタ!$E$4,MATCH($A188,統合マスタ!$AC$5:$AC$1501,0),0))</f>
        <v>ＰＴＰ</v>
      </c>
      <c r="H188" s="27" t="str">
        <f ca="1">IF($A188="","",OFFSET(統合マスタ!$F$4,MATCH($A188,統合マスタ!$AC$5:$AC$1501,0),0))</f>
        <v>１００Ｔ</v>
      </c>
      <c r="I188" s="27" t="str">
        <f ca="1">IF($A188="","",OFFSET(統合マスタ!$K$4,MATCH($A188,統合マスタ!$AC$5:$AC$1501,0),0))</f>
        <v>錠</v>
      </c>
      <c r="J188" s="54" t="str">
        <f ca="1">IF(F188="","",OFFSET(分類!$B$29,MATCH(F188,分類!$A$30:$A$46,0),0))</f>
        <v>調剤棚</v>
      </c>
      <c r="K188" s="54">
        <f ca="1">IFERROR(
    OFFSET(錠剤_PTP!$M$5,
           MATCH(D188, 錠剤_PTP!$D$5:$D$999, 0) - 1,
           0),
"")</f>
        <v>335</v>
      </c>
      <c r="L188" s="54" t="str">
        <f ca="1">IFERROR(
    OFFSET(錠剤_バラ!$M$5,
           MATCH(D188, 錠剤_バラ!$D$5:$D$999, 0) - 1,
           0),
"")</f>
        <v/>
      </c>
      <c r="M188" s="54" t="str">
        <f ca="1">IFERROR(
    OFFSET(分包機カセット!$M$2,
           MATCH(D188, 分包機カセット!$E$2:$E$235, 0) - 1,
           0),
"")</f>
        <v/>
      </c>
      <c r="N188" s="54">
        <f t="shared" ca="1" si="4"/>
        <v>335</v>
      </c>
    </row>
    <row r="189" spans="1:14">
      <c r="A189" s="66" cm="1">
        <f t="array" aca="1" ref="A189" ca="1">IFERROR(
    SMALL(
        IF((統合マスタ!$R$5:$R$1501=1)*
           (ISNUMBER(MATCH(統合マスタ!$V$5:$V$1501, 分類!$N$8:$N$15, 0))),
           統合マスタ!$AC$5:$AC$1501),
        ROW(A185)
    ),
"")</f>
        <v>602</v>
      </c>
      <c r="B189" s="27">
        <f t="shared" si="5"/>
        <v>185</v>
      </c>
      <c r="C189" s="27">
        <f ca="1">IF($A189="","",OFFSET(統合マスタ!$B$4,MATCH($A189,統合マスタ!$AC$5:$AC$1501,0),0))</f>
        <v>602</v>
      </c>
      <c r="D189" s="27" t="str">
        <f ca="1">IF($A189="","",OFFSET(統合マスタ!$C$4,MATCH($A189,統合マスタ!$AC$5:$AC$1501,0),0))</f>
        <v>ヘルベッサー錠３０　　　　　</v>
      </c>
      <c r="E189" s="27">
        <f ca="1">IF($A189="","",OFFSET(統合マスタ!$X$4,MATCH($A189,統合マスタ!$AC$5:$AC$1501,0),0))</f>
        <v>0</v>
      </c>
      <c r="F189" s="27">
        <f ca="1">IF($A189="","",OFFSET(統合マスタ!$Z$4,MATCH($A189,統合マスタ!$AC$5:$AC$1501,0),0))</f>
        <v>5</v>
      </c>
      <c r="G189" s="27" t="str">
        <f ca="1">IF($A189="","",OFFSET(統合マスタ!$E$4,MATCH($A189,統合マスタ!$AC$5:$AC$1501,0),0))</f>
        <v>ＰＴＰ</v>
      </c>
      <c r="H189" s="27" t="str">
        <f ca="1">IF($A189="","",OFFSET(統合マスタ!$F$4,MATCH($A189,統合マスタ!$AC$5:$AC$1501,0),0))</f>
        <v>１００Ｔ</v>
      </c>
      <c r="I189" s="27" t="str">
        <f ca="1">IF($A189="","",OFFSET(統合マスタ!$K$4,MATCH($A189,統合マスタ!$AC$5:$AC$1501,0),0))</f>
        <v>錠</v>
      </c>
      <c r="J189" s="54" t="str">
        <f ca="1">IF(F189="","",OFFSET(分類!$B$29,MATCH(F189,分類!$A$30:$A$46,0),0))</f>
        <v>普通薬バラ</v>
      </c>
      <c r="K189" s="54" t="str">
        <f ca="1">IFERROR(
    OFFSET(錠剤_PTP!$M$5,
           MATCH(D189, 錠剤_PTP!$D$5:$D$999, 0) - 1,
           0),
"")</f>
        <v/>
      </c>
      <c r="L189" s="54">
        <f ca="1">IFERROR(
    OFFSET(錠剤_バラ!$M$5,
           MATCH(D189, 錠剤_バラ!$D$5:$D$999, 0) - 1,
           0),
"")</f>
        <v>200</v>
      </c>
      <c r="M189" s="54" t="str">
        <f ca="1">IFERROR(
    OFFSET(分包機カセット!$M$2,
           MATCH(D189, 分包機カセット!$E$2:$E$235, 0) - 1,
           0),
"")</f>
        <v/>
      </c>
      <c r="N189" s="54">
        <f t="shared" ca="1" si="4"/>
        <v>200</v>
      </c>
    </row>
    <row r="190" spans="1:14">
      <c r="A190" s="66" cm="1">
        <f t="array" aca="1" ref="A190" ca="1">IFERROR(
    SMALL(
        IF((統合マスタ!$R$5:$R$1501=1)*
           (ISNUMBER(MATCH(統合マスタ!$V$5:$V$1501, 分類!$N$8:$N$15, 0))),
           統合マスタ!$AC$5:$AC$1501),
        ROW(A186)
    ),
"")</f>
        <v>605</v>
      </c>
      <c r="B190" s="27">
        <f t="shared" si="5"/>
        <v>186</v>
      </c>
      <c r="C190" s="27">
        <f ca="1">IF($A190="","",OFFSET(統合マスタ!$B$4,MATCH($A190,統合マスタ!$AC$5:$AC$1501,0),0))</f>
        <v>605</v>
      </c>
      <c r="D190" s="27" t="str">
        <f ca="1">IF($A190="","",OFFSET(統合マスタ!$C$4,MATCH($A190,統合マスタ!$AC$5:$AC$1501,0),0))</f>
        <v>ベンザリン錠５</v>
      </c>
      <c r="E190" s="27">
        <f ca="1">IF($A190="","",OFFSET(統合マスタ!$X$4,MATCH($A190,統合マスタ!$AC$5:$AC$1501,0),0))</f>
        <v>0</v>
      </c>
      <c r="F190" s="27">
        <f ca="1">IF($A190="","",OFFSET(統合マスタ!$Z$4,MATCH($A190,統合マスタ!$AC$5:$AC$1501,0),0))</f>
        <v>25</v>
      </c>
      <c r="G190" s="27" t="str">
        <f ca="1">IF($A190="","",OFFSET(統合マスタ!$E$4,MATCH($A190,統合マスタ!$AC$5:$AC$1501,0),0))</f>
        <v>ＰＴＰ</v>
      </c>
      <c r="H190" s="27" t="str">
        <f ca="1">IF($A190="","",OFFSET(統合マスタ!$F$4,MATCH($A190,統合マスタ!$AC$5:$AC$1501,0),0))</f>
        <v>１００Ｔ</v>
      </c>
      <c r="I190" s="27" t="str">
        <f ca="1">IF($A190="","",OFFSET(統合マスタ!$K$4,MATCH($A190,統合マスタ!$AC$5:$AC$1501,0),0))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403</v>
      </c>
      <c r="L190" s="54">
        <f ca="1">IFERROR(
    OFFSET(錠剤_バラ!$M$5,
           MATCH(D190, 錠剤_バラ!$D$5:$D$999, 0) - 1,
           0),
"")</f>
        <v>0</v>
      </c>
      <c r="M190" s="54">
        <f ca="1">IFERROR(
    OFFSET(分包機カセット!$M$2,
           MATCH(D190, 分包機カセット!$E$2:$E$235, 0) - 1,
           0),
"")</f>
        <v>831</v>
      </c>
      <c r="N190" s="54">
        <f t="shared" ca="1" si="4"/>
        <v>1234</v>
      </c>
    </row>
    <row r="191" spans="1:14">
      <c r="A191" s="66" cm="1">
        <f t="array" aca="1" ref="A191" ca="1">IFERROR(
    SMALL(
        IF((統合マスタ!$R$5:$R$1501=1)*
           (ISNUMBER(MATCH(統合マスタ!$V$5:$V$1501, 分類!$N$8:$N$15, 0))),
           統合マスタ!$AC$5:$AC$1501),
        ROW(A187)
    ),
"")</f>
        <v>606</v>
      </c>
      <c r="B191" s="27">
        <f t="shared" si="5"/>
        <v>187</v>
      </c>
      <c r="C191" s="27">
        <f ca="1">IF($A191="","",OFFSET(統合マスタ!$B$4,MATCH($A191,統合マスタ!$AC$5:$AC$1501,0),0))</f>
        <v>606</v>
      </c>
      <c r="D191" s="27" t="str">
        <f ca="1">IF($A191="","",OFFSET(統合マスタ!$C$4,MATCH($A191,統合マスタ!$AC$5:$AC$1501,0),0))</f>
        <v>ベンザリン錠５</v>
      </c>
      <c r="E191" s="27">
        <f ca="1">IF($A191="","",OFFSET(統合マスタ!$X$4,MATCH($A191,統合マスタ!$AC$5:$AC$1501,0),0))</f>
        <v>0</v>
      </c>
      <c r="F191" s="27">
        <f ca="1">IF($A191="","",OFFSET(統合マスタ!$Z$4,MATCH($A191,統合マスタ!$AC$5:$AC$1501,0),0))</f>
        <v>25</v>
      </c>
      <c r="G191" s="27" t="str">
        <f ca="1">IF($A191="","",OFFSET(統合マスタ!$E$4,MATCH($A191,統合マスタ!$AC$5:$AC$1501,0),0))</f>
        <v>バラ</v>
      </c>
      <c r="H191" s="27" t="str">
        <f ca="1">IF($A191="","",OFFSET(統合マスタ!$F$4,MATCH($A191,統合マスタ!$AC$5:$AC$1501,0),0))</f>
        <v>１０００Ｔ</v>
      </c>
      <c r="I191" s="27" t="str">
        <f ca="1">IF($A191="","",OFFSET(統合マスタ!$K$4,MATCH($A191,統合マスタ!$AC$5:$AC$1501,0),0))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403</v>
      </c>
      <c r="L191" s="54">
        <f ca="1">IFERROR(
    OFFSET(錠剤_バラ!$M$5,
           MATCH(D191, 錠剤_バラ!$D$5:$D$999, 0) - 1,
           0),
"")</f>
        <v>0</v>
      </c>
      <c r="M191" s="54">
        <f ca="1">IFERROR(
    OFFSET(分包機カセット!$M$2,
           MATCH(D191, 分包機カセット!$E$2:$E$235, 0) - 1,
           0),
"")</f>
        <v>831</v>
      </c>
      <c r="N191" s="54">
        <f t="shared" ca="1" si="4"/>
        <v>1234</v>
      </c>
    </row>
    <row r="192" spans="1:14">
      <c r="A192" s="66" cm="1">
        <f t="array" aca="1" ref="A192" ca="1">IFERROR(
    SMALL(
        IF((統合マスタ!$R$5:$R$1501=1)*
           (ISNUMBER(MATCH(統合マスタ!$V$5:$V$1501, 分類!$N$8:$N$15, 0))),
           統合マスタ!$AC$5:$AC$1501),
        ROW(A188)
    ),
"")</f>
        <v>611</v>
      </c>
      <c r="B192" s="27">
        <f t="shared" si="5"/>
        <v>188</v>
      </c>
      <c r="C192" s="27">
        <f ca="1">IF($A192="","",OFFSET(統合マスタ!$B$4,MATCH($A192,統合マスタ!$AC$5:$AC$1501,0),0))</f>
        <v>611</v>
      </c>
      <c r="D192" s="27" t="str">
        <f ca="1">IF($A192="","",OFFSET(統合マスタ!$C$4,MATCH($A192,統合マスタ!$AC$5:$AC$1501,0),0))</f>
        <v>ボグリボーズＯＤ錠０．２ｍｇ　「トーワ」</v>
      </c>
      <c r="E192" s="27">
        <f ca="1">IF($A192="","",OFFSET(統合マスタ!$X$4,MATCH($A192,統合マスタ!$AC$5:$AC$1501,0),0))</f>
        <v>0</v>
      </c>
      <c r="F192" s="27">
        <f ca="1">IF($A192="","",OFFSET(統合マスタ!$Z$4,MATCH($A192,統合マスタ!$AC$5:$AC$1501,0),0))</f>
        <v>25</v>
      </c>
      <c r="G192" s="27" t="str">
        <f ca="1">IF($A192="","",OFFSET(統合マスタ!$E$4,MATCH($A192,統合マスタ!$AC$5:$AC$1501,0),0))</f>
        <v>ＰＴＰ</v>
      </c>
      <c r="H192" s="27" t="str">
        <f ca="1">IF($A192="","",OFFSET(統合マスタ!$F$4,MATCH($A192,統合マスタ!$AC$5:$AC$1501,0),0))</f>
        <v>１００Ｔ</v>
      </c>
      <c r="I192" s="27" t="str">
        <f ca="1">IF($A192="","",OFFSET(統合マスタ!$K$4,MATCH($A192,統合マスタ!$AC$5:$AC$1501,0),0))</f>
        <v>錠</v>
      </c>
      <c r="J192" s="54" t="str">
        <f ca="1">IF(F192="","",OFFSET(分類!$B$29,MATCH(F192,分類!$A$30:$A$46,0),0))</f>
        <v>調剤棚　＆　普通薬バラ</v>
      </c>
      <c r="K192" s="54">
        <f ca="1">IFERROR(
    OFFSET(錠剤_PTP!$M$5,
           MATCH(D192, 錠剤_PTP!$D$5:$D$999, 0) - 1,
           0),
"")</f>
        <v>0</v>
      </c>
      <c r="L192" s="54">
        <f ca="1">IFERROR(
    OFFSET(錠剤_バラ!$M$5,
           MATCH(D192, 錠剤_バラ!$D$5:$D$999, 0) - 1,
           0),
"")</f>
        <v>0</v>
      </c>
      <c r="M192" s="54" t="str">
        <f ca="1">IFERROR(
    OFFSET(分包機カセット!$M$2,
           MATCH(D192, 分包機カセット!$E$2:$E$235, 0) - 1,
           0),
"")</f>
        <v/>
      </c>
      <c r="N192" s="54">
        <f t="shared" ca="1" si="4"/>
        <v>0</v>
      </c>
    </row>
    <row r="193" spans="1:14">
      <c r="A193" s="66" cm="1">
        <f t="array" aca="1" ref="A193" ca="1">IFERROR(
    SMALL(
        IF((統合マスタ!$R$5:$R$1501=1)*
           (ISNUMBER(MATCH(統合マスタ!$V$5:$V$1501, 分類!$N$8:$N$15, 0))),
           統合マスタ!$AC$5:$AC$1501),
        ROW(A189)
    ),
"")</f>
        <v>612</v>
      </c>
      <c r="B193" s="27">
        <f t="shared" si="5"/>
        <v>189</v>
      </c>
      <c r="C193" s="27">
        <f ca="1">IF($A193="","",OFFSET(統合マスタ!$B$4,MATCH($A193,統合マスタ!$AC$5:$AC$1501,0),0))</f>
        <v>612</v>
      </c>
      <c r="D193" s="27" t="str">
        <f ca="1">IF($A193="","",OFFSET(統合マスタ!$C$4,MATCH($A193,統合マスタ!$AC$5:$AC$1501,0),0))</f>
        <v>ボグリボーズＯＤ錠０．２ｍｇ「トーワ」</v>
      </c>
      <c r="E193" s="27">
        <f ca="1">IF($A193="","",OFFSET(統合マスタ!$X$4,MATCH($A193,統合マスタ!$AC$5:$AC$1501,0),0))</f>
        <v>0</v>
      </c>
      <c r="F193" s="27">
        <f ca="1">IF($A193="","",OFFSET(統合マスタ!$Z$4,MATCH($A193,統合マスタ!$AC$5:$AC$1501,0),0))</f>
        <v>25</v>
      </c>
      <c r="G193" s="27" t="str">
        <f ca="1">IF($A193="","",OFFSET(統合マスタ!$E$4,MATCH($A193,統合マスタ!$AC$5:$AC$1501,0),0))</f>
        <v>バラ</v>
      </c>
      <c r="H193" s="27" t="str">
        <f ca="1">IF($A193="","",OFFSET(統合マスタ!$F$4,MATCH($A193,統合マスタ!$AC$5:$AC$1501,0),0))</f>
        <v>５００Ｔ</v>
      </c>
      <c r="I193" s="27" t="str">
        <f ca="1">IF($A193="","",OFFSET(統合マスタ!$K$4,MATCH($A193,統合マスタ!$AC$5:$AC$1501,0),0))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116</v>
      </c>
      <c r="M193" s="54" t="str">
        <f ca="1">IFERROR(
    OFFSET(分包機カセット!$M$2,
           MATCH(D193, 分包機カセット!$E$2:$E$235, 0) - 1,
           0),
"")</f>
        <v/>
      </c>
      <c r="N193" s="54">
        <f t="shared" ca="1" si="4"/>
        <v>116</v>
      </c>
    </row>
    <row r="194" spans="1:14">
      <c r="A194" s="66" cm="1">
        <f t="array" aca="1" ref="A194" ca="1">IFERROR(
    SMALL(
        IF((統合マスタ!$R$5:$R$1501=1)*
           (ISNUMBER(MATCH(統合マスタ!$V$5:$V$1501, 分類!$N$8:$N$15, 0))),
           統合マスタ!$AC$5:$AC$1501),
        ROW(A190)
    ),
"")</f>
        <v>627</v>
      </c>
      <c r="B194" s="27">
        <f t="shared" si="5"/>
        <v>190</v>
      </c>
      <c r="C194" s="27">
        <f ca="1">IF($A194="","",OFFSET(統合マスタ!$B$4,MATCH($A194,統合マスタ!$AC$5:$AC$1501,0),0))</f>
        <v>627</v>
      </c>
      <c r="D194" s="27" t="str">
        <f ca="1">IF($A194="","",OFFSET(統合マスタ!$C$4,MATCH($A194,統合マスタ!$AC$5:$AC$1501,0),0))</f>
        <v>マイスタン錠５ｍｇ</v>
      </c>
      <c r="E194" s="27">
        <f ca="1">IF($A194="","",OFFSET(統合マスタ!$X$4,MATCH($A194,統合マスタ!$AC$5:$AC$1501,0),0))</f>
        <v>0</v>
      </c>
      <c r="F194" s="27">
        <f ca="1">IF($A194="","",OFFSET(統合マスタ!$Z$4,MATCH($A194,統合マスタ!$AC$5:$AC$1501,0),0))</f>
        <v>25</v>
      </c>
      <c r="G194" s="27" t="str">
        <f ca="1">IF($A194="","",OFFSET(統合マスタ!$E$4,MATCH($A194,統合マスタ!$AC$5:$AC$1501,0),0))</f>
        <v>バラ</v>
      </c>
      <c r="H194" s="27" t="str">
        <f ca="1">IF($A194="","",OFFSET(統合マスタ!$F$4,MATCH($A194,統合マスタ!$AC$5:$AC$1501,0),0))</f>
        <v>５００Ｔ</v>
      </c>
      <c r="I194" s="27" t="str">
        <f ca="1">IF($A194="","",OFFSET(統合マスタ!$K$4,MATCH($A194,統合マスタ!$AC$5:$AC$1501,0),0))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500</v>
      </c>
      <c r="M194" s="54">
        <f ca="1">IFERROR(
    OFFSET(分包機カセット!$M$2,
           MATCH(D194, 分包機カセット!$E$2:$E$235, 0) - 1,
           0),
"")</f>
        <v>184</v>
      </c>
      <c r="N194" s="54">
        <f t="shared" ca="1" si="4"/>
        <v>684</v>
      </c>
    </row>
    <row r="195" spans="1:14">
      <c r="A195" s="66" cm="1">
        <f t="array" aca="1" ref="A195" ca="1">IFERROR(
    SMALL(
        IF((統合マスタ!$R$5:$R$1501=1)*
           (ISNUMBER(MATCH(統合マスタ!$V$5:$V$1501, 分類!$N$8:$N$15, 0))),
           統合マスタ!$AC$5:$AC$1501),
        ROW(A191)
    ),
"")</f>
        <v>628</v>
      </c>
      <c r="B195" s="27">
        <f t="shared" si="5"/>
        <v>191</v>
      </c>
      <c r="C195" s="27">
        <f ca="1">IF($A195="","",OFFSET(統合マスタ!$B$4,MATCH($A195,統合マスタ!$AC$5:$AC$1501,0),0))</f>
        <v>628</v>
      </c>
      <c r="D195" s="27" t="str">
        <f ca="1">IF($A195="","",OFFSET(統合マスタ!$C$4,MATCH($A195,統合マスタ!$AC$5:$AC$1501,0),0))</f>
        <v>マイスリー錠５ｍｇ</v>
      </c>
      <c r="E195" s="27">
        <f ca="1">IF($A195="","",OFFSET(統合マスタ!$X$4,MATCH($A195,統合マスタ!$AC$5:$AC$1501,0),0))</f>
        <v>0</v>
      </c>
      <c r="F195" s="27">
        <f ca="1">IF($A195="","",OFFSET(統合マスタ!$Z$4,MATCH($A195,統合マスタ!$AC$5:$AC$1501,0),0))</f>
        <v>25</v>
      </c>
      <c r="G195" s="27" t="str">
        <f ca="1">IF($A195="","",OFFSET(統合マスタ!$E$4,MATCH($A195,統合マスタ!$AC$5:$AC$1501,0),0))</f>
        <v>ＰＴＰ</v>
      </c>
      <c r="H195" s="27" t="str">
        <f ca="1">IF($A195="","",OFFSET(統合マスタ!$F$4,MATCH($A195,統合マスタ!$AC$5:$AC$1501,0),0))</f>
        <v>１００Ｔ</v>
      </c>
      <c r="I195" s="27" t="str">
        <f ca="1">IF($A195="","",OFFSET(統合マスタ!$K$4,MATCH($A195,統合マスタ!$AC$5:$AC$1501,0),0))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572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40</v>
      </c>
      <c r="N195" s="54">
        <f t="shared" ca="1" si="4"/>
        <v>612</v>
      </c>
    </row>
    <row r="196" spans="1:14">
      <c r="A196" s="66" cm="1">
        <f t="array" aca="1" ref="A196" ca="1">IFERROR(
    SMALL(
        IF((統合マスタ!$R$5:$R$1501=1)*
           (ISNUMBER(MATCH(統合マスタ!$V$5:$V$1501, 分類!$N$8:$N$15, 0))),
           統合マスタ!$AC$5:$AC$1501),
        ROW(A192)
    ),
"")</f>
        <v>629</v>
      </c>
      <c r="B196" s="27">
        <f t="shared" si="5"/>
        <v>192</v>
      </c>
      <c r="C196" s="27">
        <f ca="1">IF($A196="","",OFFSET(統合マスタ!$B$4,MATCH($A196,統合マスタ!$AC$5:$AC$1501,0),0))</f>
        <v>629</v>
      </c>
      <c r="D196" s="27" t="str">
        <f ca="1">IF($A196="","",OFFSET(統合マスタ!$C$4,MATCH($A196,統合マスタ!$AC$5:$AC$1501,0),0))</f>
        <v>マイスリー錠５ｍｇ</v>
      </c>
      <c r="E196" s="27">
        <f ca="1">IF($A196="","",OFFSET(統合マスタ!$X$4,MATCH($A196,統合マスタ!$AC$5:$AC$1501,0),0))</f>
        <v>0</v>
      </c>
      <c r="F196" s="27">
        <f ca="1">IF($A196="","",OFFSET(統合マスタ!$Z$4,MATCH($A196,統合マスタ!$AC$5:$AC$1501,0),0))</f>
        <v>25</v>
      </c>
      <c r="G196" s="27" t="str">
        <f ca="1">IF($A196="","",OFFSET(統合マスタ!$E$4,MATCH($A196,統合マスタ!$AC$5:$AC$1501,0),0))</f>
        <v>バラ</v>
      </c>
      <c r="H196" s="27" t="str">
        <f ca="1">IF($A196="","",OFFSET(統合マスタ!$F$4,MATCH($A196,統合マスタ!$AC$5:$AC$1501,0),0))</f>
        <v>１０００Ｔ</v>
      </c>
      <c r="I196" s="27" t="str">
        <f ca="1">IF($A196="","",OFFSET(統合マスタ!$K$4,MATCH($A196,統合マスタ!$AC$5:$AC$1501,0),0))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572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40</v>
      </c>
      <c r="N196" s="54">
        <f t="shared" ca="1" si="4"/>
        <v>612</v>
      </c>
    </row>
    <row r="197" spans="1:14">
      <c r="A197" s="66" cm="1">
        <f t="array" aca="1" ref="A197" ca="1">IFERROR(
    SMALL(
        IF((統合マスタ!$R$5:$R$1501=1)*
           (ISNUMBER(MATCH(統合マスタ!$V$5:$V$1501, 分類!$N$8:$N$15, 0))),
           統合マスタ!$AC$5:$AC$1501),
        ROW(A193)
    ),
"")</f>
        <v>630</v>
      </c>
      <c r="B197" s="27">
        <f t="shared" si="5"/>
        <v>193</v>
      </c>
      <c r="C197" s="27">
        <f ca="1">IF($A197="","",OFFSET(統合マスタ!$B$4,MATCH($A197,統合マスタ!$AC$5:$AC$1501,0),0))</f>
        <v>630</v>
      </c>
      <c r="D197" s="27" t="str">
        <f ca="1">IF($A197="","",OFFSET(統合マスタ!$C$4,MATCH($A197,統合マスタ!$AC$5:$AC$1501,0),0))</f>
        <v>マグミット錠３３０ｍｇ</v>
      </c>
      <c r="E197" s="27">
        <f ca="1">IF($A197="","",OFFSET(統合マスタ!$X$4,MATCH($A197,統合マスタ!$AC$5:$AC$1501,0),0))</f>
        <v>0</v>
      </c>
      <c r="F197" s="27">
        <f ca="1">IF($A197="","",OFFSET(統合マスタ!$Z$4,MATCH($A197,統合マスタ!$AC$5:$AC$1501,0),0))</f>
        <v>25</v>
      </c>
      <c r="G197" s="27" t="str">
        <f ca="1">IF($A197="","",OFFSET(統合マスタ!$E$4,MATCH($A197,統合マスタ!$AC$5:$AC$1501,0),0))</f>
        <v>ＰＴＰ</v>
      </c>
      <c r="H197" s="27" t="str">
        <f ca="1">IF($A197="","",OFFSET(統合マスタ!$F$4,MATCH($A197,統合マスタ!$AC$5:$AC$1501,0),0))</f>
        <v>１０００Ｔ</v>
      </c>
      <c r="I197" s="27" t="str">
        <f ca="1">IF($A197="","",OFFSET(統合マスタ!$K$4,MATCH($A197,統合マスタ!$AC$5:$AC$1501,0),0))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1496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362</v>
      </c>
      <c r="N197" s="54">
        <f t="shared" ca="1" si="4"/>
        <v>1858</v>
      </c>
    </row>
    <row r="198" spans="1:14">
      <c r="A198" s="66" cm="1">
        <f t="array" aca="1" ref="A198" ca="1">IFERROR(
    SMALL(
        IF((統合マスタ!$R$5:$R$1501=1)*
           (ISNUMBER(MATCH(統合マスタ!$V$5:$V$1501, 分類!$N$8:$N$15, 0))),
           統合マスタ!$AC$5:$AC$1501),
        ROW(A194)
    ),
"")</f>
        <v>631</v>
      </c>
      <c r="B198" s="27">
        <f t="shared" si="5"/>
        <v>194</v>
      </c>
      <c r="C198" s="27">
        <f ca="1">IF($A198="","",OFFSET(統合マスタ!$B$4,MATCH($A198,統合マスタ!$AC$5:$AC$1501,0),0))</f>
        <v>631</v>
      </c>
      <c r="D198" s="27" t="str">
        <f ca="1">IF($A198="","",OFFSET(統合マスタ!$C$4,MATCH($A198,統合マスタ!$AC$5:$AC$1501,0),0))</f>
        <v>マグミット錠３３０ｍｇ</v>
      </c>
      <c r="E198" s="27">
        <f ca="1">IF($A198="","",OFFSET(統合マスタ!$X$4,MATCH($A198,統合マスタ!$AC$5:$AC$1501,0),0))</f>
        <v>0</v>
      </c>
      <c r="F198" s="27">
        <f ca="1">IF($A198="","",OFFSET(統合マスタ!$Z$4,MATCH($A198,統合マスタ!$AC$5:$AC$1501,0),0))</f>
        <v>25</v>
      </c>
      <c r="G198" s="27" t="str">
        <f ca="1">IF($A198="","",OFFSET(統合マスタ!$E$4,MATCH($A198,統合マスタ!$AC$5:$AC$1501,0),0))</f>
        <v>バラ</v>
      </c>
      <c r="H198" s="27" t="str">
        <f ca="1">IF($A198="","",OFFSET(統合マスタ!$F$4,MATCH($A198,統合マスタ!$AC$5:$AC$1501,0),0))</f>
        <v>１０００Ｔ</v>
      </c>
      <c r="I198" s="27" t="str">
        <f ca="1">IF($A198="","",OFFSET(統合マスタ!$K$4,MATCH($A198,統合マスタ!$AC$5:$AC$1501,0),0))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1496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362</v>
      </c>
      <c r="N198" s="54">
        <f t="shared" ref="N198:N261" ca="1" si="6">SUM(K198:M198)</f>
        <v>1858</v>
      </c>
    </row>
    <row r="199" spans="1:14">
      <c r="A199" s="66" cm="1">
        <f t="array" aca="1" ref="A199" ca="1">IFERROR(
    SMALL(
        IF((統合マスタ!$R$5:$R$1501=1)*
           (ISNUMBER(MATCH(統合マスタ!$V$5:$V$1501, 分類!$N$8:$N$15, 0))),
           統合マスタ!$AC$5:$AC$1501),
        ROW(A195)
    ),
"")</f>
        <v>632</v>
      </c>
      <c r="B199" s="27">
        <f t="shared" ref="B199:B262" si="7">B198+1</f>
        <v>195</v>
      </c>
      <c r="C199" s="27">
        <f ca="1">IF($A199="","",OFFSET(統合マスタ!$B$4,MATCH($A199,統合マスタ!$AC$5:$AC$1501,0),0))</f>
        <v>632</v>
      </c>
      <c r="D199" s="27" t="str">
        <f ca="1">IF($A199="","",OFFSET(統合マスタ!$C$4,MATCH($A199,統合マスタ!$AC$5:$AC$1501,0),0))</f>
        <v>マグミット錠５００ｍｇ</v>
      </c>
      <c r="E199" s="27">
        <f ca="1">IF($A199="","",OFFSET(統合マスタ!$X$4,MATCH($A199,統合マスタ!$AC$5:$AC$1501,0),0))</f>
        <v>0</v>
      </c>
      <c r="F199" s="27">
        <f ca="1">IF($A199="","",OFFSET(統合マスタ!$Z$4,MATCH($A199,統合マスタ!$AC$5:$AC$1501,0),0))</f>
        <v>25</v>
      </c>
      <c r="G199" s="27" t="str">
        <f ca="1">IF($A199="","",OFFSET(統合マスタ!$E$4,MATCH($A199,統合マスタ!$AC$5:$AC$1501,0),0))</f>
        <v>ＰＴＰ</v>
      </c>
      <c r="H199" s="27" t="str">
        <f ca="1">IF($A199="","",OFFSET(統合マスタ!$F$4,MATCH($A199,統合マスタ!$AC$5:$AC$1501,0),0))</f>
        <v>５００Ｔ</v>
      </c>
      <c r="I199" s="27" t="str">
        <f ca="1">IF($A199="","",OFFSET(統合マスタ!$K$4,MATCH($A199,統合マスタ!$AC$5:$AC$1501,0),0))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924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113</v>
      </c>
      <c r="N199" s="54">
        <f t="shared" ca="1" si="6"/>
        <v>1037</v>
      </c>
    </row>
    <row r="200" spans="1:14">
      <c r="A200" s="66" cm="1">
        <f t="array" aca="1" ref="A200" ca="1">IFERROR(
    SMALL(
        IF((統合マスタ!$R$5:$R$1501=1)*
           (ISNUMBER(MATCH(統合マスタ!$V$5:$V$1501, 分類!$N$8:$N$15, 0))),
           統合マスタ!$AC$5:$AC$1501),
        ROW(A196)
    ),
"")</f>
        <v>633</v>
      </c>
      <c r="B200" s="27">
        <f t="shared" si="7"/>
        <v>196</v>
      </c>
      <c r="C200" s="27">
        <f ca="1">IF($A200="","",OFFSET(統合マスタ!$B$4,MATCH($A200,統合マスタ!$AC$5:$AC$1501,0),0))</f>
        <v>633</v>
      </c>
      <c r="D200" s="27" t="str">
        <f ca="1">IF($A200="","",OFFSET(統合マスタ!$C$4,MATCH($A200,統合マスタ!$AC$5:$AC$1501,0),0))</f>
        <v>マグミット錠５００ｍｇ</v>
      </c>
      <c r="E200" s="27">
        <f ca="1">IF($A200="","",OFFSET(統合マスタ!$X$4,MATCH($A200,統合マスタ!$AC$5:$AC$1501,0),0))</f>
        <v>0</v>
      </c>
      <c r="F200" s="27">
        <f ca="1">IF($A200="","",OFFSET(統合マスタ!$Z$4,MATCH($A200,統合マスタ!$AC$5:$AC$1501,0),0))</f>
        <v>25</v>
      </c>
      <c r="G200" s="27" t="str">
        <f ca="1">IF($A200="","",OFFSET(統合マスタ!$E$4,MATCH($A200,統合マスタ!$AC$5:$AC$1501,0),0))</f>
        <v>バラ</v>
      </c>
      <c r="H200" s="27" t="str">
        <f ca="1">IF($A200="","",OFFSET(統合マスタ!$F$4,MATCH($A200,統合マスタ!$AC$5:$AC$1501,0),0))</f>
        <v>５００Ｔ</v>
      </c>
      <c r="I200" s="27" t="str">
        <f ca="1">IF($A200="","",OFFSET(統合マスタ!$K$4,MATCH($A200,統合マスタ!$AC$5:$AC$1501,0),0))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924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113</v>
      </c>
      <c r="N200" s="54">
        <f t="shared" ca="1" si="6"/>
        <v>1037</v>
      </c>
    </row>
    <row r="201" spans="1:14">
      <c r="A201" s="66" cm="1">
        <f t="array" aca="1" ref="A201" ca="1">IFERROR(
    SMALL(
        IF((統合マスタ!$R$5:$R$1501=1)*
           (ISNUMBER(MATCH(統合マスタ!$V$5:$V$1501, 分類!$N$8:$N$15, 0))),
           統合マスタ!$AC$5:$AC$1501),
        ROW(A197)
    ),
"")</f>
        <v>635</v>
      </c>
      <c r="B201" s="27">
        <f t="shared" si="7"/>
        <v>197</v>
      </c>
      <c r="C201" s="27">
        <f ca="1">IF($A201="","",OFFSET(統合マスタ!$B$4,MATCH($A201,統合マスタ!$AC$5:$AC$1501,0),0))</f>
        <v>635</v>
      </c>
      <c r="D201" s="27" t="str">
        <f ca="1">IF($A201="","",OFFSET(統合マスタ!$C$4,MATCH($A201,統合マスタ!$AC$5:$AC$1501,0),0))</f>
        <v>マプロチリン塩酸塩錠１０ｍｇ「アメル」</v>
      </c>
      <c r="E201" s="27">
        <f ca="1">IF($A201="","",OFFSET(統合マスタ!$X$4,MATCH($A201,統合マスタ!$AC$5:$AC$1501,0),0))</f>
        <v>0</v>
      </c>
      <c r="F201" s="27">
        <f ca="1">IF($A201="","",OFFSET(統合マスタ!$Z$4,MATCH($A201,統合マスタ!$AC$5:$AC$1501,0),0))</f>
        <v>25</v>
      </c>
      <c r="G201" s="27" t="str">
        <f ca="1">IF($A201="","",OFFSET(統合マスタ!$E$4,MATCH($A201,統合マスタ!$AC$5:$AC$1501,0),0))</f>
        <v>ＰＴＰ</v>
      </c>
      <c r="H201" s="27" t="str">
        <f ca="1">IF($A201="","",OFFSET(統合マスタ!$F$4,MATCH($A201,統合マスタ!$AC$5:$AC$1501,0),0))</f>
        <v>１００Ｔ</v>
      </c>
      <c r="I201" s="27" t="str">
        <f ca="1">IF($A201="","",OFFSET(統合マスタ!$K$4,MATCH($A201,統合マスタ!$AC$5:$AC$1501,0),0))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304</v>
      </c>
      <c r="L201" s="54">
        <f ca="1">IFERROR(
    OFFSET(錠剤_バラ!$M$5,
           MATCH(D201, 錠剤_バラ!$D$5:$D$999, 0) - 1,
           0),
"")</f>
        <v>54</v>
      </c>
      <c r="M201" s="54" t="str">
        <f ca="1">IFERROR(
    OFFSET(分包機カセット!$M$2,
           MATCH(D201, 分包機カセット!$E$2:$E$235, 0) - 1,
           0),
"")</f>
        <v/>
      </c>
      <c r="N201" s="54">
        <f t="shared" ca="1" si="6"/>
        <v>358</v>
      </c>
    </row>
    <row r="202" spans="1:14">
      <c r="A202" s="66" cm="1">
        <f t="array" aca="1" ref="A202" ca="1">IFERROR(
    SMALL(
        IF((統合マスタ!$R$5:$R$1501=1)*
           (ISNUMBER(MATCH(統合マスタ!$V$5:$V$1501, 分類!$N$8:$N$15, 0))),
           統合マスタ!$AC$5:$AC$1501),
        ROW(A198)
    ),
"")</f>
        <v>636</v>
      </c>
      <c r="B202" s="27">
        <f t="shared" si="7"/>
        <v>198</v>
      </c>
      <c r="C202" s="27">
        <f ca="1">IF($A202="","",OFFSET(統合マスタ!$B$4,MATCH($A202,統合マスタ!$AC$5:$AC$1501,0),0))</f>
        <v>636</v>
      </c>
      <c r="D202" s="27" t="str">
        <f ca="1">IF($A202="","",OFFSET(統合マスタ!$C$4,MATCH($A202,統合マスタ!$AC$5:$AC$1501,0),0))</f>
        <v>マプロチリン塩酸塩錠２５ｍｇ「アメル」</v>
      </c>
      <c r="E202" s="27">
        <f ca="1">IF($A202="","",OFFSET(統合マスタ!$X$4,MATCH($A202,統合マスタ!$AC$5:$AC$1501,0),0))</f>
        <v>0</v>
      </c>
      <c r="F202" s="27">
        <f ca="1">IF($A202="","",OFFSET(統合マスタ!$Z$4,MATCH($A202,統合マスタ!$AC$5:$AC$1501,0),0))</f>
        <v>25</v>
      </c>
      <c r="G202" s="27" t="str">
        <f ca="1">IF($A202="","",OFFSET(統合マスタ!$E$4,MATCH($A202,統合マスタ!$AC$5:$AC$1501,0),0))</f>
        <v>ＰＴＰ</v>
      </c>
      <c r="H202" s="27" t="str">
        <f ca="1">IF($A202="","",OFFSET(統合マスタ!$F$4,MATCH($A202,統合マスタ!$AC$5:$AC$1501,0),0))</f>
        <v>１００Ｔ</v>
      </c>
      <c r="I202" s="27" t="str">
        <f ca="1">IF($A202="","",OFFSET(統合マスタ!$K$4,MATCH($A202,統合マスタ!$AC$5:$AC$1501,0),0))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550</v>
      </c>
      <c r="L202" s="54">
        <f ca="1">IFERROR(
    OFFSET(錠剤_バラ!$M$5,
           MATCH(D202, 錠剤_バラ!$D$5:$D$999, 0) - 1,
           0),
"")</f>
        <v>0</v>
      </c>
      <c r="M202" s="54" t="str">
        <f ca="1">IFERROR(
    OFFSET(分包機カセット!$M$2,
           MATCH(D202, 分包機カセット!$E$2:$E$235, 0) - 1,
           0),
"")</f>
        <v/>
      </c>
      <c r="N202" s="54">
        <f t="shared" ca="1" si="6"/>
        <v>550</v>
      </c>
    </row>
    <row r="203" spans="1:14">
      <c r="A203" s="66" cm="1">
        <f t="array" aca="1" ref="A203" ca="1">IFERROR(
    SMALL(
        IF((統合マスタ!$R$5:$R$1501=1)*
           (ISNUMBER(MATCH(統合マスタ!$V$5:$V$1501, 分類!$N$8:$N$15, 0))),
           統合マスタ!$AC$5:$AC$1501),
        ROW(A199)
    ),
"")</f>
        <v>638</v>
      </c>
      <c r="B203" s="27">
        <f t="shared" si="7"/>
        <v>199</v>
      </c>
      <c r="C203" s="27">
        <f ca="1">IF($A203="","",OFFSET(統合マスタ!$B$4,MATCH($A203,統合マスタ!$AC$5:$AC$1501,0),0))</f>
        <v>638</v>
      </c>
      <c r="D203" s="27" t="str">
        <f ca="1">IF($A203="","",OFFSET(統合マスタ!$C$4,MATCH($A203,統合マスタ!$AC$5:$AC$1501,0),0))</f>
        <v>ミチグリニドＣａ・ＯＤ錠１０ｍｇ「三和」</v>
      </c>
      <c r="E203" s="27">
        <f ca="1">IF($A203="","",OFFSET(統合マスタ!$X$4,MATCH($A203,統合マスタ!$AC$5:$AC$1501,0),0))</f>
        <v>0</v>
      </c>
      <c r="F203" s="27">
        <f ca="1">IF($A203="","",OFFSET(統合マスタ!$Z$4,MATCH($A203,統合マスタ!$AC$5:$AC$1501,0),0))</f>
        <v>5</v>
      </c>
      <c r="G203" s="27" t="str">
        <f ca="1">IF($A203="","",OFFSET(統合マスタ!$E$4,MATCH($A203,統合マスタ!$AC$5:$AC$1501,0),0))</f>
        <v>ＰＴＰ</v>
      </c>
      <c r="H203" s="27" t="str">
        <f ca="1">IF($A203="","",OFFSET(統合マスタ!$F$4,MATCH($A203,統合マスタ!$AC$5:$AC$1501,0),0))</f>
        <v>１００Ｔ</v>
      </c>
      <c r="I203" s="27" t="str">
        <f ca="1">IF($A203="","",OFFSET(統合マスタ!$K$4,MATCH($A203,統合マスタ!$AC$5:$AC$1501,0),0))</f>
        <v>錠</v>
      </c>
      <c r="J203" s="54" t="str">
        <f ca="1">IF(F203="","",OFFSET(分類!$B$29,MATCH(F203,分類!$A$30:$A$46,0),0))</f>
        <v>普通薬バラ</v>
      </c>
      <c r="K203" s="54" t="str">
        <f ca="1">IFERROR(
    OFFSET(錠剤_PTP!$M$5,
           MATCH(D203, 錠剤_PTP!$D$5:$D$999, 0) - 1,
           0),
"")</f>
        <v/>
      </c>
      <c r="L203" s="54">
        <f ca="1">IFERROR(
    OFFSET(錠剤_バラ!$M$5,
           MATCH(D203, 錠剤_バラ!$D$5:$D$999, 0) - 1,
           0),
"")</f>
        <v>80</v>
      </c>
      <c r="M203" s="54">
        <f ca="1">IFERROR(
    OFFSET(分包機カセット!$M$2,
           MATCH(D203, 分包機カセット!$E$2:$E$235, 0) - 1,
           0),
"")</f>
        <v>0</v>
      </c>
      <c r="N203" s="54">
        <f t="shared" ca="1" si="6"/>
        <v>80</v>
      </c>
    </row>
    <row r="204" spans="1:14">
      <c r="A204" s="66" cm="1">
        <f t="array" aca="1" ref="A204" ca="1">IFERROR(
    SMALL(
        IF((統合マスタ!$R$5:$R$1501=1)*
           (ISNUMBER(MATCH(統合マスタ!$V$5:$V$1501, 分類!$N$8:$N$15, 0))),
           統合マスタ!$AC$5:$AC$1501),
        ROW(A200)
    ),
"")</f>
        <v>639</v>
      </c>
      <c r="B204" s="27">
        <f t="shared" si="7"/>
        <v>200</v>
      </c>
      <c r="C204" s="27">
        <f ca="1">IF($A204="","",OFFSET(統合マスタ!$B$4,MATCH($A204,統合マスタ!$AC$5:$AC$1501,0),0))</f>
        <v>639</v>
      </c>
      <c r="D204" s="27" t="str">
        <f ca="1">IF($A204="","",OFFSET(統合マスタ!$C$4,MATCH($A204,統合マスタ!$AC$5:$AC$1501,0),0))</f>
        <v>ミドドリン塩酸塩錠２ｍｇ「トーワ」</v>
      </c>
      <c r="E204" s="27">
        <f ca="1">IF($A204="","",OFFSET(統合マスタ!$X$4,MATCH($A204,統合マスタ!$AC$5:$AC$1501,0),0))</f>
        <v>0</v>
      </c>
      <c r="F204" s="27">
        <f ca="1">IF($A204="","",OFFSET(統合マスタ!$Z$4,MATCH($A204,統合マスタ!$AC$5:$AC$1501,0),0))</f>
        <v>25</v>
      </c>
      <c r="G204" s="27" t="str">
        <f ca="1">IF($A204="","",OFFSET(統合マスタ!$E$4,MATCH($A204,統合マスタ!$AC$5:$AC$1501,0),0))</f>
        <v>ＰＴＰ</v>
      </c>
      <c r="H204" s="27" t="str">
        <f ca="1">IF($A204="","",OFFSET(統合マスタ!$F$4,MATCH($A204,統合マスタ!$AC$5:$AC$1501,0),0))</f>
        <v>１００Ｔ</v>
      </c>
      <c r="I204" s="27" t="str">
        <f ca="1">IF($A204="","",OFFSET(統合マスタ!$K$4,MATCH($A204,統合マスタ!$AC$5:$AC$1501,0),0))</f>
        <v>錠</v>
      </c>
      <c r="J204" s="54" t="str">
        <f ca="1">IF(F204="","",OFFSET(分類!$B$29,MATCH(F204,分類!$A$30:$A$46,0),0))</f>
        <v>調剤棚　＆　普通薬バラ</v>
      </c>
      <c r="K204" s="54">
        <f ca="1">IFERROR(
    OFFSET(錠剤_PTP!$M$5,
           MATCH(D204, 錠剤_PTP!$D$5:$D$999, 0) - 1,
           0),
"")</f>
        <v>220</v>
      </c>
      <c r="L204" s="54">
        <f ca="1">IFERROR(
    OFFSET(錠剤_バラ!$M$5,
           MATCH(D204, 錠剤_バラ!$D$5:$D$999, 0) - 1,
           0),
"")</f>
        <v>140</v>
      </c>
      <c r="M204" s="54">
        <f ca="1">IFERROR(
    OFFSET(分包機カセット!$M$2,
           MATCH(D204, 分包機カセット!$E$2:$E$235, 0) - 1,
           0),
"")</f>
        <v>46</v>
      </c>
      <c r="N204" s="54">
        <f t="shared" ca="1" si="6"/>
        <v>406</v>
      </c>
    </row>
    <row r="205" spans="1:14">
      <c r="A205" s="66" cm="1">
        <f t="array" aca="1" ref="A205" ca="1">IFERROR(
    SMALL(
        IF((統合マスタ!$R$5:$R$1501=1)*
           (ISNUMBER(MATCH(統合マスタ!$V$5:$V$1501, 分類!$N$8:$N$15, 0))),
           統合マスタ!$AC$5:$AC$1501),
        ROW(A201)
    ),
"")</f>
        <v>645</v>
      </c>
      <c r="B205" s="27">
        <f t="shared" si="7"/>
        <v>201</v>
      </c>
      <c r="C205" s="27">
        <f ca="1">IF($A205="","",OFFSET(統合マスタ!$B$4,MATCH($A205,統合マスタ!$AC$5:$AC$1501,0),0))</f>
        <v>645</v>
      </c>
      <c r="D205" s="27" t="str">
        <f ca="1">IF($A205="","",OFFSET(統合マスタ!$C$4,MATCH($A205,統合マスタ!$AC$5:$AC$1501,0),0))</f>
        <v>メイラックス錠１ｍｇ</v>
      </c>
      <c r="E205" s="27">
        <f ca="1">IF($A205="","",OFFSET(統合マスタ!$X$4,MATCH($A205,統合マスタ!$AC$5:$AC$1501,0),0))</f>
        <v>0</v>
      </c>
      <c r="F205" s="27">
        <f ca="1">IF($A205="","",OFFSET(統合マスタ!$Z$4,MATCH($A205,統合マスタ!$AC$5:$AC$1501,0),0))</f>
        <v>25</v>
      </c>
      <c r="G205" s="27" t="str">
        <f ca="1">IF($A205="","",OFFSET(統合マスタ!$E$4,MATCH($A205,統合マスタ!$AC$5:$AC$1501,0),0))</f>
        <v>ＰＴＰ</v>
      </c>
      <c r="H205" s="27" t="str">
        <f ca="1">IF($A205="","",OFFSET(統合マスタ!$F$4,MATCH($A205,統合マスタ!$AC$5:$AC$1501,0),0))</f>
        <v>５００Ｔ</v>
      </c>
      <c r="I205" s="27" t="str">
        <f ca="1">IF($A205="","",OFFSET(統合マスタ!$K$4,MATCH($A205,統合マスタ!$AC$5:$AC$1501,0),0))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189</v>
      </c>
      <c r="L205" s="54">
        <f ca="1">IFERROR(
    OFFSET(錠剤_バラ!$M$5,
           MATCH(D205, 錠剤_バラ!$D$5:$D$999, 0) - 1,
           0),
"")</f>
        <v>200</v>
      </c>
      <c r="M205" s="54">
        <f ca="1">IFERROR(
    OFFSET(分包機カセット!$M$2,
           MATCH(D205, 分包機カセット!$E$2:$E$235, 0) - 1,
           0),
"")</f>
        <v>166</v>
      </c>
      <c r="N205" s="54">
        <f t="shared" ca="1" si="6"/>
        <v>555</v>
      </c>
    </row>
    <row r="206" spans="1:14">
      <c r="A206" s="66" cm="1">
        <f t="array" aca="1" ref="A206" ca="1">IFERROR(
    SMALL(
        IF((統合マスタ!$R$5:$R$1501=1)*
           (ISNUMBER(MATCH(統合マスタ!$V$5:$V$1501, 分類!$N$8:$N$15, 0))),
           統合マスタ!$AC$5:$AC$1501),
        ROW(A202)
    ),
"")</f>
        <v>648</v>
      </c>
      <c r="B206" s="27">
        <f t="shared" si="7"/>
        <v>202</v>
      </c>
      <c r="C206" s="27">
        <f ca="1">IF($A206="","",OFFSET(統合マスタ!$B$4,MATCH($A206,統合マスタ!$AC$5:$AC$1501,0),0))</f>
        <v>648</v>
      </c>
      <c r="D206" s="27" t="str">
        <f ca="1">IF($A206="","",OFFSET(統合マスタ!$C$4,MATCH($A206,統合マスタ!$AC$5:$AC$1501,0),0))</f>
        <v>メコバラミン錠５００「トーワ」</v>
      </c>
      <c r="E206" s="27">
        <f ca="1">IF($A206="","",OFFSET(統合マスタ!$X$4,MATCH($A206,統合マスタ!$AC$5:$AC$1501,0),0))</f>
        <v>0</v>
      </c>
      <c r="F206" s="27">
        <f ca="1">IF($A206="","",OFFSET(統合マスタ!$Z$4,MATCH($A206,統合マスタ!$AC$5:$AC$1501,0),0))</f>
        <v>25</v>
      </c>
      <c r="G206" s="27" t="str">
        <f ca="1">IF($A206="","",OFFSET(統合マスタ!$E$4,MATCH($A206,統合マスタ!$AC$5:$AC$1501,0),0))</f>
        <v>ＰＴＰ</v>
      </c>
      <c r="H206" s="27" t="str">
        <f ca="1">IF($A206="","",OFFSET(統合マスタ!$F$4,MATCH($A206,統合マスタ!$AC$5:$AC$1501,0),0))</f>
        <v>１０００Ｔ</v>
      </c>
      <c r="I206" s="27" t="str">
        <f ca="1">IF($A206="","",OFFSET(統合マスタ!$K$4,MATCH($A206,統合マスタ!$AC$5:$AC$1501,0),0))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460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242</v>
      </c>
      <c r="N206" s="54">
        <f t="shared" ca="1" si="6"/>
        <v>702</v>
      </c>
    </row>
    <row r="207" spans="1:14">
      <c r="A207" s="66" cm="1">
        <f t="array" aca="1" ref="A207" ca="1">IFERROR(
    SMALL(
        IF((統合マスタ!$R$5:$R$1501=1)*
           (ISNUMBER(MATCH(統合マスタ!$V$5:$V$1501, 分類!$N$8:$N$15, 0))),
           統合マスタ!$AC$5:$AC$1501),
        ROW(A203)
    ),
"")</f>
        <v>649</v>
      </c>
      <c r="B207" s="27">
        <f t="shared" si="7"/>
        <v>203</v>
      </c>
      <c r="C207" s="27">
        <f ca="1">IF($A207="","",OFFSET(統合マスタ!$B$4,MATCH($A207,統合マスタ!$AC$5:$AC$1501,0),0))</f>
        <v>649</v>
      </c>
      <c r="D207" s="27" t="str">
        <f ca="1">IF($A207="","",OFFSET(統合マスタ!$C$4,MATCH($A207,統合マスタ!$AC$5:$AC$1501,0),0))</f>
        <v>メコバラミン錠５００「トーワ」</v>
      </c>
      <c r="E207" s="27">
        <f ca="1">IF($A207="","",OFFSET(統合マスタ!$X$4,MATCH($A207,統合マスタ!$AC$5:$AC$1501,0),0))</f>
        <v>0</v>
      </c>
      <c r="F207" s="27">
        <f ca="1">IF($A207="","",OFFSET(統合マスタ!$Z$4,MATCH($A207,統合マスタ!$AC$5:$AC$1501,0),0))</f>
        <v>25</v>
      </c>
      <c r="G207" s="27" t="str">
        <f ca="1">IF($A207="","",OFFSET(統合マスタ!$E$4,MATCH($A207,統合マスタ!$AC$5:$AC$1501,0),0))</f>
        <v>バラ</v>
      </c>
      <c r="H207" s="27" t="str">
        <f ca="1">IF($A207="","",OFFSET(統合マスタ!$F$4,MATCH($A207,統合マスタ!$AC$5:$AC$1501,0),0))</f>
        <v>１０００Ｔ</v>
      </c>
      <c r="I207" s="27" t="str">
        <f ca="1">IF($A207="","",OFFSET(統合マスタ!$K$4,MATCH($A207,統合マスタ!$AC$5:$AC$1501,0),0))</f>
        <v>錠</v>
      </c>
      <c r="J207" s="54" t="str">
        <f ca="1">IF(F207="","",OFFSET(分類!$B$29,MATCH(F207,分類!$A$30:$A$46,0),0))</f>
        <v>調剤棚　＆　普通薬バラ</v>
      </c>
      <c r="K207" s="54">
        <f ca="1">IFERROR(
    OFFSET(錠剤_PTP!$M$5,
           MATCH(D207, 錠剤_PTP!$D$5:$D$999, 0) - 1,
           0),
"")</f>
        <v>460</v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242</v>
      </c>
      <c r="N207" s="54">
        <f t="shared" ca="1" si="6"/>
        <v>702</v>
      </c>
    </row>
    <row r="208" spans="1:14">
      <c r="A208" s="66" cm="1">
        <f t="array" aca="1" ref="A208" ca="1">IFERROR(
    SMALL(
        IF((統合マスタ!$R$5:$R$1501=1)*
           (ISNUMBER(MATCH(統合マスタ!$V$5:$V$1501, 分類!$N$8:$N$15, 0))),
           統合マスタ!$AC$5:$AC$1501),
        ROW(A204)
    ),
"")</f>
        <v>661</v>
      </c>
      <c r="B208" s="27">
        <f t="shared" si="7"/>
        <v>204</v>
      </c>
      <c r="C208" s="27">
        <f ca="1">IF($A208="","",OFFSET(統合マスタ!$B$4,MATCH($A208,統合マスタ!$AC$5:$AC$1501,0),0))</f>
        <v>661</v>
      </c>
      <c r="D208" s="27" t="str">
        <f ca="1">IF($A208="","",OFFSET(統合マスタ!$C$4,MATCH($A208,統合マスタ!$AC$5:$AC$1501,0),0))</f>
        <v>モサプリドクエン酸塩錠５ｍｇ「日医工」</v>
      </c>
      <c r="E208" s="27">
        <f ca="1">IF($A208="","",OFFSET(統合マスタ!$X$4,MATCH($A208,統合マスタ!$AC$5:$AC$1501,0),0))</f>
        <v>0</v>
      </c>
      <c r="F208" s="27">
        <f ca="1">IF($A208="","",OFFSET(統合マスタ!$Z$4,MATCH($A208,統合マスタ!$AC$5:$AC$1501,0),0))</f>
        <v>25</v>
      </c>
      <c r="G208" s="27" t="str">
        <f ca="1">IF($A208="","",OFFSET(統合マスタ!$E$4,MATCH($A208,統合マスタ!$AC$5:$AC$1501,0),0))</f>
        <v>ＰＴＰ</v>
      </c>
      <c r="H208" s="27" t="str">
        <f ca="1">IF($A208="","",OFFSET(統合マスタ!$F$4,MATCH($A208,統合マスタ!$AC$5:$AC$1501,0),0))</f>
        <v>１００Ｔ</v>
      </c>
      <c r="I208" s="27" t="str">
        <f ca="1">IF($A208="","",OFFSET(統合マスタ!$K$4,MATCH($A208,統合マスタ!$AC$5:$AC$1501,0),0))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486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375</v>
      </c>
      <c r="N208" s="54">
        <f t="shared" ca="1" si="6"/>
        <v>861</v>
      </c>
    </row>
    <row r="209" spans="1:14">
      <c r="A209" s="66" cm="1">
        <f t="array" aca="1" ref="A209" ca="1">IFERROR(
    SMALL(
        IF((統合マスタ!$R$5:$R$1501=1)*
           (ISNUMBER(MATCH(統合マスタ!$V$5:$V$1501, 分類!$N$8:$N$15, 0))),
           統合マスタ!$AC$5:$AC$1501),
        ROW(A205)
    ),
"")</f>
        <v>662</v>
      </c>
      <c r="B209" s="27">
        <f t="shared" si="7"/>
        <v>205</v>
      </c>
      <c r="C209" s="27">
        <f ca="1">IF($A209="","",OFFSET(統合マスタ!$B$4,MATCH($A209,統合マスタ!$AC$5:$AC$1501,0),0))</f>
        <v>662</v>
      </c>
      <c r="D209" s="27" t="str">
        <f ca="1">IF($A209="","",OFFSET(統合マスタ!$C$4,MATCH($A209,統合マスタ!$AC$5:$AC$1501,0),0))</f>
        <v>モサプリドクエン酸塩錠５ｍｇ「日医工」</v>
      </c>
      <c r="E209" s="27">
        <f ca="1">IF($A209="","",OFFSET(統合マスタ!$X$4,MATCH($A209,統合マスタ!$AC$5:$AC$1501,0),0))</f>
        <v>0</v>
      </c>
      <c r="F209" s="27">
        <f ca="1">IF($A209="","",OFFSET(統合マスタ!$Z$4,MATCH($A209,統合マスタ!$AC$5:$AC$1501,0),0))</f>
        <v>25</v>
      </c>
      <c r="G209" s="27" t="str">
        <f ca="1">IF($A209="","",OFFSET(統合マスタ!$E$4,MATCH($A209,統合マスタ!$AC$5:$AC$1501,0),0))</f>
        <v>バラ</v>
      </c>
      <c r="H209" s="27" t="str">
        <f ca="1">IF($A209="","",OFFSET(統合マスタ!$F$4,MATCH($A209,統合マスタ!$AC$5:$AC$1501,0),0))</f>
        <v>１０００Ｔ</v>
      </c>
      <c r="I209" s="27" t="str">
        <f ca="1">IF($A209="","",OFFSET(統合マスタ!$K$4,MATCH($A209,統合マスタ!$AC$5:$AC$1501,0),0))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486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375</v>
      </c>
      <c r="N209" s="54">
        <f t="shared" ca="1" si="6"/>
        <v>861</v>
      </c>
    </row>
    <row r="210" spans="1:14">
      <c r="A210" s="66" cm="1">
        <f t="array" aca="1" ref="A210" ca="1">IFERROR(
    SMALL(
        IF((統合マスタ!$R$5:$R$1501=1)*
           (ISNUMBER(MATCH(統合マスタ!$V$5:$V$1501, 分類!$N$8:$N$15, 0))),
           統合マスタ!$AC$5:$AC$1501),
        ROW(A206)
    ),
"")</f>
        <v>665</v>
      </c>
      <c r="B210" s="27">
        <f t="shared" si="7"/>
        <v>206</v>
      </c>
      <c r="C210" s="27">
        <f ca="1">IF($A210="","",OFFSET(統合マスタ!$B$4,MATCH($A210,統合マスタ!$AC$5:$AC$1501,0),0))</f>
        <v>665</v>
      </c>
      <c r="D210" s="27" t="str">
        <f ca="1">IF($A210="","",OFFSET(統合マスタ!$C$4,MATCH($A210,統合マスタ!$AC$5:$AC$1501,0),0))</f>
        <v>ユーロジン２ｍｇ錠</v>
      </c>
      <c r="E210" s="27">
        <f ca="1">IF($A210="","",OFFSET(統合マスタ!$X$4,MATCH($A210,統合マスタ!$AC$5:$AC$1501,0),0))</f>
        <v>0</v>
      </c>
      <c r="F210" s="27">
        <f ca="1">IF($A210="","",OFFSET(統合マスタ!$Z$4,MATCH($A210,統合マスタ!$AC$5:$AC$1501,0),0))</f>
        <v>25</v>
      </c>
      <c r="G210" s="27" t="str">
        <f ca="1">IF($A210="","",OFFSET(統合マスタ!$E$4,MATCH($A210,統合マスタ!$AC$5:$AC$1501,0),0))</f>
        <v>ＰＴＰ</v>
      </c>
      <c r="H210" s="27" t="str">
        <f ca="1">IF($A210="","",OFFSET(統合マスタ!$F$4,MATCH($A210,統合マスタ!$AC$5:$AC$1501,0),0))</f>
        <v>１００Ｔ</v>
      </c>
      <c r="I210" s="27" t="str">
        <f ca="1">IF($A210="","",OFFSET(統合マスタ!$K$4,MATCH($A210,統合マスタ!$AC$5:$AC$1501,0),0))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356</v>
      </c>
      <c r="L210" s="54">
        <f ca="1">IFERROR(
    OFFSET(錠剤_バラ!$M$5,
           MATCH(D210, 錠剤_バラ!$D$5:$D$999, 0) - 1,
           0),
"")</f>
        <v>100</v>
      </c>
      <c r="M210" s="54">
        <f ca="1">IFERROR(
    OFFSET(分包機カセット!$M$2,
           MATCH(D210, 分包機カセット!$E$2:$E$235, 0) - 1,
           0),
"")</f>
        <v>28</v>
      </c>
      <c r="N210" s="54">
        <f t="shared" ca="1" si="6"/>
        <v>484</v>
      </c>
    </row>
    <row r="211" spans="1:14">
      <c r="A211" s="66" cm="1">
        <f t="array" aca="1" ref="A211" ca="1">IFERROR(
    SMALL(
        IF((統合マスタ!$R$5:$R$1501=1)*
           (ISNUMBER(MATCH(統合マスタ!$V$5:$V$1501, 分類!$N$8:$N$15, 0))),
           統合マスタ!$AC$5:$AC$1501),
        ROW(A207)
    ),
"")</f>
        <v>666</v>
      </c>
      <c r="B211" s="27">
        <f t="shared" si="7"/>
        <v>207</v>
      </c>
      <c r="C211" s="27">
        <f ca="1">IF($A211="","",OFFSET(統合マスタ!$B$4,MATCH($A211,統合マスタ!$AC$5:$AC$1501,0),0))</f>
        <v>666</v>
      </c>
      <c r="D211" s="27" t="str">
        <f ca="1">IF($A211="","",OFFSET(統合マスタ!$C$4,MATCH($A211,統合マスタ!$AC$5:$AC$1501,0),0))</f>
        <v>ユベラＮソフトカプセル２００ｍｇ</v>
      </c>
      <c r="E211" s="27">
        <f ca="1">IF($A211="","",OFFSET(統合マスタ!$X$4,MATCH($A211,統合マスタ!$AC$5:$AC$1501,0),0))</f>
        <v>0</v>
      </c>
      <c r="F211" s="27">
        <f ca="1">IF($A211="","",OFFSET(統合マスタ!$Z$4,MATCH($A211,統合マスタ!$AC$5:$AC$1501,0),0))</f>
        <v>5</v>
      </c>
      <c r="G211" s="27" t="str">
        <f ca="1">IF($A211="","",OFFSET(統合マスタ!$E$4,MATCH($A211,統合マスタ!$AC$5:$AC$1501,0),0))</f>
        <v>ＰＴＰ</v>
      </c>
      <c r="H211" s="27" t="str">
        <f ca="1">IF($A211="","",OFFSET(統合マスタ!$F$4,MATCH($A211,統合マスタ!$AC$5:$AC$1501,0),0))</f>
        <v>２１０Ｐ</v>
      </c>
      <c r="I211" s="27" t="str">
        <f ca="1">IF($A211="","",OFFSET(統合マスタ!$K$4,MATCH($A211,統合マスタ!$AC$5:$AC$1501,0),0))</f>
        <v>cap</v>
      </c>
      <c r="J211" s="54" t="str">
        <f ca="1">IF(F211="","",OFFSET(分類!$B$29,MATCH(F211,分類!$A$30:$A$46,0),0))</f>
        <v>普通薬バラ</v>
      </c>
      <c r="K211" s="54" t="str">
        <f ca="1">IFERROR(
    OFFSET(錠剤_PTP!$M$5,
           MATCH(D211, 錠剤_PTP!$D$5:$D$999, 0) - 1,
           0),
"")</f>
        <v/>
      </c>
      <c r="L211" s="54">
        <f ca="1">IFERROR(
    OFFSET(錠剤_バラ!$M$5,
           MATCH(D211, 錠剤_バラ!$D$5:$D$999, 0) - 1,
           0),
"")</f>
        <v>450</v>
      </c>
      <c r="M211" s="54">
        <f ca="1">IFERROR(
    OFFSET(分包機カセット!$M$2,
           MATCH(D211, 分包機カセット!$E$2:$E$235, 0) - 1,
           0),
"")</f>
        <v>208</v>
      </c>
      <c r="N211" s="54">
        <f t="shared" ca="1" si="6"/>
        <v>658</v>
      </c>
    </row>
    <row r="212" spans="1:14">
      <c r="A212" s="66" cm="1">
        <f t="array" aca="1" ref="A212" ca="1">IFERROR(
    SMALL(
        IF((統合マスタ!$R$5:$R$1501=1)*
           (ISNUMBER(MATCH(統合マスタ!$V$5:$V$1501, 分類!$N$8:$N$15, 0))),
           統合マスタ!$AC$5:$AC$1501),
        ROW(A208)
    ),
"")</f>
        <v>684</v>
      </c>
      <c r="B212" s="27">
        <f t="shared" si="7"/>
        <v>208</v>
      </c>
      <c r="C212" s="27">
        <f ca="1">IF($A212="","",OFFSET(統合マスタ!$B$4,MATCH($A212,統合マスタ!$AC$5:$AC$1501,0),0))</f>
        <v>684</v>
      </c>
      <c r="D212" s="27" t="str">
        <f ca="1">IF($A212="","",OFFSET(統合マスタ!$C$4,MATCH($A212,統合マスタ!$AC$5:$AC$1501,0),0))</f>
        <v>ラメルテオン錠８ｍｇ「トーワ」</v>
      </c>
      <c r="E212" s="27">
        <f ca="1">IF($A212="","",OFFSET(統合マスタ!$X$4,MATCH($A212,統合マスタ!$AC$5:$AC$1501,0),0))</f>
        <v>0</v>
      </c>
      <c r="F212" s="27">
        <f ca="1">IF($A212="","",OFFSET(統合マスタ!$Z$4,MATCH($A212,統合マスタ!$AC$5:$AC$1501,0),0))</f>
        <v>25</v>
      </c>
      <c r="G212" s="27" t="str">
        <f ca="1">IF($A212="","",OFFSET(統合マスタ!$E$4,MATCH($A212,統合マスタ!$AC$5:$AC$1501,0),0))</f>
        <v>ＰＴＰ</v>
      </c>
      <c r="H212" s="27" t="str">
        <f ca="1">IF($A212="","",OFFSET(統合マスタ!$F$4,MATCH($A212,統合マスタ!$AC$5:$AC$1501,0),0))</f>
        <v>１００Ｔ</v>
      </c>
      <c r="I212" s="27" t="str">
        <f ca="1">IF($A212="","",OFFSET(統合マスタ!$K$4,MATCH($A212,統合マスタ!$AC$5:$AC$1501,0),0))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566</v>
      </c>
      <c r="L212" s="54">
        <f ca="1">IFERROR(
    OFFSET(錠剤_バラ!$M$5,
           MATCH(D212, 錠剤_バラ!$D$5:$D$999, 0) - 1,
           0),
"")</f>
        <v>0</v>
      </c>
      <c r="M212" s="54">
        <f ca="1">IFERROR(
    OFFSET(分包機カセット!$M$2,
           MATCH(D212, 分包機カセット!$E$2:$E$235, 0) - 1,
           0),
"")</f>
        <v>294</v>
      </c>
      <c r="N212" s="54">
        <f t="shared" ca="1" si="6"/>
        <v>860</v>
      </c>
    </row>
    <row r="213" spans="1:14">
      <c r="A213" s="66" cm="1">
        <f t="array" aca="1" ref="A213" ca="1">IFERROR(
    SMALL(
        IF((統合マスタ!$R$5:$R$1501=1)*
           (ISNUMBER(MATCH(統合マスタ!$V$5:$V$1501, 分類!$N$8:$N$15, 0))),
           統合マスタ!$AC$5:$AC$1501),
        ROW(A209)
    ),
"")</f>
        <v>685</v>
      </c>
      <c r="B213" s="27">
        <f t="shared" si="7"/>
        <v>209</v>
      </c>
      <c r="C213" s="27">
        <f ca="1">IF($A213="","",OFFSET(統合マスタ!$B$4,MATCH($A213,統合マスタ!$AC$5:$AC$1501,0),0))</f>
        <v>685</v>
      </c>
      <c r="D213" s="27" t="str">
        <f ca="1">IF($A213="","",OFFSET(統合マスタ!$C$4,MATCH($A213,統合マスタ!$AC$5:$AC$1501,0),0))</f>
        <v>ラメルテオン錠８ｍｇ「トーワ」</v>
      </c>
      <c r="E213" s="27">
        <f ca="1">IF($A213="","",OFFSET(統合マスタ!$X$4,MATCH($A213,統合マスタ!$AC$5:$AC$1501,0),0))</f>
        <v>0</v>
      </c>
      <c r="F213" s="27">
        <f ca="1">IF($A213="","",OFFSET(統合マスタ!$Z$4,MATCH($A213,統合マスタ!$AC$5:$AC$1501,0),0))</f>
        <v>25</v>
      </c>
      <c r="G213" s="27" t="str">
        <f ca="1">IF($A213="","",OFFSET(統合マスタ!$E$4,MATCH($A213,統合マスタ!$AC$5:$AC$1501,0),0))</f>
        <v>バラ</v>
      </c>
      <c r="H213" s="27" t="str">
        <f ca="1">IF($A213="","",OFFSET(統合マスタ!$F$4,MATCH($A213,統合マスタ!$AC$5:$AC$1501,0),0))</f>
        <v>３００Ｔ</v>
      </c>
      <c r="I213" s="27" t="str">
        <f ca="1">IF($A213="","",OFFSET(統合マスタ!$K$4,MATCH($A213,統合マスタ!$AC$5:$AC$1501,0),0))</f>
        <v>錠</v>
      </c>
      <c r="J213" s="54" t="str">
        <f ca="1">IF(F213="","",OFFSET(分類!$B$29,MATCH(F213,分類!$A$30:$A$46,0),0))</f>
        <v>調剤棚　＆　普通薬バラ</v>
      </c>
      <c r="K213" s="54">
        <f ca="1">IFERROR(
    OFFSET(錠剤_PTP!$M$5,
           MATCH(D213, 錠剤_PTP!$D$5:$D$999, 0) - 1,
           0),
"")</f>
        <v>566</v>
      </c>
      <c r="L213" s="54">
        <f ca="1">IFERROR(
    OFFSET(錠剤_バラ!$M$5,
           MATCH(D213, 錠剤_バラ!$D$5:$D$999, 0) - 1,
           0),
"")</f>
        <v>0</v>
      </c>
      <c r="M213" s="54">
        <f ca="1">IFERROR(
    OFFSET(分包機カセット!$M$2,
           MATCH(D213, 分包機カセット!$E$2:$E$235, 0) - 1,
           0),
"")</f>
        <v>294</v>
      </c>
      <c r="N213" s="54">
        <f t="shared" ca="1" si="6"/>
        <v>860</v>
      </c>
    </row>
    <row r="214" spans="1:14">
      <c r="A214" s="66" cm="1">
        <f t="array" aca="1" ref="A214" ca="1">IFERROR(
    SMALL(
        IF((統合マスタ!$R$5:$R$1501=1)*
           (ISNUMBER(MATCH(統合マスタ!$V$5:$V$1501, 分類!$N$8:$N$15, 0))),
           統合マスタ!$AC$5:$AC$1501),
        ROW(A210)
    ),
"")</f>
        <v>690</v>
      </c>
      <c r="B214" s="27">
        <f t="shared" si="7"/>
        <v>210</v>
      </c>
      <c r="C214" s="27">
        <f ca="1">IF($A214="","",OFFSET(統合マスタ!$B$4,MATCH($A214,統合マスタ!$AC$5:$AC$1501,0),0))</f>
        <v>690</v>
      </c>
      <c r="D214" s="27" t="str">
        <f ca="1">IF($A214="","",OFFSET(統合マスタ!$C$4,MATCH($A214,統合マスタ!$AC$5:$AC$1501,0),0))</f>
        <v>ランソプラゾールＯＤ錠１５ｍｇ「トーワ」</v>
      </c>
      <c r="E214" s="27">
        <f ca="1">IF($A214="","",OFFSET(統合マスタ!$X$4,MATCH($A214,統合マスタ!$AC$5:$AC$1501,0),0))</f>
        <v>0</v>
      </c>
      <c r="F214" s="27">
        <f ca="1">IF($A214="","",OFFSET(統合マスタ!$Z$4,MATCH($A214,統合マスタ!$AC$5:$AC$1501,0),0))</f>
        <v>25</v>
      </c>
      <c r="G214" s="27" t="str">
        <f ca="1">IF($A214="","",OFFSET(統合マスタ!$E$4,MATCH($A214,統合マスタ!$AC$5:$AC$1501,0),0))</f>
        <v>ＰＴＰ</v>
      </c>
      <c r="H214" s="27" t="str">
        <f ca="1">IF($A214="","",OFFSET(統合マスタ!$F$4,MATCH($A214,統合マスタ!$AC$5:$AC$1501,0),0))</f>
        <v>５００Ｔ</v>
      </c>
      <c r="I214" s="27" t="str">
        <f ca="1">IF($A214="","",OFFSET(統合マスタ!$K$4,MATCH($A214,統合マスタ!$AC$5:$AC$1501,0),0))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599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0</v>
      </c>
      <c r="N214" s="54">
        <f t="shared" ca="1" si="6"/>
        <v>599</v>
      </c>
    </row>
    <row r="215" spans="1:14">
      <c r="A215" s="66" cm="1">
        <f t="array" aca="1" ref="A215" ca="1">IFERROR(
    SMALL(
        IF((統合マスタ!$R$5:$R$1501=1)*
           (ISNUMBER(MATCH(統合マスタ!$V$5:$V$1501, 分類!$N$8:$N$15, 0))),
           統合マスタ!$AC$5:$AC$1501),
        ROW(A211)
    ),
"")</f>
        <v>691</v>
      </c>
      <c r="B215" s="27">
        <f t="shared" si="7"/>
        <v>211</v>
      </c>
      <c r="C215" s="27">
        <f ca="1">IF($A215="","",OFFSET(統合マスタ!$B$4,MATCH($A215,統合マスタ!$AC$5:$AC$1501,0),0))</f>
        <v>691</v>
      </c>
      <c r="D215" s="27" t="str">
        <f ca="1">IF($A215="","",OFFSET(統合マスタ!$C$4,MATCH($A215,統合マスタ!$AC$5:$AC$1501,0),0))</f>
        <v>ランソプラゾールＯＤ錠１５ｍｇ「トーワ」</v>
      </c>
      <c r="E215" s="27">
        <f ca="1">IF($A215="","",OFFSET(統合マスタ!$X$4,MATCH($A215,統合マスタ!$AC$5:$AC$1501,0),0))</f>
        <v>0</v>
      </c>
      <c r="F215" s="27">
        <f ca="1">IF($A215="","",OFFSET(統合マスタ!$Z$4,MATCH($A215,統合マスタ!$AC$5:$AC$1501,0),0))</f>
        <v>25</v>
      </c>
      <c r="G215" s="27" t="str">
        <f ca="1">IF($A215="","",OFFSET(統合マスタ!$E$4,MATCH($A215,統合マスタ!$AC$5:$AC$1501,0),0))</f>
        <v>バラ</v>
      </c>
      <c r="H215" s="27" t="str">
        <f ca="1">IF($A215="","",OFFSET(統合マスタ!$F$4,MATCH($A215,統合マスタ!$AC$5:$AC$1501,0),0))</f>
        <v>５００Ｔ</v>
      </c>
      <c r="I215" s="27" t="str">
        <f ca="1">IF($A215="","",OFFSET(統合マスタ!$K$4,MATCH($A215,統合マスタ!$AC$5:$AC$1501,0),0))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599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0</v>
      </c>
      <c r="N215" s="54">
        <f t="shared" ca="1" si="6"/>
        <v>599</v>
      </c>
    </row>
    <row r="216" spans="1:14">
      <c r="A216" s="66" cm="1">
        <f t="array" aca="1" ref="A216" ca="1">IFERROR(
    SMALL(
        IF((統合マスタ!$R$5:$R$1501=1)*
           (ISNUMBER(MATCH(統合マスタ!$V$5:$V$1501, 分類!$N$8:$N$15, 0))),
           統合マスタ!$AC$5:$AC$1501),
        ROW(A212)
    ),
"")</f>
        <v>694</v>
      </c>
      <c r="B216" s="27">
        <f t="shared" si="7"/>
        <v>212</v>
      </c>
      <c r="C216" s="27">
        <f ca="1">IF($A216="","",OFFSET(統合マスタ!$B$4,MATCH($A216,統合マスタ!$AC$5:$AC$1501,0),0))</f>
        <v>694</v>
      </c>
      <c r="D216" s="27" t="str">
        <f ca="1">IF($A216="","",OFFSET(統合マスタ!$C$4,MATCH($A216,統合マスタ!$AC$5:$AC$1501,0),0))</f>
        <v>リーゼ錠５ｍｇ</v>
      </c>
      <c r="E216" s="27">
        <f ca="1">IF($A216="","",OFFSET(統合マスタ!$X$4,MATCH($A216,統合マスタ!$AC$5:$AC$1501,0),0))</f>
        <v>0</v>
      </c>
      <c r="F216" s="27">
        <f ca="1">IF($A216="","",OFFSET(統合マスタ!$Z$4,MATCH($A216,統合マスタ!$AC$5:$AC$1501,0),0))</f>
        <v>1</v>
      </c>
      <c r="G216" s="27" t="str">
        <f ca="1">IF($A216="","",OFFSET(統合マスタ!$E$4,MATCH($A216,統合マスタ!$AC$5:$AC$1501,0),0))</f>
        <v>ＰＴＰ</v>
      </c>
      <c r="H216" s="27" t="str">
        <f ca="1">IF($A216="","",OFFSET(統合マスタ!$F$4,MATCH($A216,統合マスタ!$AC$5:$AC$1501,0),0))</f>
        <v>１００Ｔ</v>
      </c>
      <c r="I216" s="27" t="str">
        <f ca="1">IF($A216="","",OFFSET(統合マスタ!$K$4,MATCH($A216,統合マスタ!$AC$5:$AC$1501,0),0))</f>
        <v>錠</v>
      </c>
      <c r="J216" s="54" t="str">
        <f ca="1">IF(F216="","",OFFSET(分類!$B$29,MATCH(F216,分類!$A$30:$A$46,0),0))</f>
        <v>調剤棚</v>
      </c>
      <c r="K216" s="54">
        <f ca="1">IFERROR(
    OFFSET(錠剤_PTP!$M$5,
           MATCH(D216, 錠剤_PTP!$D$5:$D$999, 0) - 1,
           0),
"")</f>
        <v>907</v>
      </c>
      <c r="L216" s="54" t="str">
        <f ca="1">IFERROR(
    OFFSET(錠剤_バラ!$M$5,
           MATCH(D216, 錠剤_バラ!$D$5:$D$999, 0) - 1,
           0),
"")</f>
        <v/>
      </c>
      <c r="M216" s="54">
        <f ca="1">IFERROR(
    OFFSET(分包機カセット!$M$2,
           MATCH(D216, 分包機カセット!$E$2:$E$235, 0) - 1,
           0),
"")</f>
        <v>227</v>
      </c>
      <c r="N216" s="54">
        <f t="shared" ca="1" si="6"/>
        <v>1134</v>
      </c>
    </row>
    <row r="217" spans="1:14">
      <c r="A217" s="66" cm="1">
        <f t="array" aca="1" ref="A217" ca="1">IFERROR(
    SMALL(
        IF((統合マスタ!$R$5:$R$1501=1)*
           (ISNUMBER(MATCH(統合マスタ!$V$5:$V$1501, 分類!$N$8:$N$15, 0))),
           統合マスタ!$AC$5:$AC$1501),
        ROW(A213)
    ),
"")</f>
        <v>696</v>
      </c>
      <c r="B217" s="27">
        <f t="shared" si="7"/>
        <v>213</v>
      </c>
      <c r="C217" s="27">
        <f ca="1">IF($A217="","",OFFSET(統合マスタ!$B$4,MATCH($A217,統合マスタ!$AC$5:$AC$1501,0),0))</f>
        <v>696</v>
      </c>
      <c r="D217" s="27" t="str">
        <f ca="1">IF($A217="","",OFFSET(統合マスタ!$C$4,MATCH($A217,統合マスタ!$AC$5:$AC$1501,0),0))</f>
        <v>リクシアナＯＤ錠３０ｍｇ</v>
      </c>
      <c r="E217" s="27">
        <f ca="1">IF($A217="","",OFFSET(統合マスタ!$X$4,MATCH($A217,統合マスタ!$AC$5:$AC$1501,0),0))</f>
        <v>0</v>
      </c>
      <c r="F217" s="27">
        <f ca="1">IF($A217="","",OFFSET(統合マスタ!$Z$4,MATCH($A217,統合マスタ!$AC$5:$AC$1501,0),0))</f>
        <v>25</v>
      </c>
      <c r="G217" s="27" t="str">
        <f ca="1">IF($A217="","",OFFSET(統合マスタ!$E$4,MATCH($A217,統合マスタ!$AC$5:$AC$1501,0),0))</f>
        <v>バラ</v>
      </c>
      <c r="H217" s="27" t="str">
        <f ca="1">IF($A217="","",OFFSET(統合マスタ!$F$4,MATCH($A217,統合マスタ!$AC$5:$AC$1501,0),0))</f>
        <v>１００Ｔ</v>
      </c>
      <c r="I217" s="27" t="str">
        <f ca="1">IF($A217="","",OFFSET(統合マスタ!$K$4,MATCH($A217,統合マスタ!$AC$5:$AC$1501,0),0))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100</v>
      </c>
      <c r="M217" s="54">
        <f ca="1">IFERROR(
    OFFSET(分包機カセット!$M$2,
           MATCH(D217, 分包機カセット!$E$2:$E$235, 0) - 1,
           0),
"")</f>
        <v>114</v>
      </c>
      <c r="N217" s="54">
        <f t="shared" ca="1" si="6"/>
        <v>214</v>
      </c>
    </row>
    <row r="218" spans="1:14">
      <c r="A218" s="66" cm="1">
        <f t="array" aca="1" ref="A218" ca="1">IFERROR(
    SMALL(
        IF((統合マスタ!$R$5:$R$1501=1)*
           (ISNUMBER(MATCH(統合マスタ!$V$5:$V$1501, 分類!$N$8:$N$15, 0))),
           統合マスタ!$AC$5:$AC$1501),
        ROW(A214)
    ),
"")</f>
        <v>723</v>
      </c>
      <c r="B218" s="27">
        <f t="shared" si="7"/>
        <v>214</v>
      </c>
      <c r="C218" s="27">
        <f ca="1">IF($A218="","",OFFSET(統合マスタ!$B$4,MATCH($A218,統合マスタ!$AC$5:$AC$1501,0),0))</f>
        <v>723</v>
      </c>
      <c r="D218" s="27" t="str">
        <f ca="1">IF($A218="","",OFFSET(統合マスタ!$C$4,MATCH($A218,統合マスタ!$AC$5:$AC$1501,0),0))</f>
        <v>リスミー錠２ｍｇ</v>
      </c>
      <c r="E218" s="27">
        <f ca="1">IF($A218="","",OFFSET(統合マスタ!$X$4,MATCH($A218,統合マスタ!$AC$5:$AC$1501,0),0))</f>
        <v>0</v>
      </c>
      <c r="F218" s="27">
        <f ca="1">IF($A218="","",OFFSET(統合マスタ!$Z$4,MATCH($A218,統合マスタ!$AC$5:$AC$1501,0),0))</f>
        <v>25</v>
      </c>
      <c r="G218" s="27" t="str">
        <f ca="1">IF($A218="","",OFFSET(統合マスタ!$E$4,MATCH($A218,統合マスタ!$AC$5:$AC$1501,0),0))</f>
        <v>ＰＴＰ</v>
      </c>
      <c r="H218" s="27" t="str">
        <f ca="1">IF($A218="","",OFFSET(統合マスタ!$F$4,MATCH($A218,統合マスタ!$AC$5:$AC$1501,0),0))</f>
        <v>１００Ｔ</v>
      </c>
      <c r="I218" s="27" t="str">
        <f ca="1">IF($A218="","",OFFSET(統合マスタ!$K$4,MATCH($A218,統合マスタ!$AC$5:$AC$1501,0),0))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322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167</v>
      </c>
      <c r="N218" s="54">
        <f t="shared" ca="1" si="6"/>
        <v>489</v>
      </c>
    </row>
    <row r="219" spans="1:14">
      <c r="A219" s="66" cm="1">
        <f t="array" aca="1" ref="A219" ca="1">IFERROR(
    SMALL(
        IF((統合マスタ!$R$5:$R$1501=1)*
           (ISNUMBER(MATCH(統合マスタ!$V$5:$V$1501, 分類!$N$8:$N$15, 0))),
           統合マスタ!$AC$5:$AC$1501),
        ROW(A215)
    ),
"")</f>
        <v>725</v>
      </c>
      <c r="B219" s="27">
        <f t="shared" si="7"/>
        <v>215</v>
      </c>
      <c r="C219" s="27">
        <f ca="1">IF($A219="","",OFFSET(統合マスタ!$B$4,MATCH($A219,統合マスタ!$AC$5:$AC$1501,0),0))</f>
        <v>725</v>
      </c>
      <c r="D219" s="27" t="str">
        <f ca="1">IF($A219="","",OFFSET(統合マスタ!$C$4,MATCH($A219,統合マスタ!$AC$5:$AC$1501,0),0))</f>
        <v>リバーロキサバンＯＤ錠１０ｍｇ「バイエル」</v>
      </c>
      <c r="E219" s="27">
        <f ca="1">IF($A219="","",OFFSET(統合マスタ!$X$4,MATCH($A219,統合マスタ!$AC$5:$AC$1501,0),0))</f>
        <v>0</v>
      </c>
      <c r="F219" s="27">
        <f ca="1">IF($A219="","",OFFSET(統合マスタ!$Z$4,MATCH($A219,統合マスタ!$AC$5:$AC$1501,0),0))</f>
        <v>5</v>
      </c>
      <c r="G219" s="27" t="str">
        <f ca="1">IF($A219="","",OFFSET(統合マスタ!$E$4,MATCH($A219,統合マスタ!$AC$5:$AC$1501,0),0))</f>
        <v>ＰＴＰ</v>
      </c>
      <c r="H219" s="27" t="str">
        <f ca="1">IF($A219="","",OFFSET(統合マスタ!$F$4,MATCH($A219,統合マスタ!$AC$5:$AC$1501,0),0))</f>
        <v>１００Ｔ</v>
      </c>
      <c r="I219" s="27" t="str">
        <f ca="1">IF($A219="","",OFFSET(統合マスタ!$K$4,MATCH($A219,統合マスタ!$AC$5:$AC$1501,0),0))</f>
        <v>錠</v>
      </c>
      <c r="J219" s="54" t="str">
        <f ca="1">IF(F219="","",OFFSET(分類!$B$29,MATCH(F219,分類!$A$30:$A$46,0),0))</f>
        <v>普通薬バラ</v>
      </c>
      <c r="K219" s="54" t="str">
        <f ca="1">IFERROR(
    OFFSET(錠剤_PTP!$M$5,
           MATCH(D219, 錠剤_PTP!$D$5:$D$999, 0) - 1,
           0),
"")</f>
        <v/>
      </c>
      <c r="L219" s="54">
        <f ca="1">IFERROR(
    OFFSET(錠剤_バラ!$M$5,
           MATCH(D219, 錠剤_バラ!$D$5:$D$999, 0) - 1,
           0),
"")</f>
        <v>100</v>
      </c>
      <c r="M219" s="54">
        <f ca="1">IFERROR(
    OFFSET(分包機カセット!$M$2,
           MATCH(D219, 分包機カセット!$E$2:$E$235, 0) - 1,
           0),
"")</f>
        <v>18</v>
      </c>
      <c r="N219" s="54">
        <f t="shared" ca="1" si="6"/>
        <v>118</v>
      </c>
    </row>
    <row r="220" spans="1:14">
      <c r="A220" s="66" cm="1">
        <f t="array" aca="1" ref="A220" ca="1">IFERROR(
    SMALL(
        IF((統合マスタ!$R$5:$R$1501=1)*
           (ISNUMBER(MATCH(統合マスタ!$V$5:$V$1501, 分類!$N$8:$N$15, 0))),
           統合マスタ!$AC$5:$AC$1501),
        ROW(A216)
    ),
"")</f>
        <v>731</v>
      </c>
      <c r="B220" s="27">
        <f t="shared" si="7"/>
        <v>216</v>
      </c>
      <c r="C220" s="27">
        <f ca="1">IF($A220="","",OFFSET(統合マスタ!$B$4,MATCH($A220,統合マスタ!$AC$5:$AC$1501,0),0))</f>
        <v>731</v>
      </c>
      <c r="D220" s="27" t="str">
        <f ca="1">IF($A220="","",OFFSET(統合マスタ!$C$4,MATCH($A220,統合マスタ!$AC$5:$AC$1501,0),0))</f>
        <v>リボトリール錠０．５ｍｇ</v>
      </c>
      <c r="E220" s="27">
        <f ca="1">IF($A220="","",OFFSET(統合マスタ!$X$4,MATCH($A220,統合マスタ!$AC$5:$AC$1501,0),0))</f>
        <v>0</v>
      </c>
      <c r="F220" s="27">
        <f ca="1">IF($A220="","",OFFSET(統合マスタ!$Z$4,MATCH($A220,統合マスタ!$AC$5:$AC$1501,0),0))</f>
        <v>25</v>
      </c>
      <c r="G220" s="27" t="str">
        <f ca="1">IF($A220="","",OFFSET(統合マスタ!$E$4,MATCH($A220,統合マスタ!$AC$5:$AC$1501,0),0))</f>
        <v>ＰＴＰ</v>
      </c>
      <c r="H220" s="27" t="str">
        <f ca="1">IF($A220="","",OFFSET(統合マスタ!$F$4,MATCH($A220,統合マスタ!$AC$5:$AC$1501,0),0))</f>
        <v>１００Ｔ</v>
      </c>
      <c r="I220" s="27" t="str">
        <f ca="1">IF($A220="","",OFFSET(統合マスタ!$K$4,MATCH($A220,統合マスタ!$AC$5:$AC$1501,0),0))</f>
        <v>錠</v>
      </c>
      <c r="J220" s="54" t="str">
        <f ca="1">IF(F220="","",OFFSET(分類!$B$29,MATCH(F220,分類!$A$30:$A$46,0),0))</f>
        <v>調剤棚　＆　普通薬バラ</v>
      </c>
      <c r="K220" s="54">
        <f ca="1">IFERROR(
    OFFSET(錠剤_PTP!$M$5,
           MATCH(D220, 錠剤_PTP!$D$5:$D$999, 0) - 1,
           0),
"")</f>
        <v>474</v>
      </c>
      <c r="L220" s="54">
        <f ca="1">IFERROR(
    OFFSET(錠剤_バラ!$M$5,
           MATCH(D220, 錠剤_バラ!$D$5:$D$999, 0) - 1,
           0),
"")</f>
        <v>0</v>
      </c>
      <c r="M220" s="54">
        <f ca="1">IFERROR(
    OFFSET(分包機カセット!$M$2,
           MATCH(D220, 分包機カセット!$E$2:$E$235, 0) - 1,
           0),
"")</f>
        <v>486</v>
      </c>
      <c r="N220" s="54">
        <f t="shared" ca="1" si="6"/>
        <v>960</v>
      </c>
    </row>
    <row r="221" spans="1:14">
      <c r="A221" s="66" cm="1">
        <f t="array" aca="1" ref="A221" ca="1">IFERROR(
    SMALL(
        IF((統合マスタ!$R$5:$R$1501=1)*
           (ISNUMBER(MATCH(統合マスタ!$V$5:$V$1501, 分類!$N$8:$N$15, 0))),
           統合マスタ!$AC$5:$AC$1501),
        ROW(A217)
    ),
"")</f>
        <v>732</v>
      </c>
      <c r="B221" s="27">
        <f t="shared" si="7"/>
        <v>217</v>
      </c>
      <c r="C221" s="27">
        <f ca="1">IF($A221="","",OFFSET(統合マスタ!$B$4,MATCH($A221,統合マスタ!$AC$5:$AC$1501,0),0))</f>
        <v>732</v>
      </c>
      <c r="D221" s="27" t="str">
        <f ca="1">IF($A221="","",OFFSET(統合マスタ!$C$4,MATCH($A221,統合マスタ!$AC$5:$AC$1501,0),0))</f>
        <v>リボトリール錠０．５ｍｇ</v>
      </c>
      <c r="E221" s="27">
        <f ca="1">IF($A221="","",OFFSET(統合マスタ!$X$4,MATCH($A221,統合マスタ!$AC$5:$AC$1501,0),0))</f>
        <v>0</v>
      </c>
      <c r="F221" s="27">
        <f ca="1">IF($A221="","",OFFSET(統合マスタ!$Z$4,MATCH($A221,統合マスタ!$AC$5:$AC$1501,0),0))</f>
        <v>25</v>
      </c>
      <c r="G221" s="27" t="str">
        <f ca="1">IF($A221="","",OFFSET(統合マスタ!$E$4,MATCH($A221,統合マスタ!$AC$5:$AC$1501,0),0))</f>
        <v>バラ</v>
      </c>
      <c r="H221" s="27" t="str">
        <f ca="1">IF($A221="","",OFFSET(統合マスタ!$F$4,MATCH($A221,統合マスタ!$AC$5:$AC$1501,0),0))</f>
        <v>１０００Ｔ</v>
      </c>
      <c r="I221" s="27" t="str">
        <f ca="1">IF($A221="","",OFFSET(統合マスタ!$K$4,MATCH($A221,統合マスタ!$AC$5:$AC$1501,0),0))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474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486</v>
      </c>
      <c r="N221" s="54">
        <f t="shared" ca="1" si="6"/>
        <v>960</v>
      </c>
    </row>
    <row r="222" spans="1:14">
      <c r="A222" s="66" cm="1">
        <f t="array" aca="1" ref="A222" ca="1">IFERROR(
    SMALL(
        IF((統合マスタ!$R$5:$R$1501=1)*
           (ISNUMBER(MATCH(統合マスタ!$V$5:$V$1501, 分類!$N$8:$N$15, 0))),
           統合マスタ!$AC$5:$AC$1501),
        ROW(A218)
    ),
"")</f>
        <v>733</v>
      </c>
      <c r="B222" s="27">
        <f t="shared" si="7"/>
        <v>218</v>
      </c>
      <c r="C222" s="27">
        <f ca="1">IF($A222="","",OFFSET(統合マスタ!$B$4,MATCH($A222,統合マスタ!$AC$5:$AC$1501,0),0))</f>
        <v>733</v>
      </c>
      <c r="D222" s="27" t="str">
        <f ca="1">IF($A222="","",OFFSET(統合マスタ!$C$4,MATCH($A222,統合マスタ!$AC$5:$AC$1501,0),0))</f>
        <v>リボトリール錠１ｍｇ</v>
      </c>
      <c r="E222" s="27">
        <f ca="1">IF($A222="","",OFFSET(統合マスタ!$X$4,MATCH($A222,統合マスタ!$AC$5:$AC$1501,0),0))</f>
        <v>0</v>
      </c>
      <c r="F222" s="27">
        <f ca="1">IF($A222="","",OFFSET(統合マスタ!$Z$4,MATCH($A222,統合マスタ!$AC$5:$AC$1501,0),0))</f>
        <v>25</v>
      </c>
      <c r="G222" s="27" t="str">
        <f ca="1">IF($A222="","",OFFSET(統合マスタ!$E$4,MATCH($A222,統合マスタ!$AC$5:$AC$1501,0),0))</f>
        <v>ＰＴＰ</v>
      </c>
      <c r="H222" s="27" t="str">
        <f ca="1">IF($A222="","",OFFSET(統合マスタ!$F$4,MATCH($A222,統合マスタ!$AC$5:$AC$1501,0),0))</f>
        <v>１００Ｔ</v>
      </c>
      <c r="I222" s="27" t="str">
        <f ca="1">IF($A222="","",OFFSET(統合マスタ!$K$4,MATCH($A222,統合マスタ!$AC$5:$AC$1501,0),0))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487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505</v>
      </c>
      <c r="N222" s="54">
        <f t="shared" ca="1" si="6"/>
        <v>992</v>
      </c>
    </row>
    <row r="223" spans="1:14">
      <c r="A223" s="66" cm="1">
        <f t="array" aca="1" ref="A223" ca="1">IFERROR(
    SMALL(
        IF((統合マスタ!$R$5:$R$1501=1)*
           (ISNUMBER(MATCH(統合マスタ!$V$5:$V$1501, 分類!$N$8:$N$15, 0))),
           統合マスタ!$AC$5:$AC$1501),
        ROW(A219)
    ),
"")</f>
        <v>734</v>
      </c>
      <c r="B223" s="27">
        <f t="shared" si="7"/>
        <v>219</v>
      </c>
      <c r="C223" s="27">
        <f ca="1">IF($A223="","",OFFSET(統合マスタ!$B$4,MATCH($A223,統合マスタ!$AC$5:$AC$1501,0),0))</f>
        <v>734</v>
      </c>
      <c r="D223" s="27" t="str">
        <f ca="1">IF($A223="","",OFFSET(統合マスタ!$C$4,MATCH($A223,統合マスタ!$AC$5:$AC$1501,0),0))</f>
        <v>リボトリール錠１ｍｇ</v>
      </c>
      <c r="E223" s="27">
        <f ca="1">IF($A223="","",OFFSET(統合マスタ!$X$4,MATCH($A223,統合マスタ!$AC$5:$AC$1501,0),0))</f>
        <v>0</v>
      </c>
      <c r="F223" s="27">
        <f ca="1">IF($A223="","",OFFSET(統合マスタ!$Z$4,MATCH($A223,統合マスタ!$AC$5:$AC$1501,0),0))</f>
        <v>25</v>
      </c>
      <c r="G223" s="27" t="str">
        <f ca="1">IF($A223="","",OFFSET(統合マスタ!$E$4,MATCH($A223,統合マスタ!$AC$5:$AC$1501,0),0))</f>
        <v>バラ</v>
      </c>
      <c r="H223" s="27" t="str">
        <f ca="1">IF($A223="","",OFFSET(統合マスタ!$F$4,MATCH($A223,統合マスタ!$AC$5:$AC$1501,0),0))</f>
        <v>１０００Ｔ</v>
      </c>
      <c r="I223" s="27" t="str">
        <f ca="1">IF($A223="","",OFFSET(統合マスタ!$K$4,MATCH($A223,統合マスタ!$AC$5:$AC$1501,0),0))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487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505</v>
      </c>
      <c r="N223" s="54">
        <f t="shared" ca="1" si="6"/>
        <v>992</v>
      </c>
    </row>
    <row r="224" spans="1:14">
      <c r="A224" s="66" cm="1">
        <f t="array" aca="1" ref="A224" ca="1">IFERROR(
    SMALL(
        IF((統合マスタ!$R$5:$R$1501=1)*
           (ISNUMBER(MATCH(統合マスタ!$V$5:$V$1501, 分類!$N$8:$N$15, 0))),
           統合マスタ!$AC$5:$AC$1501),
        ROW(A220)
    ),
"")</f>
        <v>736</v>
      </c>
      <c r="B224" s="27">
        <f t="shared" si="7"/>
        <v>220</v>
      </c>
      <c r="C224" s="27">
        <f ca="1">IF($A224="","",OFFSET(統合マスタ!$B$4,MATCH($A224,統合マスタ!$AC$5:$AC$1501,0),0))</f>
        <v>736</v>
      </c>
      <c r="D224" s="27" t="str">
        <f ca="1">IF($A224="","",OFFSET(統合マスタ!$C$4,MATCH($A224,統合マスタ!$AC$5:$AC$1501,0),0))</f>
        <v>リマプロスト　アルファデクス錠５μｇ「サワイ」</v>
      </c>
      <c r="E224" s="27">
        <f ca="1">IF($A224="","",OFFSET(統合マスタ!$X$4,MATCH($A224,統合マスタ!$AC$5:$AC$1501,0),0))</f>
        <v>0</v>
      </c>
      <c r="F224" s="27">
        <f ca="1">IF($A224="","",OFFSET(統合マスタ!$Z$4,MATCH($A224,統合マスタ!$AC$5:$AC$1501,0),0))</f>
        <v>25</v>
      </c>
      <c r="G224" s="27" t="str">
        <f ca="1">IF($A224="","",OFFSET(統合マスタ!$E$4,MATCH($A224,統合マスタ!$AC$5:$AC$1501,0),0))</f>
        <v>バラ</v>
      </c>
      <c r="H224" s="27" t="str">
        <f ca="1">IF($A224="","",OFFSET(統合マスタ!$F$4,MATCH($A224,統合マスタ!$AC$5:$AC$1501,0),0))</f>
        <v>２００Ｔ</v>
      </c>
      <c r="I224" s="27" t="str">
        <f ca="1">IF($A224="","",OFFSET(統合マスタ!$K$4,MATCH($A224,統合マスタ!$AC$5:$AC$1501,0),0))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200</v>
      </c>
      <c r="M224" s="54" t="str">
        <f ca="1">IFERROR(
    OFFSET(分包機カセット!$M$2,
           MATCH(D224, 分包機カセット!$E$2:$E$235, 0) - 1,
           0),
"")</f>
        <v/>
      </c>
      <c r="N224" s="54">
        <f t="shared" ca="1" si="6"/>
        <v>200</v>
      </c>
    </row>
    <row r="225" spans="1:14">
      <c r="A225" s="66" cm="1">
        <f t="array" aca="1" ref="A225" ca="1">IFERROR(
    SMALL(
        IF((統合マスタ!$R$5:$R$1501=1)*
           (ISNUMBER(MATCH(統合マスタ!$V$5:$V$1501, 分類!$N$8:$N$15, 0))),
           統合マスタ!$AC$5:$AC$1501),
        ROW(A221)
    ),
"")</f>
        <v>739</v>
      </c>
      <c r="B225" s="27">
        <f t="shared" si="7"/>
        <v>221</v>
      </c>
      <c r="C225" s="27">
        <f ca="1">IF($A225="","",OFFSET(統合マスタ!$B$4,MATCH($A225,統合マスタ!$AC$5:$AC$1501,0),0))</f>
        <v>739</v>
      </c>
      <c r="D225" s="27" t="str">
        <f ca="1">IF($A225="","",OFFSET(統合マスタ!$C$4,MATCH($A225,統合マスタ!$AC$5:$AC$1501,0),0))</f>
        <v>リンゼス錠０．２５ｍｇ</v>
      </c>
      <c r="E225" s="27">
        <f ca="1">IF($A225="","",OFFSET(統合マスタ!$X$4,MATCH($A225,統合マスタ!$AC$5:$AC$1501,0),0))</f>
        <v>0</v>
      </c>
      <c r="F225" s="27">
        <f ca="1">IF($A225="","",OFFSET(統合マスタ!$Z$4,MATCH($A225,統合マスタ!$AC$5:$AC$1501,0),0))</f>
        <v>1</v>
      </c>
      <c r="G225" s="27" t="str">
        <f ca="1">IF($A225="","",OFFSET(統合マスタ!$E$4,MATCH($A225,統合マスタ!$AC$5:$AC$1501,0),0))</f>
        <v>ＰＴＰ</v>
      </c>
      <c r="H225" s="27" t="str">
        <f ca="1">IF($A225="","",OFFSET(統合マスタ!$F$4,MATCH($A225,統合マスタ!$AC$5:$AC$1501,0),0))</f>
        <v>１００Ｔ</v>
      </c>
      <c r="I225" s="27" t="str">
        <f ca="1">IF($A225="","",OFFSET(統合マスタ!$K$4,MATCH($A225,統合マスタ!$AC$5:$AC$1501,0),0))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352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352</v>
      </c>
    </row>
    <row r="226" spans="1:14">
      <c r="A226" s="66" cm="1">
        <f t="array" aca="1" ref="A226" ca="1">IFERROR(
    SMALL(
        IF((統合マスタ!$R$5:$R$1501=1)*
           (ISNUMBER(MATCH(統合マスタ!$V$5:$V$1501, 分類!$N$8:$N$15, 0))),
           統合マスタ!$AC$5:$AC$1501),
        ROW(A222)
    ),
"")</f>
        <v>753</v>
      </c>
      <c r="B226" s="27">
        <f t="shared" si="7"/>
        <v>222</v>
      </c>
      <c r="C226" s="27">
        <f ca="1">IF($A226="","",OFFSET(統合マスタ!$B$4,MATCH($A226,統合マスタ!$AC$5:$AC$1501,0),0))</f>
        <v>753</v>
      </c>
      <c r="D226" s="27" t="str">
        <f ca="1">IF($A226="","",OFFSET(統合マスタ!$C$4,MATCH($A226,統合マスタ!$AC$5:$AC$1501,0),0))</f>
        <v>レキソタン錠２</v>
      </c>
      <c r="E226" s="27">
        <f ca="1">IF($A226="","",OFFSET(統合マスタ!$X$4,MATCH($A226,統合マスタ!$AC$5:$AC$1501,0),0))</f>
        <v>0</v>
      </c>
      <c r="F226" s="27">
        <f ca="1">IF($A226="","",OFFSET(統合マスタ!$Z$4,MATCH($A226,統合マスタ!$AC$5:$AC$1501,0),0))</f>
        <v>25</v>
      </c>
      <c r="G226" s="27" t="str">
        <f ca="1">IF($A226="","",OFFSET(統合マスタ!$E$4,MATCH($A226,統合マスタ!$AC$5:$AC$1501,0),0))</f>
        <v>ＰＴＰ</v>
      </c>
      <c r="H226" s="27" t="str">
        <f ca="1">IF($A226="","",OFFSET(統合マスタ!$F$4,MATCH($A226,統合マスタ!$AC$5:$AC$1501,0),0))</f>
        <v>１００Ｔ</v>
      </c>
      <c r="I226" s="27" t="str">
        <f ca="1">IF($A226="","",OFFSET(統合マスタ!$K$4,MATCH($A226,統合マスタ!$AC$5:$AC$1501,0),0))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344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493</v>
      </c>
      <c r="N226" s="54">
        <f t="shared" ca="1" si="6"/>
        <v>837</v>
      </c>
    </row>
    <row r="227" spans="1:14">
      <c r="A227" s="66" cm="1">
        <f t="array" aca="1" ref="A227" ca="1">IFERROR(
    SMALL(
        IF((統合マスタ!$R$5:$R$1501=1)*
           (ISNUMBER(MATCH(統合マスタ!$V$5:$V$1501, 分類!$N$8:$N$15, 0))),
           統合マスタ!$AC$5:$AC$1501),
        ROW(A223)
    ),
"")</f>
        <v>754</v>
      </c>
      <c r="B227" s="27">
        <f t="shared" si="7"/>
        <v>223</v>
      </c>
      <c r="C227" s="27">
        <f ca="1">IF($A227="","",OFFSET(統合マスタ!$B$4,MATCH($A227,統合マスタ!$AC$5:$AC$1501,0),0))</f>
        <v>754</v>
      </c>
      <c r="D227" s="27" t="str">
        <f ca="1">IF($A227="","",OFFSET(統合マスタ!$C$4,MATCH($A227,統合マスタ!$AC$5:$AC$1501,0),0))</f>
        <v>レキソタン錠２</v>
      </c>
      <c r="E227" s="27">
        <f ca="1">IF($A227="","",OFFSET(統合マスタ!$X$4,MATCH($A227,統合マスタ!$AC$5:$AC$1501,0),0))</f>
        <v>0</v>
      </c>
      <c r="F227" s="27">
        <f ca="1">IF($A227="","",OFFSET(統合マスタ!$Z$4,MATCH($A227,統合マスタ!$AC$5:$AC$1501,0),0))</f>
        <v>25</v>
      </c>
      <c r="G227" s="27" t="str">
        <f ca="1">IF($A227="","",OFFSET(統合マスタ!$E$4,MATCH($A227,統合マスタ!$AC$5:$AC$1501,0),0))</f>
        <v>バラ</v>
      </c>
      <c r="H227" s="27" t="str">
        <f ca="1">IF($A227="","",OFFSET(統合マスタ!$F$4,MATCH($A227,統合マスタ!$AC$5:$AC$1501,0),0))</f>
        <v>５００Ｔ</v>
      </c>
      <c r="I227" s="27" t="str">
        <f ca="1">IF($A227="","",OFFSET(統合マスタ!$K$4,MATCH($A227,統合マスタ!$AC$5:$AC$1501,0),0))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344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493</v>
      </c>
      <c r="N227" s="54">
        <f t="shared" ca="1" si="6"/>
        <v>837</v>
      </c>
    </row>
    <row r="228" spans="1:14">
      <c r="A228" s="66" cm="1">
        <f t="array" aca="1" ref="A228" ca="1">IFERROR(
    SMALL(
        IF((統合マスタ!$R$5:$R$1501=1)*
           (ISNUMBER(MATCH(統合マスタ!$V$5:$V$1501, 分類!$N$8:$N$15, 0))),
           統合マスタ!$AC$5:$AC$1501),
        ROW(A224)
    ),
"")</f>
        <v>755</v>
      </c>
      <c r="B228" s="27">
        <f t="shared" si="7"/>
        <v>224</v>
      </c>
      <c r="C228" s="27">
        <f ca="1">IF($A228="","",OFFSET(統合マスタ!$B$4,MATCH($A228,統合マスタ!$AC$5:$AC$1501,0),0))</f>
        <v>755</v>
      </c>
      <c r="D228" s="27" t="str">
        <f ca="1">IF($A228="","",OFFSET(統合マスタ!$C$4,MATCH($A228,統合マスタ!$AC$5:$AC$1501,0),0))</f>
        <v>レキソタン錠５</v>
      </c>
      <c r="E228" s="27">
        <f ca="1">IF($A228="","",OFFSET(統合マスタ!$X$4,MATCH($A228,統合マスタ!$AC$5:$AC$1501,0),0))</f>
        <v>0</v>
      </c>
      <c r="F228" s="27">
        <f ca="1">IF($A228="","",OFFSET(統合マスタ!$Z$4,MATCH($A228,統合マスタ!$AC$5:$AC$1501,0),0))</f>
        <v>25</v>
      </c>
      <c r="G228" s="27" t="str">
        <f ca="1">IF($A228="","",OFFSET(統合マスタ!$E$4,MATCH($A228,統合マスタ!$AC$5:$AC$1501,0),0))</f>
        <v>ＰＴＰ</v>
      </c>
      <c r="H228" s="27" t="str">
        <f ca="1">IF($A228="","",OFFSET(統合マスタ!$F$4,MATCH($A228,統合マスタ!$AC$5:$AC$1501,0),0))</f>
        <v>１００Ｔ</v>
      </c>
      <c r="I228" s="27" t="str">
        <f ca="1">IF($A228="","",OFFSET(統合マスタ!$K$4,MATCH($A228,統合マスタ!$AC$5:$AC$1501,0),0))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446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505</v>
      </c>
      <c r="N228" s="54">
        <f t="shared" ca="1" si="6"/>
        <v>951</v>
      </c>
    </row>
    <row r="229" spans="1:14">
      <c r="A229" s="66" cm="1">
        <f t="array" aca="1" ref="A229" ca="1">IFERROR(
    SMALL(
        IF((統合マスタ!$R$5:$R$1501=1)*
           (ISNUMBER(MATCH(統合マスタ!$V$5:$V$1501, 分類!$N$8:$N$15, 0))),
           統合マスタ!$AC$5:$AC$1501),
        ROW(A225)
    ),
"")</f>
        <v>756</v>
      </c>
      <c r="B229" s="27">
        <f t="shared" si="7"/>
        <v>225</v>
      </c>
      <c r="C229" s="27">
        <f ca="1">IF($A229="","",OFFSET(統合マスタ!$B$4,MATCH($A229,統合マスタ!$AC$5:$AC$1501,0),0))</f>
        <v>756</v>
      </c>
      <c r="D229" s="27" t="str">
        <f ca="1">IF($A229="","",OFFSET(統合マスタ!$C$4,MATCH($A229,統合マスタ!$AC$5:$AC$1501,0),0))</f>
        <v>レキソタン錠５</v>
      </c>
      <c r="E229" s="27">
        <f ca="1">IF($A229="","",OFFSET(統合マスタ!$X$4,MATCH($A229,統合マスタ!$AC$5:$AC$1501,0),0))</f>
        <v>0</v>
      </c>
      <c r="F229" s="27">
        <f ca="1">IF($A229="","",OFFSET(統合マスタ!$Z$4,MATCH($A229,統合マスタ!$AC$5:$AC$1501,0),0))</f>
        <v>25</v>
      </c>
      <c r="G229" s="27" t="str">
        <f ca="1">IF($A229="","",OFFSET(統合マスタ!$E$4,MATCH($A229,統合マスタ!$AC$5:$AC$1501,0),0))</f>
        <v>バラ</v>
      </c>
      <c r="H229" s="27" t="str">
        <f ca="1">IF($A229="","",OFFSET(統合マスタ!$F$4,MATCH($A229,統合マスタ!$AC$5:$AC$1501,0),0))</f>
        <v>５００Ｔ</v>
      </c>
      <c r="I229" s="27" t="str">
        <f ca="1">IF($A229="","",OFFSET(統合マスタ!$K$4,MATCH($A229,統合マスタ!$AC$5:$AC$1501,0),0))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446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505</v>
      </c>
      <c r="N229" s="54">
        <f t="shared" ca="1" si="6"/>
        <v>951</v>
      </c>
    </row>
    <row r="230" spans="1:14">
      <c r="A230" s="66" cm="1">
        <f t="array" aca="1" ref="A230" ca="1">IFERROR(
    SMALL(
        IF((統合マスタ!$R$5:$R$1501=1)*
           (ISNUMBER(MATCH(統合マスタ!$V$5:$V$1501, 分類!$N$8:$N$15, 0))),
           統合マスタ!$AC$5:$AC$1501),
        ROW(A226)
    ),
"")</f>
        <v>757</v>
      </c>
      <c r="B230" s="27">
        <f t="shared" si="7"/>
        <v>226</v>
      </c>
      <c r="C230" s="27">
        <f ca="1">IF($A230="","",OFFSET(統合マスタ!$B$4,MATCH($A230,統合マスタ!$AC$5:$AC$1501,0),0))</f>
        <v>757</v>
      </c>
      <c r="D230" s="27" t="str">
        <f ca="1">IF($A230="","",OFFSET(統合マスタ!$C$4,MATCH($A230,統合マスタ!$AC$5:$AC$1501,0),0))</f>
        <v>レグテクト錠３３３ｍｇ</v>
      </c>
      <c r="E230" s="27">
        <f ca="1">IF($A230="","",OFFSET(統合マスタ!$X$4,MATCH($A230,統合マスタ!$AC$5:$AC$1501,0),0))</f>
        <v>0</v>
      </c>
      <c r="F230" s="27">
        <f ca="1">IF($A230="","",OFFSET(統合マスタ!$Z$4,MATCH($A230,統合マスタ!$AC$5:$AC$1501,0),0))</f>
        <v>25</v>
      </c>
      <c r="G230" s="27" t="str">
        <f ca="1">IF($A230="","",OFFSET(統合マスタ!$E$4,MATCH($A230,統合マスタ!$AC$5:$AC$1501,0),0))</f>
        <v>ＰＴＰ</v>
      </c>
      <c r="H230" s="27" t="str">
        <f ca="1">IF($A230="","",OFFSET(統合マスタ!$F$4,MATCH($A230,統合マスタ!$AC$5:$AC$1501,0),0))</f>
        <v>１００Ｔ　</v>
      </c>
      <c r="I230" s="27" t="str">
        <f ca="1">IF($A230="","",OFFSET(統合マスタ!$K$4,MATCH($A230,統合マスタ!$AC$5:$AC$1501,0),0))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440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243</v>
      </c>
      <c r="N230" s="54">
        <f t="shared" ca="1" si="6"/>
        <v>683</v>
      </c>
    </row>
    <row r="231" spans="1:14">
      <c r="A231" s="66" cm="1">
        <f t="array" aca="1" ref="A231" ca="1">IFERROR(
    SMALL(
        IF((統合マスタ!$R$5:$R$1501=1)*
           (ISNUMBER(MATCH(統合マスタ!$V$5:$V$1501, 分類!$N$8:$N$15, 0))),
           統合マスタ!$AC$5:$AC$1501),
        ROW(A227)
    ),
"")</f>
        <v>758</v>
      </c>
      <c r="B231" s="27">
        <f t="shared" si="7"/>
        <v>227</v>
      </c>
      <c r="C231" s="27">
        <f ca="1">IF($A231="","",OFFSET(統合マスタ!$B$4,MATCH($A231,統合マスタ!$AC$5:$AC$1501,0),0))</f>
        <v>758</v>
      </c>
      <c r="D231" s="27" t="str">
        <f ca="1">IF($A231="","",OFFSET(統合マスタ!$C$4,MATCH($A231,統合マスタ!$AC$5:$AC$1501,0),0))</f>
        <v>レグテクト錠３３３ｍｇ</v>
      </c>
      <c r="E231" s="27">
        <f ca="1">IF($A231="","",OFFSET(統合マスタ!$X$4,MATCH($A231,統合マスタ!$AC$5:$AC$1501,0),0))</f>
        <v>0</v>
      </c>
      <c r="F231" s="27">
        <f ca="1">IF($A231="","",OFFSET(統合マスタ!$Z$4,MATCH($A231,統合マスタ!$AC$5:$AC$1501,0),0))</f>
        <v>25</v>
      </c>
      <c r="G231" s="27" t="str">
        <f ca="1">IF($A231="","",OFFSET(統合マスタ!$E$4,MATCH($A231,統合マスタ!$AC$5:$AC$1501,0),0))</f>
        <v>バラ</v>
      </c>
      <c r="H231" s="27" t="str">
        <f ca="1">IF($A231="","",OFFSET(統合マスタ!$F$4,MATCH($A231,統合マスタ!$AC$5:$AC$1501,0),0))</f>
        <v>５００Ｔ　</v>
      </c>
      <c r="I231" s="27" t="str">
        <f ca="1">IF($A231="","",OFFSET(統合マスタ!$K$4,MATCH($A231,統合マスタ!$AC$5:$AC$1501,0),0))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440</v>
      </c>
      <c r="L231" s="54">
        <f ca="1">IFERROR(
    OFFSET(錠剤_バラ!$M$5,
           MATCH(D231, 錠剤_バラ!$D$5:$D$999, 0) - 1,
           0),
"")</f>
        <v>0</v>
      </c>
      <c r="M231" s="54">
        <f ca="1">IFERROR(
    OFFSET(分包機カセット!$M$2,
           MATCH(D231, 分包機カセット!$E$2:$E$235, 0) - 1,
           0),
"")</f>
        <v>243</v>
      </c>
      <c r="N231" s="54">
        <f t="shared" ca="1" si="6"/>
        <v>683</v>
      </c>
    </row>
    <row r="232" spans="1:14">
      <c r="A232" s="66" cm="1">
        <f t="array" aca="1" ref="A232" ca="1">IFERROR(
    SMALL(
        IF((統合マスタ!$R$5:$R$1501=1)*
           (ISNUMBER(MATCH(統合マスタ!$V$5:$V$1501, 分類!$N$8:$N$15, 0))),
           統合マスタ!$AC$5:$AC$1501),
        ROW(A228)
    ),
"")</f>
        <v>760</v>
      </c>
      <c r="B232" s="27">
        <f t="shared" si="7"/>
        <v>228</v>
      </c>
      <c r="C232" s="27">
        <f ca="1">IF($A232="","",OFFSET(統合マスタ!$B$4,MATCH($A232,統合マスタ!$AC$5:$AC$1501,0),0))</f>
        <v>760</v>
      </c>
      <c r="D232" s="27" t="str">
        <f ca="1">IF($A232="","",OFFSET(統合マスタ!$C$4,MATCH($A232,統合マスタ!$AC$5:$AC$1501,0),0))</f>
        <v>レスプレン錠２０ｍｇ</v>
      </c>
      <c r="E232" s="27">
        <f ca="1">IF($A232="","",OFFSET(統合マスタ!$X$4,MATCH($A232,統合マスタ!$AC$5:$AC$1501,0),0))</f>
        <v>0</v>
      </c>
      <c r="F232" s="27">
        <f ca="1">IF($A232="","",OFFSET(統合マスタ!$Z$4,MATCH($A232,統合マスタ!$AC$5:$AC$1501,0),0))</f>
        <v>1</v>
      </c>
      <c r="G232" s="27" t="str">
        <f ca="1">IF($A232="","",OFFSET(統合マスタ!$E$4,MATCH($A232,統合マスタ!$AC$5:$AC$1501,0),0))</f>
        <v>ＰＴＰ</v>
      </c>
      <c r="H232" s="27" t="str">
        <f ca="1">IF($A232="","",OFFSET(統合マスタ!$F$4,MATCH($A232,統合マスタ!$AC$5:$AC$1501,0),0))</f>
        <v>５００Ｔ</v>
      </c>
      <c r="I232" s="27" t="str">
        <f ca="1">IF($A232="","",OFFSET(統合マスタ!$K$4,MATCH($A232,統合マスタ!$AC$5:$AC$1501,0),0))</f>
        <v>錠</v>
      </c>
      <c r="J232" s="54" t="str">
        <f ca="1">IF(F232="","",OFFSET(分類!$B$29,MATCH(F232,分類!$A$30:$A$46,0),0))</f>
        <v>調剤棚</v>
      </c>
      <c r="K232" s="54">
        <f ca="1">IFERROR(
    OFFSET(錠剤_PTP!$M$5,
           MATCH(D232, 錠剤_PTP!$D$5:$D$999, 0) - 1,
           0),
"")</f>
        <v>554</v>
      </c>
      <c r="L232" s="54" t="str">
        <f ca="1">IFERROR(
    OFFSET(錠剤_バラ!$M$5,
           MATCH(D232, 錠剤_バラ!$D$5:$D$999, 0) - 1,
           0),
"")</f>
        <v/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554</v>
      </c>
    </row>
    <row r="233" spans="1:14">
      <c r="A233" s="66" cm="1">
        <f t="array" aca="1" ref="A233" ca="1">IFERROR(
    SMALL(
        IF((統合マスタ!$R$5:$R$1501=1)*
           (ISNUMBER(MATCH(統合マスタ!$V$5:$V$1501, 分類!$N$8:$N$15, 0))),
           統合マスタ!$AC$5:$AC$1501),
        ROW(A229)
    ),
"")</f>
        <v>762</v>
      </c>
      <c r="B233" s="27">
        <f t="shared" si="7"/>
        <v>229</v>
      </c>
      <c r="C233" s="27">
        <f ca="1">IF($A233="","",OFFSET(統合マスタ!$B$4,MATCH($A233,統合マスタ!$AC$5:$AC$1501,0),0))</f>
        <v>762</v>
      </c>
      <c r="D233" s="27" t="str">
        <f ca="1">IF($A233="","",OFFSET(統合マスタ!$C$4,MATCH($A233,統合マスタ!$AC$5:$AC$1501,0),0))</f>
        <v>レバミピド錠１００ｍｇ「オーツカ」</v>
      </c>
      <c r="E233" s="27">
        <f ca="1">IF($A233="","",OFFSET(統合マスタ!$X$4,MATCH($A233,統合マスタ!$AC$5:$AC$1501,0),0))</f>
        <v>0</v>
      </c>
      <c r="F233" s="27">
        <f ca="1">IF($A233="","",OFFSET(統合マスタ!$Z$4,MATCH($A233,統合マスタ!$AC$5:$AC$1501,0),0))</f>
        <v>25</v>
      </c>
      <c r="G233" s="27" t="str">
        <f ca="1">IF($A233="","",OFFSET(統合マスタ!$E$4,MATCH($A233,統合マスタ!$AC$5:$AC$1501,0),0))</f>
        <v>ＰＴＰ</v>
      </c>
      <c r="H233" s="27" t="str">
        <f ca="1">IF($A233="","",OFFSET(統合マスタ!$F$4,MATCH($A233,統合マスタ!$AC$5:$AC$1501,0),0))</f>
        <v>５００Ｔ</v>
      </c>
      <c r="I233" s="27" t="str">
        <f ca="1">IF($A233="","",OFFSET(統合マスタ!$K$4,MATCH($A233,統合マスタ!$AC$5:$AC$1501,0),0))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748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148</v>
      </c>
      <c r="N233" s="54">
        <f t="shared" ca="1" si="6"/>
        <v>896</v>
      </c>
    </row>
    <row r="234" spans="1:14">
      <c r="A234" s="66" cm="1">
        <f t="array" aca="1" ref="A234" ca="1">IFERROR(
    SMALL(
        IF((統合マスタ!$R$5:$R$1501=1)*
           (ISNUMBER(MATCH(統合マスタ!$V$5:$V$1501, 分類!$N$8:$N$15, 0))),
           統合マスタ!$AC$5:$AC$1501),
        ROW(A230)
    ),
"")</f>
        <v>763</v>
      </c>
      <c r="B234" s="27">
        <f t="shared" si="7"/>
        <v>230</v>
      </c>
      <c r="C234" s="27">
        <f ca="1">IF($A234="","",OFFSET(統合マスタ!$B$4,MATCH($A234,統合マスタ!$AC$5:$AC$1501,0),0))</f>
        <v>763</v>
      </c>
      <c r="D234" s="27" t="str">
        <f ca="1">IF($A234="","",OFFSET(統合マスタ!$C$4,MATCH($A234,統合マスタ!$AC$5:$AC$1501,0),0))</f>
        <v>レバミピド錠１００ｍｇ「オーツカ」</v>
      </c>
      <c r="E234" s="27">
        <f ca="1">IF($A234="","",OFFSET(統合マスタ!$X$4,MATCH($A234,統合マスタ!$AC$5:$AC$1501,0),0))</f>
        <v>0</v>
      </c>
      <c r="F234" s="27">
        <f ca="1">IF($A234="","",OFFSET(統合マスタ!$Z$4,MATCH($A234,統合マスタ!$AC$5:$AC$1501,0),0))</f>
        <v>25</v>
      </c>
      <c r="G234" s="27" t="str">
        <f ca="1">IF($A234="","",OFFSET(統合マスタ!$E$4,MATCH($A234,統合マスタ!$AC$5:$AC$1501,0),0))</f>
        <v>バラ</v>
      </c>
      <c r="H234" s="27" t="str">
        <f ca="1">IF($A234="","",OFFSET(統合マスタ!$F$4,MATCH($A234,統合マスタ!$AC$5:$AC$1501,0),0))</f>
        <v>５００Ｔ</v>
      </c>
      <c r="I234" s="27" t="str">
        <f ca="1">IF($A234="","",OFFSET(統合マスタ!$K$4,MATCH($A234,統合マスタ!$AC$5:$AC$1501,0),0))</f>
        <v>錠</v>
      </c>
      <c r="J234" s="54" t="str">
        <f ca="1">IF(F234="","",OFFSET(分類!$B$29,MATCH(F234,分類!$A$30:$A$46,0),0))</f>
        <v>調剤棚　＆　普通薬バラ</v>
      </c>
      <c r="K234" s="54">
        <f ca="1">IFERROR(
    OFFSET(錠剤_PTP!$M$5,
           MATCH(D234, 錠剤_PTP!$D$5:$D$999, 0) - 1,
           0),
"")</f>
        <v>748</v>
      </c>
      <c r="L234" s="54">
        <f ca="1">IFERROR(
    OFFSET(錠剤_バラ!$M$5,
           MATCH(D234, 錠剤_バラ!$D$5:$D$999, 0) - 1,
           0),
"")</f>
        <v>0</v>
      </c>
      <c r="M234" s="54">
        <f ca="1">IFERROR(
    OFFSET(分包機カセット!$M$2,
           MATCH(D234, 分包機カセット!$E$2:$E$235, 0) - 1,
           0),
"")</f>
        <v>148</v>
      </c>
      <c r="N234" s="54">
        <f t="shared" ca="1" si="6"/>
        <v>896</v>
      </c>
    </row>
    <row r="235" spans="1:14">
      <c r="A235" s="66" cm="1">
        <f t="array" aca="1" ref="A235" ca="1">IFERROR(
    SMALL(
        IF((統合マスタ!$R$5:$R$1501=1)*
           (ISNUMBER(MATCH(統合マスタ!$V$5:$V$1501, 分類!$N$8:$N$15, 0))),
           統合マスタ!$AC$5:$AC$1501),
        ROW(A231)
    ),
"")</f>
        <v>765</v>
      </c>
      <c r="B235" s="27">
        <f t="shared" si="7"/>
        <v>231</v>
      </c>
      <c r="C235" s="27">
        <f ca="1">IF($A235="","",OFFSET(統合マスタ!$B$4,MATCH($A235,統合マスタ!$AC$5:$AC$1501,0),0))</f>
        <v>765</v>
      </c>
      <c r="D235" s="27" t="str">
        <f ca="1">IF($A235="","",OFFSET(統合マスタ!$C$4,MATCH($A235,統合マスタ!$AC$5:$AC$1501,0),0))</f>
        <v>レベチラセタム錠２５０ｍｇ「トーワ」</v>
      </c>
      <c r="E235" s="27">
        <f ca="1">IF($A235="","",OFFSET(統合マスタ!$X$4,MATCH($A235,統合マスタ!$AC$5:$AC$1501,0),0))</f>
        <v>0</v>
      </c>
      <c r="F235" s="27">
        <f ca="1">IF($A235="","",OFFSET(統合マスタ!$Z$4,MATCH($A235,統合マスタ!$AC$5:$AC$1501,0),0))</f>
        <v>25</v>
      </c>
      <c r="G235" s="27" t="str">
        <f ca="1">IF($A235="","",OFFSET(統合マスタ!$E$4,MATCH($A235,統合マスタ!$AC$5:$AC$1501,0),0))</f>
        <v>ＰＴＰ</v>
      </c>
      <c r="H235" s="27" t="str">
        <f ca="1">IF($A235="","",OFFSET(統合マスタ!$F$4,MATCH($A235,統合マスタ!$AC$5:$AC$1501,0),0))</f>
        <v>１００Ｔ</v>
      </c>
      <c r="I235" s="27" t="str">
        <f ca="1">IF($A235="","",OFFSET(統合マスタ!$K$4,MATCH($A235,統合マスタ!$AC$5:$AC$1501,0),0))</f>
        <v>錠</v>
      </c>
      <c r="J235" s="54" t="str">
        <f ca="1">IF(F235="","",OFFSET(分類!$B$29,MATCH(F235,分類!$A$30:$A$46,0),0))</f>
        <v>調剤棚　＆　普通薬バラ</v>
      </c>
      <c r="K235" s="54">
        <f ca="1">IFERROR(
    OFFSET(錠剤_PTP!$M$5,
           MATCH(D235, 錠剤_PTP!$D$5:$D$999, 0) - 1,
           0),
"")</f>
        <v>200</v>
      </c>
      <c r="L235" s="54">
        <f ca="1">IFERROR(
    OFFSET(錠剤_バラ!$M$5,
           MATCH(D235, 錠剤_バラ!$D$5:$D$999, 0) - 1,
           0),
"")</f>
        <v>0</v>
      </c>
      <c r="M235" s="54">
        <f ca="1">IFERROR(
    OFFSET(分包機カセット!$M$2,
           MATCH(D235, 分包機カセット!$E$2:$E$235, 0) - 1,
           0),
"")</f>
        <v>204</v>
      </c>
      <c r="N235" s="54">
        <f t="shared" ca="1" si="6"/>
        <v>404</v>
      </c>
    </row>
    <row r="236" spans="1:14">
      <c r="A236" s="66" cm="1">
        <f t="array" aca="1" ref="A236" ca="1">IFERROR(
    SMALL(
        IF((統合マスタ!$R$5:$R$1501=1)*
           (ISNUMBER(MATCH(統合マスタ!$V$5:$V$1501, 分類!$N$8:$N$15, 0))),
           統合マスタ!$AC$5:$AC$1501),
        ROW(A232)
    ),
"")</f>
        <v>766</v>
      </c>
      <c r="B236" s="27">
        <f t="shared" si="7"/>
        <v>232</v>
      </c>
      <c r="C236" s="27">
        <f ca="1">IF($A236="","",OFFSET(統合マスタ!$B$4,MATCH($A236,統合マスタ!$AC$5:$AC$1501,0),0))</f>
        <v>766</v>
      </c>
      <c r="D236" s="27" t="str">
        <f ca="1">IF($A236="","",OFFSET(統合マスタ!$C$4,MATCH($A236,統合マスタ!$AC$5:$AC$1501,0),0))</f>
        <v>レベチラセタム錠２５０ｍｇ「トーワ」</v>
      </c>
      <c r="E236" s="27">
        <f ca="1">IF($A236="","",OFFSET(統合マスタ!$X$4,MATCH($A236,統合マスタ!$AC$5:$AC$1501,0),0))</f>
        <v>0</v>
      </c>
      <c r="F236" s="27">
        <f ca="1">IF($A236="","",OFFSET(統合マスタ!$Z$4,MATCH($A236,統合マスタ!$AC$5:$AC$1501,0),0))</f>
        <v>25</v>
      </c>
      <c r="G236" s="27" t="str">
        <f ca="1">IF($A236="","",OFFSET(統合マスタ!$E$4,MATCH($A236,統合マスタ!$AC$5:$AC$1501,0),0))</f>
        <v>バラ</v>
      </c>
      <c r="H236" s="27" t="str">
        <f ca="1">IF($A236="","",OFFSET(統合マスタ!$F$4,MATCH($A236,統合マスタ!$AC$5:$AC$1501,0),0))</f>
        <v>３００Ｔ</v>
      </c>
      <c r="I236" s="27" t="str">
        <f ca="1">IF($A236="","",OFFSET(統合マスタ!$K$4,MATCH($A236,統合マスタ!$AC$5:$AC$1501,0),0))</f>
        <v>錠</v>
      </c>
      <c r="J236" s="54" t="str">
        <f ca="1">IF(F236="","",OFFSET(分類!$B$29,MATCH(F236,分類!$A$30:$A$46,0),0))</f>
        <v>調剤棚　＆　普通薬バラ</v>
      </c>
      <c r="K236" s="54">
        <f ca="1">IFERROR(
    OFFSET(錠剤_PTP!$M$5,
           MATCH(D236, 錠剤_PTP!$D$5:$D$999, 0) - 1,
           0),
"")</f>
        <v>200</v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204</v>
      </c>
      <c r="N236" s="54">
        <f t="shared" ca="1" si="6"/>
        <v>404</v>
      </c>
    </row>
    <row r="237" spans="1:14">
      <c r="A237" s="66" cm="1">
        <f t="array" aca="1" ref="A237" ca="1">IFERROR(
    SMALL(
        IF((統合マスタ!$R$5:$R$1501=1)*
           (ISNUMBER(MATCH(統合マスタ!$V$5:$V$1501, 分類!$N$8:$N$15, 0))),
           統合マスタ!$AC$5:$AC$1501),
        ROW(A233)
    ),
"")</f>
        <v>770</v>
      </c>
      <c r="B237" s="27">
        <f t="shared" si="7"/>
        <v>233</v>
      </c>
      <c r="C237" s="27">
        <f ca="1">IF($A237="","",OFFSET(統合マスタ!$B$4,MATCH($A237,統合マスタ!$AC$5:$AC$1501,0),0))</f>
        <v>770</v>
      </c>
      <c r="D237" s="27" t="str">
        <f ca="1">IF($A237="","",OFFSET(統合マスタ!$C$4,MATCH($A237,統合マスタ!$AC$5:$AC$1501,0),0))</f>
        <v>レボフロキサシン錠２５０ｍｇ「ＤＳＥＰ」</v>
      </c>
      <c r="E237" s="27">
        <f ca="1">IF($A237="","",OFFSET(統合マスタ!$X$4,MATCH($A237,統合マスタ!$AC$5:$AC$1501,0),0))</f>
        <v>0</v>
      </c>
      <c r="F237" s="27">
        <f ca="1">IF($A237="","",OFFSET(統合マスタ!$Z$4,MATCH($A237,統合マスタ!$AC$5:$AC$1501,0),0))</f>
        <v>1</v>
      </c>
      <c r="G237" s="27" t="str">
        <f ca="1">IF($A237="","",OFFSET(統合マスタ!$E$4,MATCH($A237,統合マスタ!$AC$5:$AC$1501,0),0))</f>
        <v>ＰＴＰ</v>
      </c>
      <c r="H237" s="27" t="str">
        <f ca="1">IF($A237="","",OFFSET(統合マスタ!$F$4,MATCH($A237,統合マスタ!$AC$5:$AC$1501,0),0))</f>
        <v>１００Ｔ</v>
      </c>
      <c r="I237" s="27" t="str">
        <f ca="1">IF($A237="","",OFFSET(統合マスタ!$K$4,MATCH($A237,統合マスタ!$AC$5:$AC$1501,0),0))</f>
        <v>錠</v>
      </c>
      <c r="J237" s="54" t="str">
        <f ca="1">IF(F237="","",OFFSET(分類!$B$29,MATCH(F237,分類!$A$30:$A$46,0),0))</f>
        <v>調剤棚</v>
      </c>
      <c r="K237" s="54">
        <f ca="1">IFERROR(
    OFFSET(錠剤_PTP!$M$5,
           MATCH(D237, 錠剤_PTP!$D$5:$D$999, 0) - 1,
           0),
"")</f>
        <v>270</v>
      </c>
      <c r="L237" s="54" t="str">
        <f ca="1">IFERROR(
    OFFSET(錠剤_バラ!$M$5,
           MATCH(D237, 錠剤_バラ!$D$5:$D$999, 0) - 1,
           0),
"")</f>
        <v/>
      </c>
      <c r="M237" s="54" t="str">
        <f ca="1">IFERROR(
    OFFSET(分包機カセット!$M$2,
           MATCH(D237, 分包機カセット!$E$2:$E$235, 0) - 1,
           0),
"")</f>
        <v/>
      </c>
      <c r="N237" s="54">
        <f t="shared" ca="1" si="6"/>
        <v>270</v>
      </c>
    </row>
    <row r="238" spans="1:14">
      <c r="A238" s="66" cm="1">
        <f t="array" aca="1" ref="A238" ca="1">IFERROR(
    SMALL(
        IF((統合マスタ!$R$5:$R$1501=1)*
           (ISNUMBER(MATCH(統合マスタ!$V$5:$V$1501, 分類!$N$8:$N$15, 0))),
           統合マスタ!$AC$5:$AC$1501),
        ROW(A234)
    ),
"")</f>
        <v>780</v>
      </c>
      <c r="B238" s="27">
        <f t="shared" si="7"/>
        <v>234</v>
      </c>
      <c r="C238" s="27">
        <f ca="1">IF($A238="","",OFFSET(統合マスタ!$B$4,MATCH($A238,統合マスタ!$AC$5:$AC$1501,0),0))</f>
        <v>780</v>
      </c>
      <c r="D238" s="27" t="str">
        <f ca="1">IF($A238="","",OFFSET(統合マスタ!$C$4,MATCH($A238,統合マスタ!$AC$5:$AC$1501,0),0))</f>
        <v>ロキソプロフェンナトリウム錠６０ｍｇ「日医工」</v>
      </c>
      <c r="E238" s="27">
        <f ca="1">IF($A238="","",OFFSET(統合マスタ!$X$4,MATCH($A238,統合マスタ!$AC$5:$AC$1501,0),0))</f>
        <v>0</v>
      </c>
      <c r="F238" s="27">
        <f ca="1">IF($A238="","",OFFSET(統合マスタ!$Z$4,MATCH($A238,統合マスタ!$AC$5:$AC$1501,0),0))</f>
        <v>25</v>
      </c>
      <c r="G238" s="27" t="str">
        <f ca="1">IF($A238="","",OFFSET(統合マスタ!$E$4,MATCH($A238,統合マスタ!$AC$5:$AC$1501,0),0))</f>
        <v>ＰＴＰ</v>
      </c>
      <c r="H238" s="27" t="str">
        <f ca="1">IF($A238="","",OFFSET(統合マスタ!$F$4,MATCH($A238,統合マスタ!$AC$5:$AC$1501,0),0))</f>
        <v>１０００Ｔ</v>
      </c>
      <c r="I238" s="27" t="str">
        <f ca="1">IF($A238="","",OFFSET(統合マスタ!$K$4,MATCH($A238,統合マスタ!$AC$5:$AC$1501,0),0))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905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337</v>
      </c>
      <c r="N238" s="54">
        <f t="shared" ca="1" si="6"/>
        <v>1242</v>
      </c>
    </row>
    <row r="239" spans="1:14">
      <c r="A239" s="66" cm="1">
        <f t="array" aca="1" ref="A239" ca="1">IFERROR(
    SMALL(
        IF((統合マスタ!$R$5:$R$1501=1)*
           (ISNUMBER(MATCH(統合マスタ!$V$5:$V$1501, 分類!$N$8:$N$15, 0))),
           統合マスタ!$AC$5:$AC$1501),
        ROW(A235)
    ),
"")</f>
        <v>781</v>
      </c>
      <c r="B239" s="27">
        <f t="shared" si="7"/>
        <v>235</v>
      </c>
      <c r="C239" s="27">
        <f ca="1">IF($A239="","",OFFSET(統合マスタ!$B$4,MATCH($A239,統合マスタ!$AC$5:$AC$1501,0),0))</f>
        <v>781</v>
      </c>
      <c r="D239" s="27" t="str">
        <f ca="1">IF($A239="","",OFFSET(統合マスタ!$C$4,MATCH($A239,統合マスタ!$AC$5:$AC$1501,0),0))</f>
        <v>ロキソプロフェンナトリウム錠６０ｍｇ「日医工」</v>
      </c>
      <c r="E239" s="27">
        <f ca="1">IF($A239="","",OFFSET(統合マスタ!$X$4,MATCH($A239,統合マスタ!$AC$5:$AC$1501,0),0))</f>
        <v>0</v>
      </c>
      <c r="F239" s="27">
        <f ca="1">IF($A239="","",OFFSET(統合マスタ!$Z$4,MATCH($A239,統合マスタ!$AC$5:$AC$1501,0),0))</f>
        <v>25</v>
      </c>
      <c r="G239" s="27" t="str">
        <f ca="1">IF($A239="","",OFFSET(統合マスタ!$E$4,MATCH($A239,統合マスタ!$AC$5:$AC$1501,0),0))</f>
        <v>バラ</v>
      </c>
      <c r="H239" s="27" t="str">
        <f ca="1">IF($A239="","",OFFSET(統合マスタ!$F$4,MATCH($A239,統合マスタ!$AC$5:$AC$1501,0),0))</f>
        <v>１０００Ｔ</v>
      </c>
      <c r="I239" s="27" t="str">
        <f ca="1">IF($A239="","",OFFSET(統合マスタ!$K$4,MATCH($A239,統合マスタ!$AC$5:$AC$1501,0),0))</f>
        <v>錠</v>
      </c>
      <c r="J239" s="54" t="str">
        <f ca="1">IF(F239="","",OFFSET(分類!$B$29,MATCH(F239,分類!$A$30:$A$46,0),0))</f>
        <v>調剤棚　＆　普通薬バラ</v>
      </c>
      <c r="K239" s="54">
        <f ca="1">IFERROR(
    OFFSET(錠剤_PTP!$M$5,
           MATCH(D239, 錠剤_PTP!$D$5:$D$999, 0) - 1,
           0),
"")</f>
        <v>905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337</v>
      </c>
      <c r="N239" s="54">
        <f t="shared" ca="1" si="6"/>
        <v>1242</v>
      </c>
    </row>
    <row r="240" spans="1:14">
      <c r="A240" s="66" cm="1">
        <f t="array" aca="1" ref="A240" ca="1">IFERROR(
    SMALL(
        IF((統合マスタ!$R$5:$R$1501=1)*
           (ISNUMBER(MATCH(統合マスタ!$V$5:$V$1501, 分類!$N$8:$N$15, 0))),
           統合マスタ!$AC$5:$AC$1501),
        ROW(A236)
    ),
"")</f>
        <v>784</v>
      </c>
      <c r="B240" s="27">
        <f t="shared" si="7"/>
        <v>236</v>
      </c>
      <c r="C240" s="27">
        <f ca="1">IF($A240="","",OFFSET(統合マスタ!$B$4,MATCH($A240,統合マスタ!$AC$5:$AC$1501,0),0))</f>
        <v>784</v>
      </c>
      <c r="D240" s="27" t="str">
        <f ca="1">IF($A240="","",OFFSET(統合マスタ!$C$4,MATCH($A240,統合マスタ!$AC$5:$AC$1501,0),0))</f>
        <v>ロスバスタチン錠２．５ｍｇ「トーワ」</v>
      </c>
      <c r="E240" s="27">
        <f ca="1">IF($A240="","",OFFSET(統合マスタ!$X$4,MATCH($A240,統合マスタ!$AC$5:$AC$1501,0),0))</f>
        <v>0</v>
      </c>
      <c r="F240" s="27">
        <f ca="1">IF($A240="","",OFFSET(統合マスタ!$Z$4,MATCH($A240,統合マスタ!$AC$5:$AC$1501,0),0))</f>
        <v>25</v>
      </c>
      <c r="G240" s="27" t="str">
        <f ca="1">IF($A240="","",OFFSET(統合マスタ!$E$4,MATCH($A240,統合マスタ!$AC$5:$AC$1501,0),0))</f>
        <v>ＰＴＰ</v>
      </c>
      <c r="H240" s="27" t="str">
        <f ca="1">IF($A240="","",OFFSET(統合マスタ!$F$4,MATCH($A240,統合マスタ!$AC$5:$AC$1501,0),0))</f>
        <v>１００Ｔ</v>
      </c>
      <c r="I240" s="27" t="str">
        <f ca="1">IF($A240="","",OFFSET(統合マスタ!$K$4,MATCH($A240,統合マスタ!$AC$5:$AC$1501,0),0))</f>
        <v>錠</v>
      </c>
      <c r="J240" s="54" t="str">
        <f ca="1">IF(F240="","",OFFSET(分類!$B$29,MATCH(F240,分類!$A$30:$A$46,0),0))</f>
        <v>調剤棚　＆　普通薬バラ</v>
      </c>
      <c r="K240" s="54">
        <f ca="1">IFERROR(
    OFFSET(錠剤_PTP!$M$5,
           MATCH(D240, 錠剤_PTP!$D$5:$D$999, 0) - 1,
           0),
"")</f>
        <v>324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73</v>
      </c>
      <c r="N240" s="54">
        <f t="shared" ca="1" si="6"/>
        <v>397</v>
      </c>
    </row>
    <row r="241" spans="1:14">
      <c r="A241" s="66" cm="1">
        <f t="array" aca="1" ref="A241" ca="1">IFERROR(
    SMALL(
        IF((統合マスタ!$R$5:$R$1501=1)*
           (ISNUMBER(MATCH(統合マスタ!$V$5:$V$1501, 分類!$N$8:$N$15, 0))),
           統合マスタ!$AC$5:$AC$1501),
        ROW(A237)
    ),
"")</f>
        <v>785</v>
      </c>
      <c r="B241" s="27">
        <f t="shared" si="7"/>
        <v>237</v>
      </c>
      <c r="C241" s="27">
        <f ca="1">IF($A241="","",OFFSET(統合マスタ!$B$4,MATCH($A241,統合マスタ!$AC$5:$AC$1501,0),0))</f>
        <v>785</v>
      </c>
      <c r="D241" s="27" t="str">
        <f ca="1">IF($A241="","",OFFSET(統合マスタ!$C$4,MATCH($A241,統合マスタ!$AC$5:$AC$1501,0),0))</f>
        <v>ロスバスタチン錠２．５ｍｇ「トーワ」</v>
      </c>
      <c r="E241" s="27">
        <f ca="1">IF($A241="","",OFFSET(統合マスタ!$X$4,MATCH($A241,統合マスタ!$AC$5:$AC$1501,0),0))</f>
        <v>0</v>
      </c>
      <c r="F241" s="27">
        <f ca="1">IF($A241="","",OFFSET(統合マスタ!$Z$4,MATCH($A241,統合マスタ!$AC$5:$AC$1501,0),0))</f>
        <v>25</v>
      </c>
      <c r="G241" s="27" t="str">
        <f ca="1">IF($A241="","",OFFSET(統合マスタ!$E$4,MATCH($A241,統合マスタ!$AC$5:$AC$1501,0),0))</f>
        <v>バラ</v>
      </c>
      <c r="H241" s="27" t="str">
        <f ca="1">IF($A241="","",OFFSET(統合マスタ!$F$4,MATCH($A241,統合マスタ!$AC$5:$AC$1501,0),0))</f>
        <v>３００Ｔ</v>
      </c>
      <c r="I241" s="27" t="str">
        <f ca="1">IF($A241="","",OFFSET(統合マスタ!$K$4,MATCH($A241,統合マスタ!$AC$5:$AC$1501,0),0))</f>
        <v>錠</v>
      </c>
      <c r="J241" s="54" t="str">
        <f ca="1">IF(F241="","",OFFSET(分類!$B$29,MATCH(F241,分類!$A$30:$A$46,0),0))</f>
        <v>調剤棚　＆　普通薬バラ</v>
      </c>
      <c r="K241" s="54">
        <f ca="1">IFERROR(
    OFFSET(錠剤_PTP!$M$5,
           MATCH(D241, 錠剤_PTP!$D$5:$D$999, 0) - 1,
           0),
"")</f>
        <v>324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73</v>
      </c>
      <c r="N241" s="54">
        <f t="shared" ca="1" si="6"/>
        <v>397</v>
      </c>
    </row>
    <row r="242" spans="1:14">
      <c r="A242" s="66" cm="1">
        <f t="array" aca="1" ref="A242" ca="1">IFERROR(
    SMALL(
        IF((統合マスタ!$R$5:$R$1501=1)*
           (ISNUMBER(MATCH(統合マスタ!$V$5:$V$1501, 分類!$N$8:$N$15, 0))),
           統合マスタ!$AC$5:$AC$1501),
        ROW(A238)
    ),
"")</f>
        <v>794</v>
      </c>
      <c r="B242" s="27">
        <f t="shared" si="7"/>
        <v>238</v>
      </c>
      <c r="C242" s="27">
        <f ca="1">IF($A242="","",OFFSET(統合マスタ!$B$4,MATCH($A242,統合マスタ!$AC$5:$AC$1501,0),0))</f>
        <v>794</v>
      </c>
      <c r="D242" s="27" t="str">
        <f ca="1">IF($A242="","",OFFSET(統合マスタ!$C$4,MATCH($A242,統合マスタ!$AC$5:$AC$1501,0),0))</f>
        <v>ロペミンカプセル１ｍｇ</v>
      </c>
      <c r="E242" s="27">
        <f ca="1">IF($A242="","",OFFSET(統合マスタ!$X$4,MATCH($A242,統合マスタ!$AC$5:$AC$1501,0),0))</f>
        <v>0</v>
      </c>
      <c r="F242" s="27">
        <f ca="1">IF($A242="","",OFFSET(統合マスタ!$Z$4,MATCH($A242,統合マスタ!$AC$5:$AC$1501,0),0))</f>
        <v>1</v>
      </c>
      <c r="G242" s="27" t="str">
        <f ca="1">IF($A242="","",OFFSET(統合マスタ!$E$4,MATCH($A242,統合マスタ!$AC$5:$AC$1501,0),0))</f>
        <v>ＰＴＰ</v>
      </c>
      <c r="H242" s="27" t="str">
        <f ca="1">IF($A242="","",OFFSET(統合マスタ!$F$4,MATCH($A242,統合マスタ!$AC$5:$AC$1501,0),0))</f>
        <v>１００Ｐ</v>
      </c>
      <c r="I242" s="27" t="str">
        <f ca="1">IF($A242="","",OFFSET(統合マスタ!$K$4,MATCH($A242,統合マスタ!$AC$5:$AC$1501,0),0))</f>
        <v>cap</v>
      </c>
      <c r="J242" s="54" t="str">
        <f ca="1">IF(F242="","",OFFSET(分類!$B$29,MATCH(F242,分類!$A$30:$A$46,0),0))</f>
        <v>調剤棚</v>
      </c>
      <c r="K242" s="54">
        <f ca="1">IFERROR(
    OFFSET(錠剤_PTP!$M$5,
           MATCH(D242, 錠剤_PTP!$D$5:$D$999, 0) - 1,
           0),
"")</f>
        <v>103</v>
      </c>
      <c r="L242" s="54" t="str">
        <f ca="1">IFERROR(
    OFFSET(錠剤_バラ!$M$5,
           MATCH(D242, 錠剤_バラ!$D$5:$D$999, 0) - 1,
           0),
"")</f>
        <v/>
      </c>
      <c r="M242" s="54" t="str">
        <f ca="1">IFERROR(
    OFFSET(分包機カセット!$M$2,
           MATCH(D242, 分包機カセット!$E$2:$E$235, 0) - 1,
           0),
"")</f>
        <v/>
      </c>
      <c r="N242" s="54">
        <f t="shared" ca="1" si="6"/>
        <v>103</v>
      </c>
    </row>
    <row r="243" spans="1:14">
      <c r="A243" s="66" cm="1">
        <f t="array" aca="1" ref="A243" ca="1">IFERROR(
    SMALL(
        IF((統合マスタ!$R$5:$R$1501=1)*
           (ISNUMBER(MATCH(統合マスタ!$V$5:$V$1501, 分類!$N$8:$N$15, 0))),
           統合マスタ!$AC$5:$AC$1501),
        ROW(A239)
    ),
"")</f>
        <v>795</v>
      </c>
      <c r="B243" s="27">
        <f t="shared" si="7"/>
        <v>239</v>
      </c>
      <c r="C243" s="27">
        <f ca="1">IF($A243="","",OFFSET(統合マスタ!$B$4,MATCH($A243,統合マスタ!$AC$5:$AC$1501,0),0))</f>
        <v>795</v>
      </c>
      <c r="D243" s="27" t="str">
        <f ca="1">IF($A243="","",OFFSET(統合マスタ!$C$4,MATCH($A243,統合マスタ!$AC$5:$AC$1501,0),0))</f>
        <v>ロラゼパム錠０．５ｍｇ「サワイ」</v>
      </c>
      <c r="E243" s="27">
        <f ca="1">IF($A243="","",OFFSET(統合マスタ!$X$4,MATCH($A243,統合マスタ!$AC$5:$AC$1501,0),0))</f>
        <v>0</v>
      </c>
      <c r="F243" s="27">
        <f ca="1">IF($A243="","",OFFSET(統合マスタ!$Z$4,MATCH($A243,統合マスタ!$AC$5:$AC$1501,0),0))</f>
        <v>25</v>
      </c>
      <c r="G243" s="27" t="str">
        <f ca="1">IF($A243="","",OFFSET(統合マスタ!$E$4,MATCH($A243,統合マスタ!$AC$5:$AC$1501,0),0))</f>
        <v>ＰＴＰ</v>
      </c>
      <c r="H243" s="27" t="str">
        <f ca="1">IF($A243="","",OFFSET(統合マスタ!$F$4,MATCH($A243,統合マスタ!$AC$5:$AC$1501,0),0))</f>
        <v>１０００Ｔ</v>
      </c>
      <c r="I243" s="27" t="str">
        <f ca="1">IF($A243="","",OFFSET(統合マスタ!$K$4,MATCH($A243,統合マスタ!$AC$5:$AC$1501,0),0))</f>
        <v>錠</v>
      </c>
      <c r="J243" s="54" t="str">
        <f ca="1">IF(F243="","",OFFSET(分類!$B$29,MATCH(F243,分類!$A$30:$A$46,0),0))</f>
        <v>調剤棚　＆　普通薬バラ</v>
      </c>
      <c r="K243" s="54">
        <f ca="1">IFERROR(
    OFFSET(錠剤_PTP!$M$5,
           MATCH(D243, 錠剤_PTP!$D$5:$D$999, 0) - 1,
           0),
"")</f>
        <v>1613</v>
      </c>
      <c r="L243" s="54">
        <f ca="1">IFERROR(
    OFFSET(錠剤_バラ!$M$5,
           MATCH(D243, 錠剤_バラ!$D$5:$D$999, 0) - 1,
           0),
"")</f>
        <v>200</v>
      </c>
      <c r="M243" s="54">
        <f ca="1">IFERROR(
    OFFSET(分包機カセット!$M$2,
           MATCH(D243, 分包機カセット!$E$2:$E$235, 0) - 1,
           0),
"")</f>
        <v>138</v>
      </c>
      <c r="N243" s="54">
        <f t="shared" ca="1" si="6"/>
        <v>1951</v>
      </c>
    </row>
    <row r="244" spans="1:14">
      <c r="A244" s="66" cm="1">
        <f t="array" aca="1" ref="A244" ca="1">IFERROR(
    SMALL(
        IF((統合マスタ!$R$5:$R$1501=1)*
           (ISNUMBER(MATCH(統合マスタ!$V$5:$V$1501, 分類!$N$8:$N$15, 0))),
           統合マスタ!$AC$5:$AC$1501),
        ROW(A240)
    ),
"")</f>
        <v>796</v>
      </c>
      <c r="B244" s="27">
        <f t="shared" si="7"/>
        <v>240</v>
      </c>
      <c r="C244" s="27">
        <f ca="1">IF($A244="","",OFFSET(統合マスタ!$B$4,MATCH($A244,統合マスタ!$AC$5:$AC$1501,0),0))</f>
        <v>796</v>
      </c>
      <c r="D244" s="27" t="str">
        <f ca="1">IF($A244="","",OFFSET(統合マスタ!$C$4,MATCH($A244,統合マスタ!$AC$5:$AC$1501,0),0))</f>
        <v>ロラメット錠１．０（アスカ）</v>
      </c>
      <c r="E244" s="27">
        <f ca="1">IF($A244="","",OFFSET(統合マスタ!$X$4,MATCH($A244,統合マスタ!$AC$5:$AC$1501,0),0))</f>
        <v>0</v>
      </c>
      <c r="F244" s="27">
        <f ca="1">IF($A244="","",OFFSET(統合マスタ!$Z$4,MATCH($A244,統合マスタ!$AC$5:$AC$1501,0),0))</f>
        <v>25</v>
      </c>
      <c r="G244" s="27" t="str">
        <f ca="1">IF($A244="","",OFFSET(統合マスタ!$E$4,MATCH($A244,統合マスタ!$AC$5:$AC$1501,0),0))</f>
        <v>ＰＴＰ</v>
      </c>
      <c r="H244" s="27" t="str">
        <f ca="1">IF($A244="","",OFFSET(統合マスタ!$F$4,MATCH($A244,統合マスタ!$AC$5:$AC$1501,0),0))</f>
        <v>１００Ｔ</v>
      </c>
      <c r="I244" s="27" t="str">
        <f ca="1">IF($A244="","",OFFSET(統合マスタ!$K$4,MATCH($A244,統合マスタ!$AC$5:$AC$1501,0),0))</f>
        <v>錠</v>
      </c>
      <c r="J244" s="54" t="str">
        <f ca="1">IF(F244="","",OFFSET(分類!$B$29,MATCH(F244,分類!$A$30:$A$46,0),0))</f>
        <v>調剤棚　＆　普通薬バラ</v>
      </c>
      <c r="K244" s="54">
        <f ca="1">IFERROR(
    OFFSET(錠剤_PTP!$M$5,
           MATCH(D244, 錠剤_PTP!$D$5:$D$999, 0) - 1,
           0),
"")</f>
        <v>952</v>
      </c>
      <c r="L244" s="54">
        <f ca="1">IFERROR(
    OFFSET(錠剤_バラ!$M$5,
           MATCH(D244, 錠剤_バラ!$D$5:$D$999, 0) - 1,
           0),
"")</f>
        <v>0</v>
      </c>
      <c r="M244" s="54" t="str">
        <f ca="1">IFERROR(
    OFFSET(分包機カセット!$M$2,
           MATCH(D244, 分包機カセット!$E$2:$E$235, 0) - 1,
           0),
"")</f>
        <v/>
      </c>
      <c r="N244" s="54">
        <f t="shared" ca="1" si="6"/>
        <v>952</v>
      </c>
    </row>
    <row r="245" spans="1:14">
      <c r="A245" s="66" cm="1">
        <f t="array" aca="1" ref="A245" ca="1">IFERROR(
    SMALL(
        IF((統合マスタ!$R$5:$R$1501=1)*
           (ISNUMBER(MATCH(統合マスタ!$V$5:$V$1501, 分類!$N$8:$N$15, 0))),
           統合マスタ!$AC$5:$AC$1501),
        ROW(A241)
    ),
"")</f>
        <v>797</v>
      </c>
      <c r="B245" s="27">
        <f t="shared" si="7"/>
        <v>241</v>
      </c>
      <c r="C245" s="27">
        <f ca="1">IF($A245="","",OFFSET(統合マスタ!$B$4,MATCH($A245,統合マスタ!$AC$5:$AC$1501,0),0))</f>
        <v>797</v>
      </c>
      <c r="D245" s="27" t="str">
        <f ca="1">IF($A245="","",OFFSET(統合マスタ!$C$4,MATCH($A245,統合マスタ!$AC$5:$AC$1501,0),0))</f>
        <v>ロラメット錠１．０（アスカ）</v>
      </c>
      <c r="E245" s="27">
        <f ca="1">IF($A245="","",OFFSET(統合マスタ!$X$4,MATCH($A245,統合マスタ!$AC$5:$AC$1501,0),0))</f>
        <v>0</v>
      </c>
      <c r="F245" s="27">
        <f ca="1">IF($A245="","",OFFSET(統合マスタ!$Z$4,MATCH($A245,統合マスタ!$AC$5:$AC$1501,0),0))</f>
        <v>25</v>
      </c>
      <c r="G245" s="27" t="str">
        <f ca="1">IF($A245="","",OFFSET(統合マスタ!$E$4,MATCH($A245,統合マスタ!$AC$5:$AC$1501,0),0))</f>
        <v>バラ</v>
      </c>
      <c r="H245" s="27" t="str">
        <f ca="1">IF($A245="","",OFFSET(統合マスタ!$F$4,MATCH($A245,統合マスタ!$AC$5:$AC$1501,0),0))</f>
        <v>５００Ｔ</v>
      </c>
      <c r="I245" s="27" t="str">
        <f ca="1">IF($A245="","",OFFSET(統合マスタ!$K$4,MATCH($A245,統合マスタ!$AC$5:$AC$1501,0),0))</f>
        <v>錠</v>
      </c>
      <c r="J245" s="54" t="str">
        <f ca="1">IF(F245="","",OFFSET(分類!$B$29,MATCH(F245,分類!$A$30:$A$46,0),0))</f>
        <v>調剤棚　＆　普通薬バラ</v>
      </c>
      <c r="K245" s="54">
        <f ca="1">IFERROR(
    OFFSET(錠剤_PTP!$M$5,
           MATCH(D245, 錠剤_PTP!$D$5:$D$999, 0) - 1,
           0),
"")</f>
        <v>952</v>
      </c>
      <c r="L245" s="54">
        <f ca="1">IFERROR(
    OFFSET(錠剤_バラ!$M$5,
           MATCH(D245, 錠剤_バラ!$D$5:$D$999, 0) - 1,
           0),
"")</f>
        <v>0</v>
      </c>
      <c r="M245" s="54" t="str">
        <f ca="1">IFERROR(
    OFFSET(分包機カセット!$M$2,
           MATCH(D245, 分包機カセット!$E$2:$E$235, 0) - 1,
           0),
"")</f>
        <v/>
      </c>
      <c r="N245" s="54">
        <f t="shared" ca="1" si="6"/>
        <v>952</v>
      </c>
    </row>
    <row r="246" spans="1:14">
      <c r="A246" s="66" cm="1">
        <f t="array" aca="1" ref="A246" ca="1">IFERROR(
    SMALL(
        IF((統合マスタ!$R$5:$R$1501=1)*
           (ISNUMBER(MATCH(統合マスタ!$V$5:$V$1501, 分類!$N$8:$N$15, 0))),
           統合マスタ!$AC$5:$AC$1501),
        ROW(A242)
    ),
"")</f>
        <v>798</v>
      </c>
      <c r="B246" s="27">
        <f t="shared" si="7"/>
        <v>242</v>
      </c>
      <c r="C246" s="27">
        <f ca="1">IF($A246="","",OFFSET(統合マスタ!$B$4,MATCH($A246,統合マスタ!$AC$5:$AC$1501,0),0))</f>
        <v>798</v>
      </c>
      <c r="D246" s="27" t="str">
        <f ca="1">IF($A246="","",OFFSET(統合マスタ!$C$4,MATCH($A246,統合マスタ!$AC$5:$AC$1501,0),0))</f>
        <v>ワーファリン錠１ｍｇ</v>
      </c>
      <c r="E246" s="27">
        <f ca="1">IF($A246="","",OFFSET(統合マスタ!$X$4,MATCH($A246,統合マスタ!$AC$5:$AC$1501,0),0))</f>
        <v>0</v>
      </c>
      <c r="F246" s="27">
        <f ca="1">IF($A246="","",OFFSET(統合マスタ!$Z$4,MATCH($A246,統合マスタ!$AC$5:$AC$1501,0),0))</f>
        <v>25</v>
      </c>
      <c r="G246" s="27" t="str">
        <f ca="1">IF($A246="","",OFFSET(統合マスタ!$E$4,MATCH($A246,統合マスタ!$AC$5:$AC$1501,0),0))</f>
        <v>バラ</v>
      </c>
      <c r="H246" s="27" t="str">
        <f ca="1">IF($A246="","",OFFSET(統合マスタ!$F$4,MATCH($A246,統合マスタ!$AC$5:$AC$1501,0),0))</f>
        <v>１００Ｔ</v>
      </c>
      <c r="I246" s="27" t="str">
        <f ca="1">IF($A246="","",OFFSET(統合マスタ!$K$4,MATCH($A246,統合マスタ!$AC$5:$AC$1501,0),0))</f>
        <v>錠</v>
      </c>
      <c r="J246" s="54" t="str">
        <f ca="1">IF(F246="","",OFFSET(分類!$B$29,MATCH(F246,分類!$A$30:$A$46,0),0))</f>
        <v>調剤棚　＆　普通薬バラ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200</v>
      </c>
      <c r="M246" s="54">
        <f ca="1">IFERROR(
    OFFSET(分包機カセット!$M$2,
           MATCH(D246, 分包機カセット!$E$2:$E$235, 0) - 1,
           0),
"")</f>
        <v>79</v>
      </c>
      <c r="N246" s="54">
        <f t="shared" ca="1" si="6"/>
        <v>279</v>
      </c>
    </row>
    <row r="247" spans="1:14">
      <c r="A247" s="66" cm="1">
        <f t="array" aca="1" ref="A247" ca="1">IFERROR(
    SMALL(
        IF((統合マスタ!$R$5:$R$1501=1)*
           (ISNUMBER(MATCH(統合マスタ!$V$5:$V$1501, 分類!$N$8:$N$15, 0))),
           統合マスタ!$AC$5:$AC$1501),
        ROW(A243)
    ),
"")</f>
        <v>800</v>
      </c>
      <c r="B247" s="27">
        <f t="shared" si="7"/>
        <v>243</v>
      </c>
      <c r="C247" s="27">
        <f ca="1">IF($A247="","",OFFSET(統合マスタ!$B$4,MATCH($A247,統合マスタ!$AC$5:$AC$1501,0),0))</f>
        <v>800</v>
      </c>
      <c r="D247" s="27" t="str">
        <f ca="1">IF($A247="","",OFFSET(統合マスタ!$C$4,MATCH($A247,統合マスタ!$AC$5:$AC$1501,0),0))</f>
        <v>ワソラン錠４０ｍｇ</v>
      </c>
      <c r="E247" s="27">
        <f ca="1">IF($A247="","",OFFSET(統合マスタ!$X$4,MATCH($A247,統合マスタ!$AC$5:$AC$1501,0),0))</f>
        <v>0</v>
      </c>
      <c r="F247" s="27">
        <f ca="1">IF($A247="","",OFFSET(統合マスタ!$Z$4,MATCH($A247,統合マスタ!$AC$5:$AC$1501,0),0))</f>
        <v>4</v>
      </c>
      <c r="G247" s="27" t="str">
        <f ca="1">IF($A247="","",OFFSET(統合マスタ!$E$4,MATCH($A247,統合マスタ!$AC$5:$AC$1501,0),0))</f>
        <v>バラ</v>
      </c>
      <c r="H247" s="27" t="str">
        <f ca="1">IF($A247="","",OFFSET(統合マスタ!$F$4,MATCH($A247,統合マスタ!$AC$5:$AC$1501,0),0))</f>
        <v>１００Ｔ</v>
      </c>
      <c r="I247" s="27" t="str">
        <f ca="1">IF($A247="","",OFFSET(統合マスタ!$K$4,MATCH($A247,統合マスタ!$AC$5:$AC$1501,0),0))</f>
        <v>錠</v>
      </c>
      <c r="J247" s="54" t="str">
        <f ca="1">IF(F247="","",OFFSET(分類!$B$29,MATCH(F247,分類!$A$30:$A$46,0),0))</f>
        <v>漢方薬</v>
      </c>
      <c r="K247" s="54"/>
      <c r="L247" s="54">
        <v>100</v>
      </c>
      <c r="M247" s="54">
        <f ca="1">IFERROR(
    OFFSET(分包機カセット!$M$2,
           MATCH(D247, 分包機カセット!$E$2:$E$235, 0) - 1,
           0),
"")</f>
        <v>74</v>
      </c>
      <c r="N247" s="54">
        <f t="shared" ca="1" si="6"/>
        <v>174</v>
      </c>
    </row>
    <row r="248" spans="1:14">
      <c r="A248" s="66" cm="1">
        <f t="array" aca="1" ref="A248" ca="1">IFERROR(
    SMALL(
        IF((統合マスタ!$R$5:$R$1501=1)*
           (ISNUMBER(MATCH(統合マスタ!$V$5:$V$1501, 分類!$N$8:$N$15, 0))),
           統合マスタ!$AC$5:$AC$1501),
        ROW(A244)
    ),
"")</f>
        <v>810</v>
      </c>
      <c r="B248" s="27">
        <f t="shared" si="7"/>
        <v>244</v>
      </c>
      <c r="C248" s="27">
        <f ca="1">IF($A248="","",OFFSET(統合マスタ!$B$4,MATCH($A248,統合マスタ!$AC$5:$AC$1501,0),0))</f>
        <v>810</v>
      </c>
      <c r="D248" s="27" t="str">
        <f ca="1">IF($A248="","",OFFSET(統合マスタ!$C$4,MATCH($A248,統合マスタ!$AC$5:$AC$1501,0),0))</f>
        <v>硝酸イソソルビド徐放カプセル２０ｍｇ「Ｓｔ」</v>
      </c>
      <c r="E248" s="27">
        <f ca="1">IF($A248="","",OFFSET(統合マスタ!$X$4,MATCH($A248,統合マスタ!$AC$5:$AC$1501,0),0))</f>
        <v>0</v>
      </c>
      <c r="F248" s="27">
        <f ca="1">IF($A248="","",OFFSET(統合マスタ!$Z$4,MATCH($A248,統合マスタ!$AC$5:$AC$1501,0),0))</f>
        <v>5</v>
      </c>
      <c r="G248" s="27" t="str">
        <f ca="1">IF($A248="","",OFFSET(統合マスタ!$E$4,MATCH($A248,統合マスタ!$AC$5:$AC$1501,0),0))</f>
        <v>バラ</v>
      </c>
      <c r="H248" s="27" t="str">
        <f ca="1">IF($A248="","",OFFSET(統合マスタ!$F$4,MATCH($A248,統合マスタ!$AC$5:$AC$1501,0),0))</f>
        <v>１０００Ｐ</v>
      </c>
      <c r="I248" s="27" t="str">
        <f ca="1">IF($A248="","",OFFSET(統合マスタ!$K$4,MATCH($A248,統合マスタ!$AC$5:$AC$1501,0),0))</f>
        <v>cap</v>
      </c>
      <c r="J248" s="54" t="str">
        <f ca="1">IF(F248="","",OFFSET(分類!$B$29,MATCH(F248,分類!$A$30:$A$46,0),0))</f>
        <v>普通薬バラ</v>
      </c>
      <c r="K248" s="54" t="str">
        <f ca="1">IFERROR(
    OFFSET(錠剤_PTP!$M$5,
           MATCH(D248, 錠剤_PTP!$D$5:$D$999, 0) - 1,
           0),
"")</f>
        <v/>
      </c>
      <c r="L248" s="54">
        <f ca="1">IFERROR(
    OFFSET(錠剤_バラ!$M$5,
           MATCH(D248, 錠剤_バラ!$D$5:$D$999, 0) - 1,
           0),
"")</f>
        <v>2024</v>
      </c>
      <c r="M248" s="54">
        <f ca="1">IFERROR(
    OFFSET(分包機カセット!$M$2,
           MATCH(D248, 分包機カセット!$E$2:$E$235, 0) - 1,
           0),
"")</f>
        <v>0</v>
      </c>
      <c r="N248" s="54">
        <f t="shared" ca="1" si="6"/>
        <v>2024</v>
      </c>
    </row>
    <row r="249" spans="1:14">
      <c r="A249" s="66" cm="1">
        <f t="array" aca="1" ref="A249" ca="1">IFERROR(
    SMALL(
        IF((統合マスタ!$R$5:$R$1501=1)*
           (ISNUMBER(MATCH(統合マスタ!$V$5:$V$1501, 分類!$N$8:$N$15, 0))),
           統合マスタ!$AC$5:$AC$1501),
        ROW(A245)
    ),
"")</f>
        <v>100257</v>
      </c>
      <c r="B249" s="27">
        <f t="shared" si="7"/>
        <v>245</v>
      </c>
      <c r="C249" s="27">
        <f ca="1">IF($A249="","",OFFSET(統合マスタ!$B$4,MATCH($A249,統合マスタ!$AC$5:$AC$1501,0),0))</f>
        <v>257</v>
      </c>
      <c r="D249" s="27" t="str">
        <f ca="1">IF($A249="","",OFFSET(統合マスタ!$C$4,MATCH($A249,統合マスタ!$AC$5:$AC$1501,0),0))</f>
        <v>ジスチグミン臭化物錠５ｍｇ「ＮＩＧ」</v>
      </c>
      <c r="E249" s="27">
        <f ca="1">IF($A249="","",OFFSET(統合マスタ!$X$4,MATCH($A249,統合マスタ!$AC$5:$AC$1501,0),0))</f>
        <v>1</v>
      </c>
      <c r="F249" s="27">
        <f ca="1">IF($A249="","",OFFSET(統合マスタ!$Z$4,MATCH($A249,統合マスタ!$AC$5:$AC$1501,0),0))</f>
        <v>3</v>
      </c>
      <c r="G249" s="27" t="str">
        <f ca="1">IF($A249="","",OFFSET(統合マスタ!$E$4,MATCH($A249,統合マスタ!$AC$5:$AC$1501,0),0))</f>
        <v>ＰＴＰ</v>
      </c>
      <c r="H249" s="27" t="str">
        <f ca="1">IF($A249="","",OFFSET(統合マスタ!$F$4,MATCH($A249,統合マスタ!$AC$5:$AC$1501,0),0))</f>
        <v>１００Ｔ</v>
      </c>
      <c r="I249" s="27" t="str">
        <f ca="1">IF($A249="","",OFFSET(統合マスタ!$K$4,MATCH($A249,統合マスタ!$AC$5:$AC$1501,0),0))</f>
        <v>錠</v>
      </c>
      <c r="J249" s="54" t="str">
        <f ca="1">IF(F249="","",OFFSET(分類!$B$29,MATCH(F249,分類!$A$30:$A$46,0),0))</f>
        <v>外用.臨時.散薬ヒート</v>
      </c>
      <c r="K249" s="54" t="str">
        <f ca="1">IFERROR(
    OFFSET(錠剤_PTP!$M$5,
           MATCH(D249, 錠剤_PTP!$D$5:$D$999, 0) - 1,
           0),
"")</f>
        <v/>
      </c>
      <c r="L249" s="54" t="str">
        <f ca="1">IFERROR(
    OFFSET(錠剤_バラ!$M$5,
           MATCH(D249, 錠剤_バラ!$D$5:$D$999, 0) - 1,
           0),
"")</f>
        <v/>
      </c>
      <c r="M249" s="54">
        <f ca="1">IFERROR(
    OFFSET(分包機カセット!$M$2,
           MATCH(D249, 分包機カセット!$E$2:$E$235, 0) - 1,
           0),
"")</f>
        <v>0</v>
      </c>
      <c r="N249" s="54">
        <f t="shared" ca="1" si="6"/>
        <v>0</v>
      </c>
    </row>
    <row r="250" spans="1:14">
      <c r="A250" s="66" cm="1">
        <f t="array" aca="1" ref="A250" ca="1">IFERROR(
    SMALL(
        IF((統合マスタ!$R$5:$R$1501=1)*
           (ISNUMBER(MATCH(統合マスタ!$V$5:$V$1501, 分類!$N$8:$N$15, 0))),
           統合マスタ!$AC$5:$AC$1501),
        ROW(A246)
    ),
"")</f>
        <v>200055</v>
      </c>
      <c r="B250" s="27">
        <f t="shared" si="7"/>
        <v>246</v>
      </c>
      <c r="C250" s="27">
        <f ca="1">IF($A250="","",OFFSET(統合マスタ!$B$4,MATCH($A250,統合マスタ!$AC$5:$AC$1501,0),0))</f>
        <v>55</v>
      </c>
      <c r="D250" s="27" t="str">
        <f ca="1">IF($A250="","",OFFSET(統合マスタ!$C$4,MATCH($A250,統合マスタ!$AC$5:$AC$1501,0),0))</f>
        <v>アダラートＣＲ錠２０ｍｇ</v>
      </c>
      <c r="E250" s="27">
        <f ca="1">IF($A250="","",OFFSET(統合マスタ!$X$4,MATCH($A250,統合マスタ!$AC$5:$AC$1501,0),0))</f>
        <v>2</v>
      </c>
      <c r="F250" s="27">
        <f ca="1">IF($A250="","",OFFSET(統合マスタ!$Z$4,MATCH($A250,統合マスタ!$AC$5:$AC$1501,0),0))</f>
        <v>6</v>
      </c>
      <c r="G250" s="27" t="str">
        <f ca="1">IF($A250="","",OFFSET(統合マスタ!$E$4,MATCH($A250,統合マスタ!$AC$5:$AC$1501,0),0))</f>
        <v>ＰＴＰ</v>
      </c>
      <c r="H250" s="27" t="str">
        <f ca="1">IF($A250="","",OFFSET(統合マスタ!$F$4,MATCH($A250,統合マスタ!$AC$5:$AC$1501,0),0))</f>
        <v>１００Ｔ</v>
      </c>
      <c r="I250" s="27" t="str">
        <f ca="1">IF($A250="","",OFFSET(統合マスタ!$K$4,MATCH($A250,統合マスタ!$AC$5:$AC$1501,0),0))</f>
        <v>錠</v>
      </c>
      <c r="J250" s="54" t="str">
        <f ca="1">IF(F250="","",OFFSET(分類!$B$29,MATCH(F250,分類!$A$30:$A$46,0),0))</f>
        <v>劇薬バラ</v>
      </c>
      <c r="K250" s="54" t="str">
        <f ca="1">IFERROR(
    OFFSET(錠剤_PTP!$M$5,
           MATCH(D250, 錠剤_PTP!$D$5:$D$999, 0) - 1,
           0),
"")</f>
        <v/>
      </c>
      <c r="L250" s="54">
        <f ca="1">IFERROR(
    OFFSET(錠剤_バラ!$M$5,
           MATCH(D250, 錠剤_バラ!$D$5:$D$999, 0) - 1,
           0),
"")</f>
        <v>100</v>
      </c>
      <c r="M250" s="54">
        <f ca="1">IFERROR(
    OFFSET(分包機カセット!$M$2,
           MATCH(D250, 分包機カセット!$E$2:$E$235, 0) - 1,
           0),
"")</f>
        <v>76</v>
      </c>
      <c r="N250" s="54">
        <f t="shared" ca="1" si="6"/>
        <v>176</v>
      </c>
    </row>
    <row r="251" spans="1:14">
      <c r="A251" s="66" cm="1">
        <f t="array" aca="1" ref="A251" ca="1">IFERROR(
    SMALL(
        IF((統合マスタ!$R$5:$R$1501=1)*
           (ISNUMBER(MATCH(統合マスタ!$V$5:$V$1501, 分類!$N$8:$N$15, 0))),
           統合マスタ!$AC$5:$AC$1501),
        ROW(A247)
    ),
"")</f>
        <v>200064</v>
      </c>
      <c r="B251" s="27">
        <f t="shared" si="7"/>
        <v>247</v>
      </c>
      <c r="C251" s="27">
        <f ca="1">IF($A251="","",OFFSET(統合マスタ!$B$4,MATCH($A251,統合マスタ!$AC$5:$AC$1501,0),0))</f>
        <v>64</v>
      </c>
      <c r="D251" s="27" t="str">
        <f ca="1">IF($A251="","",OFFSET(統合マスタ!$C$4,MATCH($A251,統合マスタ!$AC$5:$AC$1501,0),0))</f>
        <v>アトモキセチンカプセル１０ｍｇ　「サワイ」</v>
      </c>
      <c r="E251" s="27">
        <f ca="1">IF($A251="","",OFFSET(統合マスタ!$X$4,MATCH($A251,統合マスタ!$AC$5:$AC$1501,0),0))</f>
        <v>2</v>
      </c>
      <c r="F251" s="27">
        <f ca="1">IF($A251="","",OFFSET(統合マスタ!$Z$4,MATCH($A251,統合マスタ!$AC$5:$AC$1501,0),0))</f>
        <v>6</v>
      </c>
      <c r="G251" s="27" t="str">
        <f ca="1">IF($A251="","",OFFSET(統合マスタ!$E$4,MATCH($A251,統合マスタ!$AC$5:$AC$1501,0),0))</f>
        <v>ＰＴＰ</v>
      </c>
      <c r="H251" s="27" t="str">
        <f ca="1">IF($A251="","",OFFSET(統合マスタ!$F$4,MATCH($A251,統合マスタ!$AC$5:$AC$1501,0),0))</f>
        <v>１４０Ｐ</v>
      </c>
      <c r="I251" s="27" t="str">
        <f ca="1">IF($A251="","",OFFSET(統合マスタ!$K$4,MATCH($A251,統合マスタ!$AC$5:$AC$1501,0),0))</f>
        <v>cap</v>
      </c>
      <c r="J251" s="54" t="str">
        <f ca="1">IF(F251="","",OFFSET(分類!$B$29,MATCH(F251,分類!$A$30:$A$46,0),0))</f>
        <v>劇薬バラ</v>
      </c>
      <c r="K251" s="54" t="str">
        <f ca="1">IFERROR(
    OFFSET(錠剤_PTP!$M$5,
           MATCH(D251, 錠剤_PTP!$D$5:$D$999, 0) - 1,
           0),
"")</f>
        <v/>
      </c>
      <c r="L251" s="54">
        <f ca="1">IFERROR(
    OFFSET(錠剤_バラ!$M$5,
           MATCH(D251, 錠剤_バラ!$D$5:$D$999, 0) - 1,
           0),
"")</f>
        <v>140</v>
      </c>
      <c r="M251" s="54" t="str">
        <f ca="1">IFERROR(
    OFFSET(分包機カセット!$M$2,
           MATCH(D251, 分包機カセット!$E$2:$E$235, 0) - 1,
           0),
"")</f>
        <v/>
      </c>
      <c r="N251" s="54">
        <f t="shared" ca="1" si="6"/>
        <v>140</v>
      </c>
    </row>
    <row r="252" spans="1:14">
      <c r="A252" s="66" cm="1">
        <f t="array" aca="1" ref="A252" ca="1">IFERROR(
    SMALL(
        IF((統合マスタ!$R$5:$R$1501=1)*
           (ISNUMBER(MATCH(統合マスタ!$V$5:$V$1501, 分類!$N$8:$N$15, 0))),
           統合マスタ!$AC$5:$AC$1501),
        ROW(A248)
    ),
"")</f>
        <v>200065</v>
      </c>
      <c r="B252" s="27">
        <f t="shared" si="7"/>
        <v>248</v>
      </c>
      <c r="C252" s="27">
        <f ca="1">IF($A252="","",OFFSET(統合マスタ!$B$4,MATCH($A252,統合マスタ!$AC$5:$AC$1501,0),0))</f>
        <v>65</v>
      </c>
      <c r="D252" s="27" t="str">
        <f ca="1">IF($A252="","",OFFSET(統合マスタ!$C$4,MATCH($A252,統合マスタ!$AC$5:$AC$1501,0),0))</f>
        <v>アトモキセチンカプセル４０ｍｇ　「ＶＴＲＳ」</v>
      </c>
      <c r="E252" s="27">
        <f ca="1">IF($A252="","",OFFSET(統合マスタ!$X$4,MATCH($A252,統合マスタ!$AC$5:$AC$1501,0),0))</f>
        <v>2</v>
      </c>
      <c r="F252" s="27">
        <f ca="1">IF($A252="","",OFFSET(統合マスタ!$Z$4,MATCH($A252,統合マスタ!$AC$5:$AC$1501,0),0))</f>
        <v>6</v>
      </c>
      <c r="G252" s="27" t="str">
        <f ca="1">IF($A252="","",OFFSET(統合マスタ!$E$4,MATCH($A252,統合マスタ!$AC$5:$AC$1501,0),0))</f>
        <v>ＰＴＰ</v>
      </c>
      <c r="H252" s="27" t="str">
        <f ca="1">IF($A252="","",OFFSET(統合マスタ!$F$4,MATCH($A252,統合マスタ!$AC$5:$AC$1501,0),0))</f>
        <v>１４０Ｐ</v>
      </c>
      <c r="I252" s="27" t="str">
        <f ca="1">IF($A252="","",OFFSET(統合マスタ!$K$4,MATCH($A252,統合マスタ!$AC$5:$AC$1501,0),0))</f>
        <v>cap</v>
      </c>
      <c r="J252" s="54" t="str">
        <f ca="1">IF(F252="","",OFFSET(分類!$B$29,MATCH(F252,分類!$A$30:$A$46,0),0))</f>
        <v>劇薬バラ</v>
      </c>
      <c r="K252" s="54" t="str">
        <f ca="1">IFERROR(
    OFFSET(錠剤_PTP!$M$5,
           MATCH(D252, 錠剤_PTP!$D$5:$D$999, 0) - 1,
           0),
"")</f>
        <v/>
      </c>
      <c r="L252" s="54">
        <f ca="1">IFERROR(
    OFFSET(錠剤_バラ!$M$5,
           MATCH(D252, 錠剤_バラ!$D$5:$D$999, 0) - 1,
           0),
"")</f>
        <v>199</v>
      </c>
      <c r="M252" s="54" t="str">
        <f ca="1">IFERROR(
    OFFSET(分包機カセット!$M$2,
           MATCH(D252, 分包機カセット!$E$2:$E$235, 0) - 1,
           0),
"")</f>
        <v/>
      </c>
      <c r="N252" s="54">
        <f t="shared" ca="1" si="6"/>
        <v>199</v>
      </c>
    </row>
    <row r="253" spans="1:14">
      <c r="A253" s="66" cm="1">
        <f t="array" aca="1" ref="A253" ca="1">IFERROR(
    SMALL(
        IF((統合マスタ!$R$5:$R$1501=1)*
           (ISNUMBER(MATCH(統合マスタ!$V$5:$V$1501, 分類!$N$8:$N$15, 0))),
           統合マスタ!$AC$5:$AC$1501),
        ROW(A249)
    ),
"")</f>
        <v>200078</v>
      </c>
      <c r="B253" s="27">
        <f t="shared" si="7"/>
        <v>249</v>
      </c>
      <c r="C253" s="27">
        <f ca="1">IF($A253="","",OFFSET(統合マスタ!$B$4,MATCH($A253,統合マスタ!$AC$5:$AC$1501,0),0))</f>
        <v>78</v>
      </c>
      <c r="D253" s="27" t="str">
        <f ca="1">IF($A253="","",OFFSET(統合マスタ!$C$4,MATCH($A253,統合マスタ!$AC$5:$AC$1501,0),0))</f>
        <v>アムロジピンＯＤ錠２．５ｍｇ「明治」</v>
      </c>
      <c r="E253" s="27">
        <f ca="1">IF($A253="","",OFFSET(統合マスタ!$X$4,MATCH($A253,統合マスタ!$AC$5:$AC$1501,0),0))</f>
        <v>2</v>
      </c>
      <c r="F253" s="27">
        <f ca="1">IF($A253="","",OFFSET(統合マスタ!$Z$4,MATCH($A253,統合マスタ!$AC$5:$AC$1501,0),0))</f>
        <v>25</v>
      </c>
      <c r="G253" s="27" t="str">
        <f ca="1">IF($A253="","",OFFSET(統合マスタ!$E$4,MATCH($A253,統合マスタ!$AC$5:$AC$1501,0),0))</f>
        <v>ＰＴＰ</v>
      </c>
      <c r="H253" s="27" t="str">
        <f ca="1">IF($A253="","",OFFSET(統合マスタ!$F$4,MATCH($A253,統合マスタ!$AC$5:$AC$1501,0),0))</f>
        <v>５００Ｔ</v>
      </c>
      <c r="I253" s="27" t="str">
        <f ca="1">IF($A253="","",OFFSET(統合マスタ!$K$4,MATCH($A253,統合マスタ!$AC$5:$AC$1501,0),0))</f>
        <v>錠</v>
      </c>
      <c r="J253" s="54" t="str">
        <f ca="1">IF(F253="","",OFFSET(分類!$B$29,MATCH(F253,分類!$A$30:$A$46,0),0))</f>
        <v>調剤棚　＆　普通薬バラ</v>
      </c>
      <c r="K253" s="54">
        <f ca="1">IFERROR(
    OFFSET(錠剤_PTP!$M$5,
           MATCH(D253, 錠剤_PTP!$D$5:$D$999, 0) - 1,
           0),
"")</f>
        <v>310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0</v>
      </c>
      <c r="N253" s="54">
        <f t="shared" ca="1" si="6"/>
        <v>310</v>
      </c>
    </row>
    <row r="254" spans="1:14">
      <c r="A254" s="66" cm="1">
        <f t="array" aca="1" ref="A254" ca="1">IFERROR(
    SMALL(
        IF((統合マスタ!$R$5:$R$1501=1)*
           (ISNUMBER(MATCH(統合マスタ!$V$5:$V$1501, 分類!$N$8:$N$15, 0))),
           統合マスタ!$AC$5:$AC$1501),
        ROW(A250)
    ),
"")</f>
        <v>200079</v>
      </c>
      <c r="B254" s="27">
        <f t="shared" si="7"/>
        <v>250</v>
      </c>
      <c r="C254" s="27">
        <f ca="1">IF($A254="","",OFFSET(統合マスタ!$B$4,MATCH($A254,統合マスタ!$AC$5:$AC$1501,0),0))</f>
        <v>79</v>
      </c>
      <c r="D254" s="27" t="str">
        <f ca="1">IF($A254="","",OFFSET(統合マスタ!$C$4,MATCH($A254,統合マスタ!$AC$5:$AC$1501,0),0))</f>
        <v>アムロジピンＯＤ錠２．５ｍｇ「明治」</v>
      </c>
      <c r="E254" s="27">
        <f ca="1">IF($A254="","",OFFSET(統合マスタ!$X$4,MATCH($A254,統合マスタ!$AC$5:$AC$1501,0),0))</f>
        <v>2</v>
      </c>
      <c r="F254" s="27">
        <f ca="1">IF($A254="","",OFFSET(統合マスタ!$Z$4,MATCH($A254,統合マスタ!$AC$5:$AC$1501,0),0))</f>
        <v>25</v>
      </c>
      <c r="G254" s="27" t="str">
        <f ca="1">IF($A254="","",OFFSET(統合マスタ!$E$4,MATCH($A254,統合マスタ!$AC$5:$AC$1501,0),0))</f>
        <v>バラ</v>
      </c>
      <c r="H254" s="27" t="str">
        <f ca="1">IF($A254="","",OFFSET(統合マスタ!$F$4,MATCH($A254,統合マスタ!$AC$5:$AC$1501,0),0))</f>
        <v>５００Ｔ</v>
      </c>
      <c r="I254" s="27" t="str">
        <f ca="1">IF($A254="","",OFFSET(統合マスタ!$K$4,MATCH($A254,統合マスタ!$AC$5:$AC$1501,0),0))</f>
        <v>錠</v>
      </c>
      <c r="J254" s="54" t="str">
        <f ca="1">IF(F254="","",OFFSET(分類!$B$29,MATCH(F254,分類!$A$30:$A$46,0),0))</f>
        <v>調剤棚　＆　普通薬バラ</v>
      </c>
      <c r="K254" s="54">
        <f ca="1">IFERROR(
    OFFSET(錠剤_PTP!$M$5,
           MATCH(D254, 錠剤_PTP!$D$5:$D$999, 0) - 1,
           0),
"")</f>
        <v>310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0</v>
      </c>
      <c r="N254" s="54">
        <f t="shared" ca="1" si="6"/>
        <v>310</v>
      </c>
    </row>
    <row r="255" spans="1:14">
      <c r="A255" s="66" cm="1">
        <f t="array" aca="1" ref="A255" ca="1">IFERROR(
    SMALL(
        IF((統合マスタ!$R$5:$R$1501=1)*
           (ISNUMBER(MATCH(統合マスタ!$V$5:$V$1501, 分類!$N$8:$N$15, 0))),
           統合マスタ!$AC$5:$AC$1501),
        ROW(A251)
    ),
"")</f>
        <v>200082</v>
      </c>
      <c r="B255" s="27">
        <f t="shared" si="7"/>
        <v>251</v>
      </c>
      <c r="C255" s="27">
        <f ca="1">IF($A255="","",OFFSET(統合マスタ!$B$4,MATCH($A255,統合マスタ!$AC$5:$AC$1501,0),0))</f>
        <v>82</v>
      </c>
      <c r="D255" s="27" t="str">
        <f ca="1">IF($A255="","",OFFSET(統合マスタ!$C$4,MATCH($A255,統合マスタ!$AC$5:$AC$1501,0),0))</f>
        <v>アリピプラゾールＯＤ錠１２ｍｇ「ニプロ」</v>
      </c>
      <c r="E255" s="27">
        <f ca="1">IF($A255="","",OFFSET(統合マスタ!$X$4,MATCH($A255,統合マスタ!$AC$5:$AC$1501,0),0))</f>
        <v>2</v>
      </c>
      <c r="F255" s="27">
        <f ca="1">IF($A255="","",OFFSET(統合マスタ!$Z$4,MATCH($A255,統合マスタ!$AC$5:$AC$1501,0),0))</f>
        <v>26</v>
      </c>
      <c r="G255" s="27" t="str">
        <f ca="1">IF($A255="","",OFFSET(統合マスタ!$E$4,MATCH($A255,統合マスタ!$AC$5:$AC$1501,0),0))</f>
        <v>ＰＴＰ</v>
      </c>
      <c r="H255" s="27" t="str">
        <f ca="1">IF($A255="","",OFFSET(統合マスタ!$F$4,MATCH($A255,統合マスタ!$AC$5:$AC$1501,0),0))</f>
        <v>１００Ｔ</v>
      </c>
      <c r="I255" s="27" t="str">
        <f ca="1">IF($A255="","",OFFSET(統合マスタ!$K$4,MATCH($A255,統合マスタ!$AC$5:$AC$1501,0),0))</f>
        <v>錠</v>
      </c>
      <c r="J255" s="54" t="str">
        <f ca="1">IF(F255="","",OFFSET(分類!$B$29,MATCH(F255,分類!$A$30:$A$46,0),0))</f>
        <v>調剤棚　＆　劇薬バラ</v>
      </c>
      <c r="K255" s="54">
        <f ca="1">IFERROR(
    OFFSET(錠剤_PTP!$M$5,
           MATCH(D255, 錠剤_PTP!$D$5:$D$999, 0) - 1,
           0),
"")</f>
        <v>674</v>
      </c>
      <c r="L255" s="54">
        <f ca="1">IFERROR(
    OFFSET(錠剤_バラ!$M$5,
           MATCH(D255, 錠剤_バラ!$D$5:$D$999, 0) - 1,
           0),
"")</f>
        <v>0</v>
      </c>
      <c r="M255" s="54">
        <f ca="1">IFERROR(
    OFFSET(分包機カセット!$M$2,
           MATCH(D255, 分包機カセット!$E$2:$E$235, 0) - 1,
           0),
"")</f>
        <v>0</v>
      </c>
      <c r="N255" s="54">
        <f t="shared" ca="1" si="6"/>
        <v>674</v>
      </c>
    </row>
    <row r="256" spans="1:14">
      <c r="A256" s="66" cm="1">
        <f t="array" aca="1" ref="A256" ca="1">IFERROR(
    SMALL(
        IF((統合マスタ!$R$5:$R$1501=1)*
           (ISNUMBER(MATCH(統合マスタ!$V$5:$V$1501, 分類!$N$8:$N$15, 0))),
           統合マスタ!$AC$5:$AC$1501),
        ROW(A252)
    ),
"")</f>
        <v>200083</v>
      </c>
      <c r="B256" s="27">
        <f t="shared" si="7"/>
        <v>252</v>
      </c>
      <c r="C256" s="27">
        <f ca="1">IF($A256="","",OFFSET(統合マスタ!$B$4,MATCH($A256,統合マスタ!$AC$5:$AC$1501,0),0))</f>
        <v>83</v>
      </c>
      <c r="D256" s="27" t="str">
        <f ca="1">IF($A256="","",OFFSET(統合マスタ!$C$4,MATCH($A256,統合マスタ!$AC$5:$AC$1501,0),0))</f>
        <v>アリピプラゾールＯＤ錠１２ｍｇ「ニプロ」</v>
      </c>
      <c r="E256" s="27">
        <f ca="1">IF($A256="","",OFFSET(統合マスタ!$X$4,MATCH($A256,統合マスタ!$AC$5:$AC$1501,0),0))</f>
        <v>2</v>
      </c>
      <c r="F256" s="27">
        <f ca="1">IF($A256="","",OFFSET(統合マスタ!$Z$4,MATCH($A256,統合マスタ!$AC$5:$AC$1501,0),0))</f>
        <v>26</v>
      </c>
      <c r="G256" s="27" t="str">
        <f ca="1">IF($A256="","",OFFSET(統合マスタ!$E$4,MATCH($A256,統合マスタ!$AC$5:$AC$1501,0),0))</f>
        <v>バラ</v>
      </c>
      <c r="H256" s="27" t="str">
        <f ca="1">IF($A256="","",OFFSET(統合マスタ!$F$4,MATCH($A256,統合マスタ!$AC$5:$AC$1501,0),0))</f>
        <v>５００Ｔ</v>
      </c>
      <c r="I256" s="27" t="str">
        <f ca="1">IF($A256="","",OFFSET(統合マスタ!$K$4,MATCH($A256,統合マスタ!$AC$5:$AC$1501,0),0))</f>
        <v>錠</v>
      </c>
      <c r="J256" s="54" t="str">
        <f ca="1">IF(F256="","",OFFSET(分類!$B$29,MATCH(F256,分類!$A$30:$A$46,0),0))</f>
        <v>調剤棚　＆　劇薬バラ</v>
      </c>
      <c r="K256" s="54">
        <f ca="1">IFERROR(
    OFFSET(錠剤_PTP!$M$5,
           MATCH(D256, 錠剤_PTP!$D$5:$D$999, 0) - 1,
           0),
"")</f>
        <v>674</v>
      </c>
      <c r="L256" s="54">
        <f ca="1">IFERROR(
    OFFSET(錠剤_バラ!$M$5,
           MATCH(D256, 錠剤_バラ!$D$5:$D$999, 0) - 1,
           0),
"")</f>
        <v>0</v>
      </c>
      <c r="M256" s="54">
        <f ca="1">IFERROR(
    OFFSET(分包機カセット!$M$2,
           MATCH(D256, 分包機カセット!$E$2:$E$235, 0) - 1,
           0),
"")</f>
        <v>0</v>
      </c>
      <c r="N256" s="54">
        <f t="shared" ca="1" si="6"/>
        <v>674</v>
      </c>
    </row>
    <row r="257" spans="1:14">
      <c r="A257" s="66" cm="1">
        <f t="array" aca="1" ref="A257" ca="1">IFERROR(
    SMALL(
        IF((統合マスタ!$R$5:$R$1501=1)*
           (ISNUMBER(MATCH(統合マスタ!$V$5:$V$1501, 分類!$N$8:$N$15, 0))),
           統合マスタ!$AC$5:$AC$1501),
        ROW(A253)
    ),
"")</f>
        <v>200084</v>
      </c>
      <c r="B257" s="27">
        <f t="shared" si="7"/>
        <v>253</v>
      </c>
      <c r="C257" s="27">
        <f ca="1">IF($A257="","",OFFSET(統合マスタ!$B$4,MATCH($A257,統合マスタ!$AC$5:$AC$1501,0),0))</f>
        <v>84</v>
      </c>
      <c r="D257" s="27" t="str">
        <f ca="1">IF($A257="","",OFFSET(統合マスタ!$C$4,MATCH($A257,統合マスタ!$AC$5:$AC$1501,0),0))</f>
        <v>アリピプラゾールＯＤ錠３ｍｇ「ニプロ」</v>
      </c>
      <c r="E257" s="27">
        <f ca="1">IF($A257="","",OFFSET(統合マスタ!$X$4,MATCH($A257,統合マスタ!$AC$5:$AC$1501,0),0))</f>
        <v>2</v>
      </c>
      <c r="F257" s="27">
        <f ca="1">IF($A257="","",OFFSET(統合マスタ!$Z$4,MATCH($A257,統合マスタ!$AC$5:$AC$1501,0),0))</f>
        <v>26</v>
      </c>
      <c r="G257" s="27" t="str">
        <f ca="1">IF($A257="","",OFFSET(統合マスタ!$E$4,MATCH($A257,統合マスタ!$AC$5:$AC$1501,0),0))</f>
        <v>ＰＴＰ</v>
      </c>
      <c r="H257" s="27" t="str">
        <f ca="1">IF($A257="","",OFFSET(統合マスタ!$F$4,MATCH($A257,統合マスタ!$AC$5:$AC$1501,0),0))</f>
        <v>１００Ｔ</v>
      </c>
      <c r="I257" s="27" t="str">
        <f ca="1">IF($A257="","",OFFSET(統合マスタ!$K$4,MATCH($A257,統合マスタ!$AC$5:$AC$1501,0),0))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683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198</v>
      </c>
      <c r="N257" s="54">
        <f t="shared" ca="1" si="6"/>
        <v>881</v>
      </c>
    </row>
    <row r="258" spans="1:14">
      <c r="A258" s="66" cm="1">
        <f t="array" aca="1" ref="A258" ca="1">IFERROR(
    SMALL(
        IF((統合マスタ!$R$5:$R$1501=1)*
           (ISNUMBER(MATCH(統合マスタ!$V$5:$V$1501, 分類!$N$8:$N$15, 0))),
           統合マスタ!$AC$5:$AC$1501),
        ROW(A254)
    ),
"")</f>
        <v>200085</v>
      </c>
      <c r="B258" s="27">
        <f t="shared" si="7"/>
        <v>254</v>
      </c>
      <c r="C258" s="27">
        <f ca="1">IF($A258="","",OFFSET(統合マスタ!$B$4,MATCH($A258,統合マスタ!$AC$5:$AC$1501,0),0))</f>
        <v>85</v>
      </c>
      <c r="D258" s="27" t="str">
        <f ca="1">IF($A258="","",OFFSET(統合マスタ!$C$4,MATCH($A258,統合マスタ!$AC$5:$AC$1501,0),0))</f>
        <v>アリピプラゾールＯＤ錠３ｍｇ「ニプロ」</v>
      </c>
      <c r="E258" s="27">
        <f ca="1">IF($A258="","",OFFSET(統合マスタ!$X$4,MATCH($A258,統合マスタ!$AC$5:$AC$1501,0),0))</f>
        <v>2</v>
      </c>
      <c r="F258" s="27">
        <f ca="1">IF($A258="","",OFFSET(統合マスタ!$Z$4,MATCH($A258,統合マスタ!$AC$5:$AC$1501,0),0))</f>
        <v>26</v>
      </c>
      <c r="G258" s="27" t="str">
        <f ca="1">IF($A258="","",OFFSET(統合マスタ!$E$4,MATCH($A258,統合マスタ!$AC$5:$AC$1501,0),0))</f>
        <v>バラ</v>
      </c>
      <c r="H258" s="27" t="str">
        <f ca="1">IF($A258="","",OFFSET(統合マスタ!$F$4,MATCH($A258,統合マスタ!$AC$5:$AC$1501,0),0))</f>
        <v>１００Ｔ</v>
      </c>
      <c r="I258" s="27" t="str">
        <f ca="1">IF($A258="","",OFFSET(統合マスタ!$K$4,MATCH($A258,統合マスタ!$AC$5:$AC$1501,0),0))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683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198</v>
      </c>
      <c r="N258" s="54">
        <f t="shared" ca="1" si="6"/>
        <v>881</v>
      </c>
    </row>
    <row r="259" spans="1:14">
      <c r="A259" s="66" cm="1">
        <f t="array" aca="1" ref="A259" ca="1">IFERROR(
    SMALL(
        IF((統合マスタ!$R$5:$R$1501=1)*
           (ISNUMBER(MATCH(統合マスタ!$V$5:$V$1501, 分類!$N$8:$N$15, 0))),
           統合マスタ!$AC$5:$AC$1501),
        ROW(A255)
    ),
"")</f>
        <v>200086</v>
      </c>
      <c r="B259" s="27">
        <f t="shared" si="7"/>
        <v>255</v>
      </c>
      <c r="C259" s="27">
        <f ca="1">IF($A259="","",OFFSET(統合マスタ!$B$4,MATCH($A259,統合マスタ!$AC$5:$AC$1501,0),0))</f>
        <v>86</v>
      </c>
      <c r="D259" s="27" t="str">
        <f ca="1">IF($A259="","",OFFSET(統合マスタ!$C$4,MATCH($A259,統合マスタ!$AC$5:$AC$1501,0),0))</f>
        <v>アリピプラゾールＯＤ錠６ｍｇ「ニプロ」</v>
      </c>
      <c r="E259" s="27">
        <f ca="1">IF($A259="","",OFFSET(統合マスタ!$X$4,MATCH($A259,統合マスタ!$AC$5:$AC$1501,0),0))</f>
        <v>2</v>
      </c>
      <c r="F259" s="27">
        <f ca="1">IF($A259="","",OFFSET(統合マスタ!$Z$4,MATCH($A259,統合マスタ!$AC$5:$AC$1501,0),0))</f>
        <v>26</v>
      </c>
      <c r="G259" s="27" t="str">
        <f ca="1">IF($A259="","",OFFSET(統合マスタ!$E$4,MATCH($A259,統合マスタ!$AC$5:$AC$1501,0),0))</f>
        <v>ＰＴＰ</v>
      </c>
      <c r="H259" s="27" t="str">
        <f ca="1">IF($A259="","",OFFSET(統合マスタ!$F$4,MATCH($A259,統合マスタ!$AC$5:$AC$1501,0),0))</f>
        <v>１００Ｔ</v>
      </c>
      <c r="I259" s="27" t="str">
        <f ca="1">IF($A259="","",OFFSET(統合マスタ!$K$4,MATCH($A259,統合マスタ!$AC$5:$AC$1501,0),0))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786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156</v>
      </c>
      <c r="N259" s="54">
        <f t="shared" ca="1" si="6"/>
        <v>942</v>
      </c>
    </row>
    <row r="260" spans="1:14">
      <c r="A260" s="66" cm="1">
        <f t="array" aca="1" ref="A260" ca="1">IFERROR(
    SMALL(
        IF((統合マスタ!$R$5:$R$1501=1)*
           (ISNUMBER(MATCH(統合マスタ!$V$5:$V$1501, 分類!$N$8:$N$15, 0))),
           統合マスタ!$AC$5:$AC$1501),
        ROW(A256)
    ),
"")</f>
        <v>200087</v>
      </c>
      <c r="B260" s="27">
        <f t="shared" si="7"/>
        <v>256</v>
      </c>
      <c r="C260" s="27">
        <f ca="1">IF($A260="","",OFFSET(統合マスタ!$B$4,MATCH($A260,統合マスタ!$AC$5:$AC$1501,0),0))</f>
        <v>87</v>
      </c>
      <c r="D260" s="27" t="str">
        <f ca="1">IF($A260="","",OFFSET(統合マスタ!$C$4,MATCH($A260,統合マスタ!$AC$5:$AC$1501,0),0))</f>
        <v>アリピプラゾールＯＤ錠６ｍｇ「ニプロ」</v>
      </c>
      <c r="E260" s="27">
        <f ca="1">IF($A260="","",OFFSET(統合マスタ!$X$4,MATCH($A260,統合マスタ!$AC$5:$AC$1501,0),0))</f>
        <v>2</v>
      </c>
      <c r="F260" s="27">
        <f ca="1">IF($A260="","",OFFSET(統合マスタ!$Z$4,MATCH($A260,統合マスタ!$AC$5:$AC$1501,0),0))</f>
        <v>26</v>
      </c>
      <c r="G260" s="27" t="str">
        <f ca="1">IF($A260="","",OFFSET(統合マスタ!$E$4,MATCH($A260,統合マスタ!$AC$5:$AC$1501,0),0))</f>
        <v>バラ</v>
      </c>
      <c r="H260" s="27" t="str">
        <f ca="1">IF($A260="","",OFFSET(統合マスタ!$F$4,MATCH($A260,統合マスタ!$AC$5:$AC$1501,0),0))</f>
        <v>１００Ｔ</v>
      </c>
      <c r="I260" s="27" t="str">
        <f ca="1">IF($A260="","",OFFSET(統合マスタ!$K$4,MATCH($A260,統合マスタ!$AC$5:$AC$1501,0),0))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786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156</v>
      </c>
      <c r="N260" s="54">
        <f t="shared" ca="1" si="6"/>
        <v>942</v>
      </c>
    </row>
    <row r="261" spans="1:14">
      <c r="A261" s="66" cm="1">
        <f t="array" aca="1" ref="A261" ca="1">IFERROR(
    SMALL(
        IF((統合マスタ!$R$5:$R$1501=1)*
           (ISNUMBER(MATCH(統合マスタ!$V$5:$V$1501, 分類!$N$8:$N$15, 0))),
           統合マスタ!$AC$5:$AC$1501),
        ROW(A257)
    ),
"")</f>
        <v>200089</v>
      </c>
      <c r="B261" s="27">
        <f t="shared" si="7"/>
        <v>257</v>
      </c>
      <c r="C261" s="27">
        <f ca="1">IF($A261="","",OFFSET(統合マスタ!$B$4,MATCH($A261,統合マスタ!$AC$5:$AC$1501,0),0))</f>
        <v>89</v>
      </c>
      <c r="D261" s="27" t="str">
        <f ca="1">IF($A261="","",OFFSET(統合マスタ!$C$4,MATCH($A261,統合マスタ!$AC$5:$AC$1501,0),0))</f>
        <v>アリピプラゾール錠１ｍｇ「サワイ」</v>
      </c>
      <c r="E261" s="27">
        <f ca="1">IF($A261="","",OFFSET(統合マスタ!$X$4,MATCH($A261,統合マスタ!$AC$5:$AC$1501,0),0))</f>
        <v>2</v>
      </c>
      <c r="F261" s="27">
        <f ca="1">IF($A261="","",OFFSET(統合マスタ!$Z$4,MATCH($A261,統合マスタ!$AC$5:$AC$1501,0),0))</f>
        <v>26</v>
      </c>
      <c r="G261" s="27" t="str">
        <f ca="1">IF($A261="","",OFFSET(統合マスタ!$E$4,MATCH($A261,統合マスタ!$AC$5:$AC$1501,0),0))</f>
        <v>ＰＴＰ</v>
      </c>
      <c r="H261" s="27" t="str">
        <f ca="1">IF($A261="","",OFFSET(統合マスタ!$F$4,MATCH($A261,統合マスタ!$AC$5:$AC$1501,0),0))</f>
        <v>１００Ｔ</v>
      </c>
      <c r="I261" s="27" t="str">
        <f ca="1">IF($A261="","",OFFSET(統合マスタ!$K$4,MATCH($A261,統合マスタ!$AC$5:$AC$1501,0),0))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383</v>
      </c>
      <c r="L261" s="54">
        <f ca="1">IFERROR(
    OFFSET(錠剤_バラ!$M$5,
           MATCH(D261, 錠剤_バラ!$D$5:$D$999, 0) - 1,
           0),
"")</f>
        <v>200</v>
      </c>
      <c r="M261" s="54">
        <f ca="1">IFERROR(
    OFFSET(分包機カセット!$M$2,
           MATCH(D261, 分包機カセット!$E$2:$E$235, 0) - 1,
           0),
"")</f>
        <v>60</v>
      </c>
      <c r="N261" s="54">
        <f t="shared" ca="1" si="6"/>
        <v>643</v>
      </c>
    </row>
    <row r="262" spans="1:14">
      <c r="A262" s="66" cm="1">
        <f t="array" aca="1" ref="A262" ca="1">IFERROR(
    SMALL(
        IF((統合マスタ!$R$5:$R$1501=1)*
           (ISNUMBER(MATCH(統合マスタ!$V$5:$V$1501, 分類!$N$8:$N$15, 0))),
           統合マスタ!$AC$5:$AC$1501),
        ROW(A258)
    ),
"")</f>
        <v>200091</v>
      </c>
      <c r="B262" s="27">
        <f t="shared" si="7"/>
        <v>258</v>
      </c>
      <c r="C262" s="27">
        <f ca="1">IF($A262="","",OFFSET(統合マスタ!$B$4,MATCH($A262,統合マスタ!$AC$5:$AC$1501,0),0))</f>
        <v>91</v>
      </c>
      <c r="D262" s="27" t="str">
        <f ca="1">IF($A262="","",OFFSET(統合マスタ!$C$4,MATCH($A262,統合マスタ!$AC$5:$AC$1501,0),0))</f>
        <v>アルファカルシドールカプセル０．５μｇ「フソー」</v>
      </c>
      <c r="E262" s="27">
        <f ca="1">IF($A262="","",OFFSET(統合マスタ!$X$4,MATCH($A262,統合マスタ!$AC$5:$AC$1501,0),0))</f>
        <v>2</v>
      </c>
      <c r="F262" s="27">
        <f ca="1">IF($A262="","",OFFSET(統合マスタ!$Z$4,MATCH($A262,統合マスタ!$AC$5:$AC$1501,0),0))</f>
        <v>2</v>
      </c>
      <c r="G262" s="27" t="str">
        <f ca="1">IF($A262="","",OFFSET(統合マスタ!$E$4,MATCH($A262,統合マスタ!$AC$5:$AC$1501,0),0))</f>
        <v>ＰＴＰ</v>
      </c>
      <c r="H262" s="27" t="str">
        <f ca="1">IF($A262="","",OFFSET(統合マスタ!$F$4,MATCH($A262,統合マスタ!$AC$5:$AC$1501,0),0))</f>
        <v>５００Ｐ</v>
      </c>
      <c r="I262" s="27" t="str">
        <f ca="1">IF($A262="","",OFFSET(統合マスタ!$K$4,MATCH($A262,統合マスタ!$AC$5:$AC$1501,0),0))</f>
        <v>cap</v>
      </c>
      <c r="J262" s="54" t="str">
        <f ca="1">IF(F262="","",OFFSET(分類!$B$29,MATCH(F262,分類!$A$30:$A$46,0),0))</f>
        <v>散薬調剤台</v>
      </c>
      <c r="K262" s="54">
        <v>972</v>
      </c>
      <c r="L262" s="54" t="str">
        <f ca="1">IFERROR(
    OFFSET(錠剤_バラ!$M$5,
           MATCH(D262, 錠剤_バラ!$D$5:$D$999, 0) - 1,
           0),
"")</f>
        <v/>
      </c>
      <c r="M262" s="54">
        <f ca="1">IFERROR(
    OFFSET(分包機カセット!$M$2,
           MATCH(D262, 分包機カセット!$E$2:$E$235, 0) - 1,
           0),
"")</f>
        <v>387</v>
      </c>
      <c r="N262" s="54">
        <f t="shared" ref="N262:N325" ca="1" si="8">SUM(K262:M262)</f>
        <v>1359</v>
      </c>
    </row>
    <row r="263" spans="1:14">
      <c r="A263" s="66" cm="1">
        <f t="array" aca="1" ref="A263" ca="1">IFERROR(
    SMALL(
        IF((統合マスタ!$R$5:$R$1501=1)*
           (ISNUMBER(MATCH(統合マスタ!$V$5:$V$1501, 分類!$N$8:$N$15, 0))),
           統合マスタ!$AC$5:$AC$1501),
        ROW(A259)
    ),
"")</f>
        <v>200107</v>
      </c>
      <c r="B263" s="27">
        <f t="shared" ref="B263:B326" si="9">B262+1</f>
        <v>259</v>
      </c>
      <c r="C263" s="27">
        <f ca="1">IF($A263="","",OFFSET(統合マスタ!$B$4,MATCH($A263,統合マスタ!$AC$5:$AC$1501,0),0))</f>
        <v>107</v>
      </c>
      <c r="D263" s="27" t="str">
        <f ca="1">IF($A263="","",OFFSET(統合マスタ!$C$4,MATCH($A263,統合マスタ!$AC$5:$AC$1501,0),0))</f>
        <v>イフェクサーＳＲカプセル３７．５ｍｇ</v>
      </c>
      <c r="E263" s="27">
        <f ca="1">IF($A263="","",OFFSET(統合マスタ!$X$4,MATCH($A263,統合マスタ!$AC$5:$AC$1501,0),0))</f>
        <v>2</v>
      </c>
      <c r="F263" s="27">
        <f ca="1">IF($A263="","",OFFSET(統合マスタ!$Z$4,MATCH($A263,統合マスタ!$AC$5:$AC$1501,0),0))</f>
        <v>6</v>
      </c>
      <c r="G263" s="27" t="str">
        <f ca="1">IF($A263="","",OFFSET(統合マスタ!$E$4,MATCH($A263,統合マスタ!$AC$5:$AC$1501,0),0))</f>
        <v>ＰＴＰ</v>
      </c>
      <c r="H263" s="27" t="str">
        <f ca="1">IF($A263="","",OFFSET(統合マスタ!$F$4,MATCH($A263,統合マスタ!$AC$5:$AC$1501,0),0))</f>
        <v>１００Ｔ</v>
      </c>
      <c r="I263" s="27" t="str">
        <f ca="1">IF($A263="","",OFFSET(統合マスタ!$K$4,MATCH($A263,統合マスタ!$AC$5:$AC$1501,0),0))</f>
        <v>錠</v>
      </c>
      <c r="J263" s="54" t="str">
        <f ca="1">IF(F263="","",OFFSET(分類!$B$29,MATCH(F263,分類!$A$30:$A$46,0),0))</f>
        <v>劇薬バラ</v>
      </c>
      <c r="K263" s="54" t="str">
        <f ca="1">IFERROR(
    OFFSET(錠剤_PTP!$M$5,
           MATCH(D263, 錠剤_PTP!$D$5:$D$999, 0) - 1,
           0),
"")</f>
        <v/>
      </c>
      <c r="L263" s="54">
        <f ca="1">IFERROR(
    OFFSET(錠剤_バラ!$M$5,
           MATCH(D263, 錠剤_バラ!$D$5:$D$999, 0) - 1,
           0),
"")</f>
        <v>549</v>
      </c>
      <c r="M263" s="54">
        <f ca="1">IFERROR(
    OFFSET(分包機カセット!$M$2,
           MATCH(D263, 分包機カセット!$E$2:$E$235, 0) - 1,
           0),
"")</f>
        <v>178</v>
      </c>
      <c r="N263" s="54">
        <f t="shared" ca="1" si="8"/>
        <v>727</v>
      </c>
    </row>
    <row r="264" spans="1:14">
      <c r="A264" s="66" cm="1">
        <f t="array" aca="1" ref="A264" ca="1">IFERROR(
    SMALL(
        IF((統合マスタ!$R$5:$R$1501=1)*
           (ISNUMBER(MATCH(統合マスタ!$V$5:$V$1501, 分類!$N$8:$N$15, 0))),
           統合マスタ!$AC$5:$AC$1501),
        ROW(A260)
    ),
"")</f>
        <v>200108</v>
      </c>
      <c r="B264" s="27">
        <f t="shared" si="9"/>
        <v>260</v>
      </c>
      <c r="C264" s="27">
        <f ca="1">IF($A264="","",OFFSET(統合マスタ!$B$4,MATCH($A264,統合マスタ!$AC$5:$AC$1501,0),0))</f>
        <v>108</v>
      </c>
      <c r="D264" s="27" t="str">
        <f ca="1">IF($A264="","",OFFSET(統合マスタ!$C$4,MATCH($A264,統合マスタ!$AC$5:$AC$1501,0),0))</f>
        <v>イフェクサーＳＲカプセル７５ｍｇ</v>
      </c>
      <c r="E264" s="27">
        <f ca="1">IF($A264="","",OFFSET(統合マスタ!$X$4,MATCH($A264,統合マスタ!$AC$5:$AC$1501,0),0))</f>
        <v>2</v>
      </c>
      <c r="F264" s="27">
        <f ca="1">IF($A264="","",OFFSET(統合マスタ!$Z$4,MATCH($A264,統合マスタ!$AC$5:$AC$1501,0),0))</f>
        <v>6</v>
      </c>
      <c r="G264" s="27" t="str">
        <f ca="1">IF($A264="","",OFFSET(統合マスタ!$E$4,MATCH($A264,統合マスタ!$AC$5:$AC$1501,0),0))</f>
        <v>ＰＴＰ</v>
      </c>
      <c r="H264" s="27" t="str">
        <f ca="1">IF($A264="","",OFFSET(統合マスタ!$F$4,MATCH($A264,統合マスタ!$AC$5:$AC$1501,0),0))</f>
        <v>１００Ｔ</v>
      </c>
      <c r="I264" s="27" t="str">
        <f ca="1">IF($A264="","",OFFSET(統合マスタ!$K$4,MATCH($A264,統合マスタ!$AC$5:$AC$1501,0),0))</f>
        <v>錠</v>
      </c>
      <c r="J264" s="54" t="str">
        <f ca="1">IF(F264="","",OFFSET(分類!$B$29,MATCH(F264,分類!$A$30:$A$46,0),0))</f>
        <v>劇薬バラ</v>
      </c>
      <c r="K264" s="54" t="str">
        <f ca="1">IFERROR(
    OFFSET(錠剤_PTP!$M$5,
           MATCH(D264, 錠剤_PTP!$D$5:$D$999, 0) - 1,
           0),
"")</f>
        <v/>
      </c>
      <c r="L264" s="54">
        <f ca="1">IFERROR(
    OFFSET(錠剤_バラ!$M$5,
           MATCH(D264, 錠剤_バラ!$D$5:$D$999, 0) - 1,
           0),
"")</f>
        <v>244</v>
      </c>
      <c r="M264" s="54">
        <f ca="1">IFERROR(
    OFFSET(分包機カセット!$M$2,
           MATCH(D264, 分包機カセット!$E$2:$E$235, 0) - 1,
           0),
"")</f>
        <v>74</v>
      </c>
      <c r="N264" s="54">
        <f t="shared" ca="1" si="8"/>
        <v>318</v>
      </c>
    </row>
    <row r="265" spans="1:14">
      <c r="A265" s="66" cm="1">
        <f t="array" aca="1" ref="A265" ca="1">IFERROR(
    SMALL(
        IF((統合マスタ!$R$5:$R$1501=1)*
           (ISNUMBER(MATCH(統合マスタ!$V$5:$V$1501, 分類!$N$8:$N$15, 0))),
           統合マスタ!$AC$5:$AC$1501),
        ROW(A261)
    ),
"")</f>
        <v>200113</v>
      </c>
      <c r="B265" s="27">
        <f t="shared" si="9"/>
        <v>261</v>
      </c>
      <c r="C265" s="27">
        <f ca="1">IF($A265="","",OFFSET(統合マスタ!$B$4,MATCH($A265,統合マスタ!$AC$5:$AC$1501,0),0))</f>
        <v>113</v>
      </c>
      <c r="D265" s="27" t="str">
        <f ca="1">IF($A265="","",OFFSET(統合マスタ!$C$4,MATCH($A265,統合マスタ!$AC$5:$AC$1501,0),0))</f>
        <v>インヴェガ錠３ｍｇ</v>
      </c>
      <c r="E265" s="27">
        <f ca="1">IF($A265="","",OFFSET(統合マスタ!$X$4,MATCH($A265,統合マスタ!$AC$5:$AC$1501,0),0))</f>
        <v>2</v>
      </c>
      <c r="F265" s="27">
        <f ca="1">IF($A265="","",OFFSET(統合マスタ!$Z$4,MATCH($A265,統合マスタ!$AC$5:$AC$1501,0),0))</f>
        <v>26</v>
      </c>
      <c r="G265" s="27" t="str">
        <f ca="1">IF($A265="","",OFFSET(統合マスタ!$E$4,MATCH($A265,統合マスタ!$AC$5:$AC$1501,0),0))</f>
        <v>ＰＴＰ</v>
      </c>
      <c r="H265" s="27" t="str">
        <f ca="1">IF($A265="","",OFFSET(統合マスタ!$F$4,MATCH($A265,統合マスタ!$AC$5:$AC$1501,0),0))</f>
        <v>１００Ｔ</v>
      </c>
      <c r="I265" s="27" t="str">
        <f ca="1">IF($A265="","",OFFSET(統合マスタ!$K$4,MATCH($A265,統合マスタ!$AC$5:$AC$1501,0),0))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89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18</v>
      </c>
      <c r="N265" s="54">
        <f t="shared" ca="1" si="8"/>
        <v>107</v>
      </c>
    </row>
    <row r="266" spans="1:14">
      <c r="A266" s="66" cm="1">
        <f t="array" aca="1" ref="A266" ca="1">IFERROR(
    SMALL(
        IF((統合マスタ!$R$5:$R$1501=1)*
           (ISNUMBER(MATCH(統合マスタ!$V$5:$V$1501, 分類!$N$8:$N$15, 0))),
           統合マスタ!$AC$5:$AC$1501),
        ROW(A262)
    ),
"")</f>
        <v>200114</v>
      </c>
      <c r="B266" s="27">
        <f t="shared" si="9"/>
        <v>262</v>
      </c>
      <c r="C266" s="27">
        <f ca="1">IF($A266="","",OFFSET(統合マスタ!$B$4,MATCH($A266,統合マスタ!$AC$5:$AC$1501,0),0))</f>
        <v>114</v>
      </c>
      <c r="D266" s="27" t="str">
        <f ca="1">IF($A266="","",OFFSET(統合マスタ!$C$4,MATCH($A266,統合マスタ!$AC$5:$AC$1501,0),0))</f>
        <v>インヴェガ錠６ｍｇ</v>
      </c>
      <c r="E266" s="27">
        <f ca="1">IF($A266="","",OFFSET(統合マスタ!$X$4,MATCH($A266,統合マスタ!$AC$5:$AC$1501,0),0))</f>
        <v>2</v>
      </c>
      <c r="F266" s="27">
        <f ca="1">IF($A266="","",OFFSET(統合マスタ!$Z$4,MATCH($A266,統合マスタ!$AC$5:$AC$1501,0),0))</f>
        <v>26</v>
      </c>
      <c r="G266" s="27" t="str">
        <f ca="1">IF($A266="","",OFFSET(統合マスタ!$E$4,MATCH($A266,統合マスタ!$AC$5:$AC$1501,0),0))</f>
        <v>ＰＴＰ</v>
      </c>
      <c r="H266" s="27" t="str">
        <f ca="1">IF($A266="","",OFFSET(統合マスタ!$F$4,MATCH($A266,統合マスタ!$AC$5:$AC$1501,0),0))</f>
        <v>１００Ｔ</v>
      </c>
      <c r="I266" s="27" t="str">
        <f ca="1">IF($A266="","",OFFSET(統合マスタ!$K$4,MATCH($A266,統合マスタ!$AC$5:$AC$1501,0),0))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442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160</v>
      </c>
      <c r="N266" s="54">
        <f t="shared" ca="1" si="8"/>
        <v>602</v>
      </c>
    </row>
    <row r="267" spans="1:14">
      <c r="A267" s="66" cm="1">
        <f t="array" aca="1" ref="A267" ca="1">IFERROR(
    SMALL(
        IF((統合マスタ!$R$5:$R$1501=1)*
           (ISNUMBER(MATCH(統合マスタ!$V$5:$V$1501, 分類!$N$8:$N$15, 0))),
           統合マスタ!$AC$5:$AC$1501),
        ROW(A263)
    ),
"")</f>
        <v>200118</v>
      </c>
      <c r="B267" s="27">
        <f t="shared" si="9"/>
        <v>263</v>
      </c>
      <c r="C267" s="27">
        <f ca="1">IF($A267="","",OFFSET(統合マスタ!$B$4,MATCH($A267,統合マスタ!$AC$5:$AC$1501,0),0))</f>
        <v>118</v>
      </c>
      <c r="D267" s="27" t="str">
        <f ca="1">IF($A267="","",OFFSET(統合マスタ!$C$4,MATCH($A267,統合マスタ!$AC$5:$AC$1501,0),0))</f>
        <v>インデラル錠１０ｍｇ</v>
      </c>
      <c r="E267" s="27">
        <f ca="1">IF($A267="","",OFFSET(統合マスタ!$X$4,MATCH($A267,統合マスタ!$AC$5:$AC$1501,0),0))</f>
        <v>2</v>
      </c>
      <c r="F267" s="27">
        <f ca="1">IF($A267="","",OFFSET(統合マスタ!$Z$4,MATCH($A267,統合マスタ!$AC$5:$AC$1501,0),0))</f>
        <v>3</v>
      </c>
      <c r="G267" s="27" t="str">
        <f ca="1">IF($A267="","",OFFSET(統合マスタ!$E$4,MATCH($A267,統合マスタ!$AC$5:$AC$1501,0),0))</f>
        <v>ＰＴＰ</v>
      </c>
      <c r="H267" s="27" t="str">
        <f ca="1">IF($A267="","",OFFSET(統合マスタ!$F$4,MATCH($A267,統合マスタ!$AC$5:$AC$1501,0),0))</f>
        <v>５００Ｔ</v>
      </c>
      <c r="I267" s="27" t="str">
        <f ca="1">IF($A267="","",OFFSET(統合マスタ!$K$4,MATCH($A267,統合マスタ!$AC$5:$AC$1501,0),0))</f>
        <v>錠</v>
      </c>
      <c r="J267" s="54" t="str">
        <f ca="1">IF(F267="","",OFFSET(分類!$B$29,MATCH(F267,分類!$A$30:$A$46,0),0))</f>
        <v>外用.臨時.散薬ヒート</v>
      </c>
      <c r="K267" s="54">
        <v>209</v>
      </c>
      <c r="L267" s="54" t="str">
        <f ca="1">IFERROR(
    OFFSET(錠剤_バラ!$M$5,
           MATCH(D267, 錠剤_バラ!$D$5:$D$999, 0) - 1,
           0),
"")</f>
        <v/>
      </c>
      <c r="M267" s="54" t="str">
        <f ca="1">IFERROR(
    OFFSET(分包機カセット!$M$2,
           MATCH(D267, 分包機カセット!$E$2:$E$235, 0) - 1,
           0),
"")</f>
        <v/>
      </c>
      <c r="N267" s="54">
        <f t="shared" ca="1" si="8"/>
        <v>209</v>
      </c>
    </row>
    <row r="268" spans="1:14">
      <c r="A268" s="66" cm="1">
        <f t="array" aca="1" ref="A268" ca="1">IFERROR(
    SMALL(
        IF((統合マスタ!$R$5:$R$1501=1)*
           (ISNUMBER(MATCH(統合マスタ!$V$5:$V$1501, 分類!$N$8:$N$15, 0))),
           統合マスタ!$AC$5:$AC$1501),
        ROW(A264)
    ),
"")</f>
        <v>200123</v>
      </c>
      <c r="B268" s="27">
        <f t="shared" si="9"/>
        <v>264</v>
      </c>
      <c r="C268" s="27">
        <f ca="1">IF($A268="","",OFFSET(統合マスタ!$B$4,MATCH($A268,統合マスタ!$AC$5:$AC$1501,0),0))</f>
        <v>123</v>
      </c>
      <c r="D268" s="27" t="str">
        <f ca="1">IF($A268="","",OFFSET(統合マスタ!$C$4,MATCH($A268,統合マスタ!$AC$5:$AC$1501,0),0))</f>
        <v>エスシタロプラムＯＤ錠１０ｍｇ「トーワ」</v>
      </c>
      <c r="E268" s="27">
        <f ca="1">IF($A268="","",OFFSET(統合マスタ!$X$4,MATCH($A268,統合マスタ!$AC$5:$AC$1501,0),0))</f>
        <v>2</v>
      </c>
      <c r="F268" s="27">
        <f ca="1">IF($A268="","",OFFSET(統合マスタ!$Z$4,MATCH($A268,統合マスタ!$AC$5:$AC$1501,0),0))</f>
        <v>26</v>
      </c>
      <c r="G268" s="27" t="str">
        <f ca="1">IF($A268="","",OFFSET(統合マスタ!$E$4,MATCH($A268,統合マスタ!$AC$5:$AC$1501,0),0))</f>
        <v>ＰＴＰ</v>
      </c>
      <c r="H268" s="27" t="str">
        <f ca="1">IF($A268="","",OFFSET(統合マスタ!$F$4,MATCH($A268,統合マスタ!$AC$5:$AC$1501,0),0))</f>
        <v>１００Ｔ</v>
      </c>
      <c r="I268" s="27" t="str">
        <f ca="1">IF($A268="","",OFFSET(統合マスタ!$K$4,MATCH($A268,統合マスタ!$AC$5:$AC$1501,0),0))</f>
        <v>錠</v>
      </c>
      <c r="J268" s="54" t="str">
        <f ca="1">IF(F268="","",OFFSET(分類!$B$29,MATCH(F268,分類!$A$30:$A$46,0),0))</f>
        <v>調剤棚　＆　劇薬バラ</v>
      </c>
      <c r="K268" s="54">
        <f ca="1">IFERROR(
    OFFSET(錠剤_PTP!$M$5,
           MATCH(D268, 錠剤_PTP!$D$5:$D$999, 0) - 1,
           0),
"")</f>
        <v>327</v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274</v>
      </c>
      <c r="N268" s="54">
        <f t="shared" ca="1" si="8"/>
        <v>601</v>
      </c>
    </row>
    <row r="269" spans="1:14">
      <c r="A269" s="66" cm="1">
        <f t="array" aca="1" ref="A269" ca="1">IFERROR(
    SMALL(
        IF((統合マスタ!$R$5:$R$1501=1)*
           (ISNUMBER(MATCH(統合マスタ!$V$5:$V$1501, 分類!$N$8:$N$15, 0))),
           統合マスタ!$AC$5:$AC$1501),
        ROW(A265)
    ),
"")</f>
        <v>200124</v>
      </c>
      <c r="B269" s="27">
        <f t="shared" si="9"/>
        <v>265</v>
      </c>
      <c r="C269" s="27">
        <f ca="1">IF($A269="","",OFFSET(統合マスタ!$B$4,MATCH($A269,統合マスタ!$AC$5:$AC$1501,0),0))</f>
        <v>124</v>
      </c>
      <c r="D269" s="27" t="str">
        <f ca="1">IF($A269="","",OFFSET(統合マスタ!$C$4,MATCH($A269,統合マスタ!$AC$5:$AC$1501,0),0))</f>
        <v>エスシタロプラムＯＤ錠１０ｍｇ「トーワ」</v>
      </c>
      <c r="E269" s="27">
        <f ca="1">IF($A269="","",OFFSET(統合マスタ!$X$4,MATCH($A269,統合マスタ!$AC$5:$AC$1501,0),0))</f>
        <v>2</v>
      </c>
      <c r="F269" s="27">
        <f ca="1">IF($A269="","",OFFSET(統合マスタ!$Z$4,MATCH($A269,統合マスタ!$AC$5:$AC$1501,0),0))</f>
        <v>26</v>
      </c>
      <c r="G269" s="27" t="str">
        <f ca="1">IF($A269="","",OFFSET(統合マスタ!$E$4,MATCH($A269,統合マスタ!$AC$5:$AC$1501,0),0))</f>
        <v>バラ</v>
      </c>
      <c r="H269" s="27" t="str">
        <f ca="1">IF($A269="","",OFFSET(統合マスタ!$F$4,MATCH($A269,統合マスタ!$AC$5:$AC$1501,0),0))</f>
        <v>３００Ｔ</v>
      </c>
      <c r="I269" s="27" t="str">
        <f ca="1">IF($A269="","",OFFSET(統合マスタ!$K$4,MATCH($A269,統合マスタ!$AC$5:$AC$1501,0),0))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327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274</v>
      </c>
      <c r="N269" s="54">
        <f t="shared" ca="1" si="8"/>
        <v>601</v>
      </c>
    </row>
    <row r="270" spans="1:14">
      <c r="A270" s="66" cm="1">
        <f t="array" aca="1" ref="A270" ca="1">IFERROR(
    SMALL(
        IF((統合マスタ!$R$5:$R$1501=1)*
           (ISNUMBER(MATCH(統合マスタ!$V$5:$V$1501, 分類!$N$8:$N$15, 0))),
           統合マスタ!$AC$5:$AC$1501),
        ROW(A266)
    ),
"")</f>
        <v>200157</v>
      </c>
      <c r="B270" s="27">
        <f t="shared" si="9"/>
        <v>266</v>
      </c>
      <c r="C270" s="27">
        <f ca="1">IF($A270="","",OFFSET(統合マスタ!$B$4,MATCH($A270,統合マスタ!$AC$5:$AC$1501,0),0))</f>
        <v>157</v>
      </c>
      <c r="D270" s="27" t="str">
        <f ca="1">IF($A270="","",OFFSET(統合マスタ!$C$4,MATCH($A270,統合マスタ!$AC$5:$AC$1501,0),0))</f>
        <v>オランザピンＯＤ錠１０ｍｇ「ニプロ」</v>
      </c>
      <c r="E270" s="27">
        <f ca="1">IF($A270="","",OFFSET(統合マスタ!$X$4,MATCH($A270,統合マスタ!$AC$5:$AC$1501,0),0))</f>
        <v>2</v>
      </c>
      <c r="F270" s="27">
        <f ca="1">IF($A270="","",OFFSET(統合マスタ!$Z$4,MATCH($A270,統合マスタ!$AC$5:$AC$1501,0),0))</f>
        <v>26</v>
      </c>
      <c r="G270" s="27" t="str">
        <f ca="1">IF($A270="","",OFFSET(統合マスタ!$E$4,MATCH($A270,統合マスタ!$AC$5:$AC$1501,0),0))</f>
        <v>ＰＴＰ</v>
      </c>
      <c r="H270" s="27" t="str">
        <f ca="1">IF($A270="","",OFFSET(統合マスタ!$F$4,MATCH($A270,統合マスタ!$AC$5:$AC$1501,0),0))</f>
        <v>１００Ｔ</v>
      </c>
      <c r="I270" s="27" t="str">
        <f ca="1">IF($A270="","",OFFSET(統合マスタ!$K$4,MATCH($A270,統合マスタ!$AC$5:$AC$1501,0),0))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292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18</v>
      </c>
      <c r="N270" s="54">
        <f t="shared" ca="1" si="8"/>
        <v>310</v>
      </c>
    </row>
    <row r="271" spans="1:14">
      <c r="A271" s="66" cm="1">
        <f t="array" aca="1" ref="A271" ca="1">IFERROR(
    SMALL(
        IF((統合マスタ!$R$5:$R$1501=1)*
           (ISNUMBER(MATCH(統合マスタ!$V$5:$V$1501, 分類!$N$8:$N$15, 0))),
           統合マスタ!$AC$5:$AC$1501),
        ROW(A267)
    ),
"")</f>
        <v>200158</v>
      </c>
      <c r="B271" s="27">
        <f t="shared" si="9"/>
        <v>267</v>
      </c>
      <c r="C271" s="27">
        <f ca="1">IF($A271="","",OFFSET(統合マスタ!$B$4,MATCH($A271,統合マスタ!$AC$5:$AC$1501,0),0))</f>
        <v>158</v>
      </c>
      <c r="D271" s="27" t="str">
        <f ca="1">IF($A271="","",OFFSET(統合マスタ!$C$4,MATCH($A271,統合マスタ!$AC$5:$AC$1501,0),0))</f>
        <v>オランザピンＯＤ錠１０ｍｇ「ニプロ」</v>
      </c>
      <c r="E271" s="27">
        <f ca="1">IF($A271="","",OFFSET(統合マスタ!$X$4,MATCH($A271,統合マスタ!$AC$5:$AC$1501,0),0))</f>
        <v>2</v>
      </c>
      <c r="F271" s="27">
        <f ca="1">IF($A271="","",OFFSET(統合マスタ!$Z$4,MATCH($A271,統合マスタ!$AC$5:$AC$1501,0),0))</f>
        <v>26</v>
      </c>
      <c r="G271" s="27" t="str">
        <f ca="1">IF($A271="","",OFFSET(統合マスタ!$E$4,MATCH($A271,統合マスタ!$AC$5:$AC$1501,0),0))</f>
        <v>バラ</v>
      </c>
      <c r="H271" s="27" t="str">
        <f ca="1">IF($A271="","",OFFSET(統合マスタ!$F$4,MATCH($A271,統合マスタ!$AC$5:$AC$1501,0),0))</f>
        <v>１００Ｔ</v>
      </c>
      <c r="I271" s="27" t="str">
        <f ca="1">IF($A271="","",OFFSET(統合マスタ!$K$4,MATCH($A271,統合マスタ!$AC$5:$AC$1501,0),0))</f>
        <v>錠</v>
      </c>
      <c r="J271" s="54" t="str">
        <f ca="1">IF(F271="","",OFFSET(分類!$B$29,MATCH(F271,分類!$A$30:$A$46,0),0))</f>
        <v>調剤棚　＆　劇薬バラ</v>
      </c>
      <c r="K271" s="54">
        <f ca="1">IFERROR(
    OFFSET(錠剤_PTP!$M$5,
           MATCH(D271, 錠剤_PTP!$D$5:$D$999, 0) - 1,
           0),
"")</f>
        <v>292</v>
      </c>
      <c r="L271" s="54">
        <f ca="1">IFERROR(
    OFFSET(錠剤_バラ!$M$5,
           MATCH(D271, 錠剤_バラ!$D$5:$D$999, 0) - 1,
           0),
"")</f>
        <v>0</v>
      </c>
      <c r="M271" s="54">
        <f ca="1">IFERROR(
    OFFSET(分包機カセット!$M$2,
           MATCH(D271, 分包機カセット!$E$2:$E$235, 0) - 1,
           0),
"")</f>
        <v>18</v>
      </c>
      <c r="N271" s="54">
        <f t="shared" ca="1" si="8"/>
        <v>310</v>
      </c>
    </row>
    <row r="272" spans="1:14">
      <c r="A272" s="66" cm="1">
        <f t="array" aca="1" ref="A272" ca="1">IFERROR(
    SMALL(
        IF((統合マスタ!$R$5:$R$1501=1)*
           (ISNUMBER(MATCH(統合マスタ!$V$5:$V$1501, 分類!$N$8:$N$15, 0))),
           統合マスタ!$AC$5:$AC$1501),
        ROW(A268)
    ),
"")</f>
        <v>200159</v>
      </c>
      <c r="B272" s="27">
        <f t="shared" si="9"/>
        <v>268</v>
      </c>
      <c r="C272" s="27">
        <f ca="1">IF($A272="","",OFFSET(統合マスタ!$B$4,MATCH($A272,統合マスタ!$AC$5:$AC$1501,0),0))</f>
        <v>159</v>
      </c>
      <c r="D272" s="27" t="str">
        <f ca="1">IF($A272="","",OFFSET(統合マスタ!$C$4,MATCH($A272,統合マスタ!$AC$5:$AC$1501,0),0))</f>
        <v>オランザピンＯＤ錠５ｍｇ「ニプロ」</v>
      </c>
      <c r="E272" s="27">
        <f ca="1">IF($A272="","",OFFSET(統合マスタ!$X$4,MATCH($A272,統合マスタ!$AC$5:$AC$1501,0),0))</f>
        <v>2</v>
      </c>
      <c r="F272" s="27">
        <f ca="1">IF($A272="","",OFFSET(統合マスタ!$Z$4,MATCH($A272,統合マスタ!$AC$5:$AC$1501,0),0))</f>
        <v>26</v>
      </c>
      <c r="G272" s="27" t="str">
        <f ca="1">IF($A272="","",OFFSET(統合マスタ!$E$4,MATCH($A272,統合マスタ!$AC$5:$AC$1501,0),0))</f>
        <v>ＰＴＰ</v>
      </c>
      <c r="H272" s="27" t="str">
        <f ca="1">IF($A272="","",OFFSET(統合マスタ!$F$4,MATCH($A272,統合マスタ!$AC$5:$AC$1501,0),0))</f>
        <v>１００Ｔ</v>
      </c>
      <c r="I272" s="27" t="str">
        <f ca="1">IF($A272="","",OFFSET(統合マスタ!$K$4,MATCH($A272,統合マスタ!$AC$5:$AC$1501,0),0))</f>
        <v>錠</v>
      </c>
      <c r="J272" s="54" t="str">
        <f ca="1">IF(F272="","",OFFSET(分類!$B$29,MATCH(F272,分類!$A$30:$A$46,0),0))</f>
        <v>調剤棚　＆　劇薬バラ</v>
      </c>
      <c r="K272" s="54">
        <f ca="1">IFERROR(
    OFFSET(錠剤_PTP!$M$5,
           MATCH(D272, 錠剤_PTP!$D$5:$D$999, 0) - 1,
           0),
"")</f>
        <v>0</v>
      </c>
      <c r="L272" s="54">
        <f ca="1">IFERROR(
    OFFSET(錠剤_バラ!$M$5,
           MATCH(D272, 錠剤_バラ!$D$5:$D$999, 0) - 1,
           0),
"")</f>
        <v>0</v>
      </c>
      <c r="M272" s="54">
        <f ca="1">IFERROR(
    OFFSET(分包機カセット!$M$2,
           MATCH(D272, 分包機カセット!$E$2:$E$235, 0) - 1,
           0),
"")</f>
        <v>62</v>
      </c>
      <c r="N272" s="54">
        <f t="shared" ca="1" si="8"/>
        <v>62</v>
      </c>
    </row>
    <row r="273" spans="1:14">
      <c r="A273" s="66" cm="1">
        <f t="array" aca="1" ref="A273" ca="1">IFERROR(
    SMALL(
        IF((統合マスタ!$R$5:$R$1501=1)*
           (ISNUMBER(MATCH(統合マスタ!$V$5:$V$1501, 分類!$N$8:$N$15, 0))),
           統合マスタ!$AC$5:$AC$1501),
        ROW(A269)
    ),
"")</f>
        <v>200160</v>
      </c>
      <c r="B273" s="27">
        <f t="shared" si="9"/>
        <v>269</v>
      </c>
      <c r="C273" s="27">
        <f ca="1">IF($A273="","",OFFSET(統合マスタ!$B$4,MATCH($A273,統合マスタ!$AC$5:$AC$1501,0),0))</f>
        <v>160</v>
      </c>
      <c r="D273" s="27" t="str">
        <f ca="1">IF($A273="","",OFFSET(統合マスタ!$C$4,MATCH($A273,統合マスタ!$AC$5:$AC$1501,0),0))</f>
        <v>オランザピンＯＤ錠５ｍｇ「ニプロ」</v>
      </c>
      <c r="E273" s="27">
        <f ca="1">IF($A273="","",OFFSET(統合マスタ!$X$4,MATCH($A273,統合マスタ!$AC$5:$AC$1501,0),0))</f>
        <v>2</v>
      </c>
      <c r="F273" s="27">
        <f ca="1">IF($A273="","",OFFSET(統合マスタ!$Z$4,MATCH($A273,統合マスタ!$AC$5:$AC$1501,0),0))</f>
        <v>26</v>
      </c>
      <c r="G273" s="27" t="str">
        <f ca="1">IF($A273="","",OFFSET(統合マスタ!$E$4,MATCH($A273,統合マスタ!$AC$5:$AC$1501,0),0))</f>
        <v>バラ</v>
      </c>
      <c r="H273" s="27" t="str">
        <f ca="1">IF($A273="","",OFFSET(統合マスタ!$F$4,MATCH($A273,統合マスタ!$AC$5:$AC$1501,0),0))</f>
        <v>１００Ｔ</v>
      </c>
      <c r="I273" s="27" t="str">
        <f ca="1">IF($A273="","",OFFSET(統合マスタ!$K$4,MATCH($A273,統合マスタ!$AC$5:$AC$1501,0),0))</f>
        <v>錠</v>
      </c>
      <c r="J273" s="54" t="str">
        <f ca="1">IF(F273="","",OFFSET(分類!$B$29,MATCH(F273,分類!$A$30:$A$46,0),0))</f>
        <v>調剤棚　＆　劇薬バラ</v>
      </c>
      <c r="K273" s="54">
        <f ca="1">IFERROR(
    OFFSET(錠剤_PTP!$M$5,
           MATCH(D273, 錠剤_PTP!$D$5:$D$999, 0) - 1,
           0),
"")</f>
        <v>0</v>
      </c>
      <c r="L273" s="54">
        <f ca="1">IFERROR(
    OFFSET(錠剤_バラ!$M$5,
           MATCH(D273, 錠剤_バラ!$D$5:$D$999, 0) - 1,
           0),
"")</f>
        <v>0</v>
      </c>
      <c r="M273" s="54">
        <f ca="1">IFERROR(
    OFFSET(分包機カセット!$M$2,
           MATCH(D273, 分包機カセット!$E$2:$E$235, 0) - 1,
           0),
"")</f>
        <v>62</v>
      </c>
      <c r="N273" s="54">
        <f t="shared" ca="1" si="8"/>
        <v>62</v>
      </c>
    </row>
    <row r="274" spans="1:14">
      <c r="A274" s="66" cm="1">
        <f t="array" aca="1" ref="A274" ca="1">IFERROR(
    SMALL(
        IF((統合マスタ!$R$5:$R$1501=1)*
           (ISNUMBER(MATCH(統合マスタ!$V$5:$V$1501, 分類!$N$8:$N$15, 0))),
           統合マスタ!$AC$5:$AC$1501),
        ROW(A270)
    ),
"")</f>
        <v>200162</v>
      </c>
      <c r="B274" s="27">
        <f t="shared" si="9"/>
        <v>270</v>
      </c>
      <c r="C274" s="27">
        <f ca="1">IF($A274="","",OFFSET(統合マスタ!$B$4,MATCH($A274,統合マスタ!$AC$5:$AC$1501,0),0))</f>
        <v>162</v>
      </c>
      <c r="D274" s="27" t="str">
        <f ca="1">IF($A274="","",OFFSET(統合マスタ!$C$4,MATCH($A274,統合マスタ!$AC$5:$AC$1501,0),0))</f>
        <v>オランザピン錠２．５ｍｇ「ニプロ」　　</v>
      </c>
      <c r="E274" s="27">
        <f ca="1">IF($A274="","",OFFSET(統合マスタ!$X$4,MATCH($A274,統合マスタ!$AC$5:$AC$1501,0),0))</f>
        <v>2</v>
      </c>
      <c r="F274" s="27">
        <f ca="1">IF($A274="","",OFFSET(統合マスタ!$Z$4,MATCH($A274,統合マスタ!$AC$5:$AC$1501,0),0))</f>
        <v>1</v>
      </c>
      <c r="G274" s="27" t="str">
        <f ca="1">IF($A274="","",OFFSET(統合マスタ!$E$4,MATCH($A274,統合マスタ!$AC$5:$AC$1501,0),0))</f>
        <v>ＰＴＰ</v>
      </c>
      <c r="H274" s="27" t="str">
        <f ca="1">IF($A274="","",OFFSET(統合マスタ!$F$4,MATCH($A274,統合マスタ!$AC$5:$AC$1501,0),0))</f>
        <v>１００Ｔ</v>
      </c>
      <c r="I274" s="27" t="str">
        <f ca="1">IF($A274="","",OFFSET(統合マスタ!$K$4,MATCH($A274,統合マスタ!$AC$5:$AC$1501,0),0))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300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300</v>
      </c>
    </row>
    <row r="275" spans="1:14">
      <c r="A275" s="66" cm="1">
        <f t="array" aca="1" ref="A275" ca="1">IFERROR(
    SMALL(
        IF((統合マスタ!$R$5:$R$1501=1)*
           (ISNUMBER(MATCH(統合マスタ!$V$5:$V$1501, 分類!$N$8:$N$15, 0))),
           統合マスタ!$AC$5:$AC$1501),
        ROW(A271)
    ),
"")</f>
        <v>200163</v>
      </c>
      <c r="B275" s="27">
        <f t="shared" si="9"/>
        <v>271</v>
      </c>
      <c r="C275" s="27">
        <f ca="1">IF($A275="","",OFFSET(統合マスタ!$B$4,MATCH($A275,統合マスタ!$AC$5:$AC$1501,0),0))</f>
        <v>163</v>
      </c>
      <c r="D275" s="27" t="str">
        <f ca="1">IF($A275="","",OFFSET(統合マスタ!$C$4,MATCH($A275,統合マスタ!$AC$5:$AC$1501,0),0))</f>
        <v>オランザピン錠２．５ｍｇ「ニプロ」　　</v>
      </c>
      <c r="E275" s="27">
        <f ca="1">IF($A275="","",OFFSET(統合マスタ!$X$4,MATCH($A275,統合マスタ!$AC$5:$AC$1501,0),0))</f>
        <v>2</v>
      </c>
      <c r="F275" s="27">
        <f ca="1">IF($A275="","",OFFSET(統合マスタ!$Z$4,MATCH($A275,統合マスタ!$AC$5:$AC$1501,0),0))</f>
        <v>1</v>
      </c>
      <c r="G275" s="27" t="str">
        <f ca="1">IF($A275="","",OFFSET(統合マスタ!$E$4,MATCH($A275,統合マスタ!$AC$5:$AC$1501,0),0))</f>
        <v>バラ</v>
      </c>
      <c r="H275" s="27" t="str">
        <f ca="1">IF($A275="","",OFFSET(統合マスタ!$F$4,MATCH($A275,統合マスタ!$AC$5:$AC$1501,0),0))</f>
        <v>１００Ｔ</v>
      </c>
      <c r="I275" s="27" t="str">
        <f ca="1">IF($A275="","",OFFSET(統合マスタ!$K$4,MATCH($A275,統合マスタ!$AC$5:$AC$1501,0),0))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300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300</v>
      </c>
    </row>
    <row r="276" spans="1:14">
      <c r="A276" s="66" cm="1">
        <f t="array" aca="1" ref="A276" ca="1">IFERROR(
    SMALL(
        IF((統合マスタ!$R$5:$R$1501=1)*
           (ISNUMBER(MATCH(統合マスタ!$V$5:$V$1501, 分類!$N$8:$N$15, 0))),
           統合マスタ!$AC$5:$AC$1501),
        ROW(A272)
    ),
"")</f>
        <v>200169</v>
      </c>
      <c r="B276" s="27">
        <f t="shared" si="9"/>
        <v>272</v>
      </c>
      <c r="C276" s="27">
        <f ca="1">IF($A276="","",OFFSET(統合マスタ!$B$4,MATCH($A276,統合マスタ!$AC$5:$AC$1501,0),0))</f>
        <v>169</v>
      </c>
      <c r="D276" s="27" t="str">
        <f ca="1">IF($A276="","",OFFSET(統合マスタ!$C$4,MATCH($A276,統合マスタ!$AC$5:$AC$1501,0),0))</f>
        <v>ガランタミンＯＤ錠１２ｍｇ「日医工」</v>
      </c>
      <c r="E276" s="27">
        <f ca="1">IF($A276="","",OFFSET(統合マスタ!$X$4,MATCH($A276,統合マスタ!$AC$5:$AC$1501,0),0))</f>
        <v>2</v>
      </c>
      <c r="F276" s="27">
        <f ca="1">IF($A276="","",OFFSET(統合マスタ!$Z$4,MATCH($A276,統合マスタ!$AC$5:$AC$1501,0),0))</f>
        <v>26</v>
      </c>
      <c r="G276" s="27" t="str">
        <f ca="1">IF($A276="","",OFFSET(統合マスタ!$E$4,MATCH($A276,統合マスタ!$AC$5:$AC$1501,0),0))</f>
        <v>ＰＴＰ</v>
      </c>
      <c r="H276" s="27" t="str">
        <f ca="1">IF($A276="","",OFFSET(統合マスタ!$F$4,MATCH($A276,統合マスタ!$AC$5:$AC$1501,0),0))</f>
        <v>５６Ｔ</v>
      </c>
      <c r="I276" s="27" t="str">
        <f ca="1">IF($A276="","",OFFSET(統合マスタ!$K$4,MATCH($A276,統合マスタ!$AC$5:$AC$1501,0),0))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236</v>
      </c>
      <c r="M276" s="54">
        <f ca="1">IFERROR(
    OFFSET(分包機カセット!$M$2,
           MATCH(D276, 分包機カセット!$E$2:$E$235, 0) - 1,
           0),
"")</f>
        <v>56</v>
      </c>
      <c r="N276" s="54">
        <f t="shared" ca="1" si="8"/>
        <v>292</v>
      </c>
    </row>
    <row r="277" spans="1:14">
      <c r="A277" s="66" cm="1">
        <f t="array" aca="1" ref="A277" ca="1">IFERROR(
    SMALL(
        IF((統合マスタ!$R$5:$R$1501=1)*
           (ISNUMBER(MATCH(統合マスタ!$V$5:$V$1501, 分類!$N$8:$N$15, 0))),
           統合マスタ!$AC$5:$AC$1501),
        ROW(A273)
    ),
"")</f>
        <v>200170</v>
      </c>
      <c r="B277" s="27">
        <f t="shared" si="9"/>
        <v>273</v>
      </c>
      <c r="C277" s="27">
        <f ca="1">IF($A277="","",OFFSET(統合マスタ!$B$4,MATCH($A277,統合マスタ!$AC$5:$AC$1501,0),0))</f>
        <v>170</v>
      </c>
      <c r="D277" s="27" t="str">
        <f ca="1">IF($A277="","",OFFSET(統合マスタ!$C$4,MATCH($A277,統合マスタ!$AC$5:$AC$1501,0),0))</f>
        <v>ガランタミンＯＤ錠４ｍｇ「日医工」</v>
      </c>
      <c r="E277" s="27">
        <f ca="1">IF($A277="","",OFFSET(統合マスタ!$X$4,MATCH($A277,統合マスタ!$AC$5:$AC$1501,0),0))</f>
        <v>2</v>
      </c>
      <c r="F277" s="27">
        <f ca="1">IF($A277="","",OFFSET(統合マスタ!$Z$4,MATCH($A277,統合マスタ!$AC$5:$AC$1501,0),0))</f>
        <v>26</v>
      </c>
      <c r="G277" s="27" t="str">
        <f ca="1">IF($A277="","",OFFSET(統合マスタ!$E$4,MATCH($A277,統合マスタ!$AC$5:$AC$1501,0),0))</f>
        <v>ＰＴＰ</v>
      </c>
      <c r="H277" s="27" t="str">
        <f ca="1">IF($A277="","",OFFSET(統合マスタ!$F$4,MATCH($A277,統合マスタ!$AC$5:$AC$1501,0),0))</f>
        <v>１４０Ｔ</v>
      </c>
      <c r="I277" s="27" t="str">
        <f ca="1">IF($A277="","",OFFSET(統合マスタ!$K$4,MATCH($A277,統合マスタ!$AC$5:$AC$1501,0),0))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202</v>
      </c>
      <c r="L277" s="54">
        <f ca="1">IFERROR(
    OFFSET(錠剤_バラ!$M$5,
           MATCH(D277, 錠剤_バラ!$D$5:$D$999, 0) - 1,
           0),
"")</f>
        <v>280</v>
      </c>
      <c r="M277" s="54">
        <f ca="1">IFERROR(
    OFFSET(分包機カセット!$M$2,
           MATCH(D277, 分包機カセット!$E$2:$E$235, 0) - 1,
           0),
"")</f>
        <v>43</v>
      </c>
      <c r="N277" s="54">
        <f t="shared" ca="1" si="8"/>
        <v>525</v>
      </c>
    </row>
    <row r="278" spans="1:14">
      <c r="A278" s="66" cm="1">
        <f t="array" aca="1" ref="A278" ca="1">IFERROR(
    SMALL(
        IF((統合マスタ!$R$5:$R$1501=1)*
           (ISNUMBER(MATCH(統合マスタ!$V$5:$V$1501, 分類!$N$8:$N$15, 0))),
           統合マスタ!$AC$5:$AC$1501),
        ROW(A274)
    ),
"")</f>
        <v>200190</v>
      </c>
      <c r="B278" s="27">
        <f t="shared" si="9"/>
        <v>274</v>
      </c>
      <c r="C278" s="27">
        <f ca="1">IF($A278="","",OFFSET(統合マスタ!$B$4,MATCH($A278,統合マスタ!$AC$5:$AC$1501,0),0))</f>
        <v>190</v>
      </c>
      <c r="D278" s="27" t="str">
        <f ca="1">IF($A278="","",OFFSET(統合マスタ!$C$4,MATCH($A278,統合マスタ!$AC$5:$AC$1501,0),0))</f>
        <v>クエチアピン錠１００ｍｇ「アメル」</v>
      </c>
      <c r="E278" s="27">
        <f ca="1">IF($A278="","",OFFSET(統合マスタ!$X$4,MATCH($A278,統合マスタ!$AC$5:$AC$1501,0),0))</f>
        <v>2</v>
      </c>
      <c r="F278" s="27">
        <f ca="1">IF($A278="","",OFFSET(統合マスタ!$Z$4,MATCH($A278,統合マスタ!$AC$5:$AC$1501,0),0))</f>
        <v>26</v>
      </c>
      <c r="G278" s="27" t="str">
        <f ca="1">IF($A278="","",OFFSET(統合マスタ!$E$4,MATCH($A278,統合マスタ!$AC$5:$AC$1501,0),0))</f>
        <v>ＰＴＰ</v>
      </c>
      <c r="H278" s="27" t="str">
        <f ca="1">IF($A278="","",OFFSET(統合マスタ!$F$4,MATCH($A278,統合マスタ!$AC$5:$AC$1501,0),0))</f>
        <v>１００Ｔ</v>
      </c>
      <c r="I278" s="27" t="str">
        <f ca="1">IF($A278="","",OFFSET(統合マスタ!$K$4,MATCH($A278,統合マスタ!$AC$5:$AC$1501,0),0))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516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579</v>
      </c>
      <c r="N278" s="54">
        <f t="shared" ca="1" si="8"/>
        <v>1095</v>
      </c>
    </row>
    <row r="279" spans="1:14">
      <c r="A279" s="66" cm="1">
        <f t="array" aca="1" ref="A279" ca="1">IFERROR(
    SMALL(
        IF((統合マスタ!$R$5:$R$1501=1)*
           (ISNUMBER(MATCH(統合マスタ!$V$5:$V$1501, 分類!$N$8:$N$15, 0))),
           統合マスタ!$AC$5:$AC$1501),
        ROW(A275)
    ),
"")</f>
        <v>200191</v>
      </c>
      <c r="B279" s="27">
        <f t="shared" si="9"/>
        <v>275</v>
      </c>
      <c r="C279" s="27">
        <f ca="1">IF($A279="","",OFFSET(統合マスタ!$B$4,MATCH($A279,統合マスタ!$AC$5:$AC$1501,0),0))</f>
        <v>191</v>
      </c>
      <c r="D279" s="27" t="str">
        <f ca="1">IF($A279="","",OFFSET(統合マスタ!$C$4,MATCH($A279,統合マスタ!$AC$5:$AC$1501,0),0))</f>
        <v>クエチアピン錠１００ｍｇ「アメル」</v>
      </c>
      <c r="E279" s="27">
        <f ca="1">IF($A279="","",OFFSET(統合マスタ!$X$4,MATCH($A279,統合マスタ!$AC$5:$AC$1501,0),0))</f>
        <v>2</v>
      </c>
      <c r="F279" s="27">
        <f ca="1">IF($A279="","",OFFSET(統合マスタ!$Z$4,MATCH($A279,統合マスタ!$AC$5:$AC$1501,0),0))</f>
        <v>26</v>
      </c>
      <c r="G279" s="27" t="str">
        <f ca="1">IF($A279="","",OFFSET(統合マスタ!$E$4,MATCH($A279,統合マスタ!$AC$5:$AC$1501,0),0))</f>
        <v>バラ</v>
      </c>
      <c r="H279" s="27" t="str">
        <f ca="1">IF($A279="","",OFFSET(統合マスタ!$F$4,MATCH($A279,統合マスタ!$AC$5:$AC$1501,0),0))</f>
        <v>１０００Ｔ</v>
      </c>
      <c r="I279" s="27" t="str">
        <f ca="1">IF($A279="","",OFFSET(統合マスタ!$K$4,MATCH($A279,統合マスタ!$AC$5:$AC$1501,0),0))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516</v>
      </c>
      <c r="L279" s="54">
        <f ca="1">IFERROR(
    OFFSET(錠剤_バラ!$M$5,
           MATCH(D279, 錠剤_バラ!$D$5:$D$999, 0) - 1,
           0),
"")</f>
        <v>0</v>
      </c>
      <c r="M279" s="54">
        <f ca="1">IFERROR(
    OFFSET(分包機カセット!$M$2,
           MATCH(D279, 分包機カセット!$E$2:$E$235, 0) - 1,
           0),
"")</f>
        <v>579</v>
      </c>
      <c r="N279" s="54">
        <f t="shared" ca="1" si="8"/>
        <v>1095</v>
      </c>
    </row>
    <row r="280" spans="1:14">
      <c r="A280" s="66" cm="1">
        <f t="array" aca="1" ref="A280" ca="1">IFERROR(
    SMALL(
        IF((統合マスタ!$R$5:$R$1501=1)*
           (ISNUMBER(MATCH(統合マスタ!$V$5:$V$1501, 分類!$N$8:$N$15, 0))),
           統合マスタ!$AC$5:$AC$1501),
        ROW(A276)
    ),
"")</f>
        <v>200192</v>
      </c>
      <c r="B280" s="27">
        <f t="shared" si="9"/>
        <v>276</v>
      </c>
      <c r="C280" s="27">
        <f ca="1">IF($A280="","",OFFSET(統合マスタ!$B$4,MATCH($A280,統合マスタ!$AC$5:$AC$1501,0),0))</f>
        <v>192</v>
      </c>
      <c r="D280" s="27" t="str">
        <f ca="1">IF($A280="","",OFFSET(統合マスタ!$C$4,MATCH($A280,統合マスタ!$AC$5:$AC$1501,0),0))</f>
        <v>クエチアピン錠１２．５ｍｇ「アメル」</v>
      </c>
      <c r="E280" s="27">
        <f ca="1">IF($A280="","",OFFSET(統合マスタ!$X$4,MATCH($A280,統合マスタ!$AC$5:$AC$1501,0),0))</f>
        <v>2</v>
      </c>
      <c r="F280" s="27">
        <f ca="1">IF($A280="","",OFFSET(統合マスタ!$Z$4,MATCH($A280,統合マスタ!$AC$5:$AC$1501,0),0))</f>
        <v>26</v>
      </c>
      <c r="G280" s="27" t="str">
        <f ca="1">IF($A280="","",OFFSET(統合マスタ!$E$4,MATCH($A280,統合マスタ!$AC$5:$AC$1501,0),0))</f>
        <v>ＰＴＰ</v>
      </c>
      <c r="H280" s="27" t="str">
        <f ca="1">IF($A280="","",OFFSET(統合マスタ!$F$4,MATCH($A280,統合マスタ!$AC$5:$AC$1501,0),0))</f>
        <v>１００Ｔ</v>
      </c>
      <c r="I280" s="27" t="str">
        <f ca="1">IF($A280="","",OFFSET(統合マスタ!$K$4,MATCH($A280,統合マスタ!$AC$5:$AC$1501,0),0))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746</v>
      </c>
      <c r="L280" s="54">
        <f ca="1">IFERROR(
    OFFSET(錠剤_バラ!$M$5,
           MATCH(D280, 錠剤_バラ!$D$5:$D$999, 0) - 1,
           0),
"")</f>
        <v>0</v>
      </c>
      <c r="M280" s="54">
        <f ca="1">IFERROR(
    OFFSET(分包機カセット!$M$2,
           MATCH(D280, 分包機カセット!$E$2:$E$235, 0) - 1,
           0),
"")</f>
        <v>237</v>
      </c>
      <c r="N280" s="54">
        <f t="shared" ca="1" si="8"/>
        <v>983</v>
      </c>
    </row>
    <row r="281" spans="1:14">
      <c r="A281" s="66" cm="1">
        <f t="array" aca="1" ref="A281" ca="1">IFERROR(
    SMALL(
        IF((統合マスタ!$R$5:$R$1501=1)*
           (ISNUMBER(MATCH(統合マスタ!$V$5:$V$1501, 分類!$N$8:$N$15, 0))),
           統合マスタ!$AC$5:$AC$1501),
        ROW(A277)
    ),
"")</f>
        <v>200193</v>
      </c>
      <c r="B281" s="27">
        <f t="shared" si="9"/>
        <v>277</v>
      </c>
      <c r="C281" s="27">
        <f ca="1">IF($A281="","",OFFSET(統合マスタ!$B$4,MATCH($A281,統合マスタ!$AC$5:$AC$1501,0),0))</f>
        <v>193</v>
      </c>
      <c r="D281" s="27" t="str">
        <f ca="1">IF($A281="","",OFFSET(統合マスタ!$C$4,MATCH($A281,統合マスタ!$AC$5:$AC$1501,0),0))</f>
        <v>クエチアピン錠１２．５ｍｇ「アメル」</v>
      </c>
      <c r="E281" s="27">
        <f ca="1">IF($A281="","",OFFSET(統合マスタ!$X$4,MATCH($A281,統合マスタ!$AC$5:$AC$1501,0),0))</f>
        <v>2</v>
      </c>
      <c r="F281" s="27">
        <f ca="1">IF($A281="","",OFFSET(統合マスタ!$Z$4,MATCH($A281,統合マスタ!$AC$5:$AC$1501,0),0))</f>
        <v>26</v>
      </c>
      <c r="G281" s="27" t="str">
        <f ca="1">IF($A281="","",OFFSET(統合マスタ!$E$4,MATCH($A281,統合マスタ!$AC$5:$AC$1501,0),0))</f>
        <v>バラ</v>
      </c>
      <c r="H281" s="27" t="str">
        <f ca="1">IF($A281="","",OFFSET(統合マスタ!$F$4,MATCH($A281,統合マスタ!$AC$5:$AC$1501,0),0))</f>
        <v>２００Ｔ</v>
      </c>
      <c r="I281" s="27" t="str">
        <f ca="1">IF($A281="","",OFFSET(統合マスタ!$K$4,MATCH($A281,統合マスタ!$AC$5:$AC$1501,0),0))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746</v>
      </c>
      <c r="L281" s="54">
        <f ca="1">IFERROR(
    OFFSET(錠剤_バラ!$M$5,
           MATCH(D281, 錠剤_バラ!$D$5:$D$999, 0) - 1,
           0),
"")</f>
        <v>0</v>
      </c>
      <c r="M281" s="54">
        <f ca="1">IFERROR(
    OFFSET(分包機カセット!$M$2,
           MATCH(D281, 分包機カセット!$E$2:$E$235, 0) - 1,
           0),
"")</f>
        <v>237</v>
      </c>
      <c r="N281" s="54">
        <f t="shared" ca="1" si="8"/>
        <v>983</v>
      </c>
    </row>
    <row r="282" spans="1:14">
      <c r="A282" s="66" cm="1">
        <f t="array" aca="1" ref="A282" ca="1">IFERROR(
    SMALL(
        IF((統合マスタ!$R$5:$R$1501=1)*
           (ISNUMBER(MATCH(統合マスタ!$V$5:$V$1501, 分類!$N$8:$N$15, 0))),
           統合マスタ!$AC$5:$AC$1501),
        ROW(A278)
    ),
"")</f>
        <v>200194</v>
      </c>
      <c r="B282" s="27">
        <f t="shared" si="9"/>
        <v>278</v>
      </c>
      <c r="C282" s="27">
        <f ca="1">IF($A282="","",OFFSET(統合マスタ!$B$4,MATCH($A282,統合マスタ!$AC$5:$AC$1501,0),0))</f>
        <v>194</v>
      </c>
      <c r="D282" s="27" t="str">
        <f ca="1">IF($A282="","",OFFSET(統合マスタ!$C$4,MATCH($A282,統合マスタ!$AC$5:$AC$1501,0),0))</f>
        <v>クエチアピン錠２００ｍｇ「アメル」</v>
      </c>
      <c r="E282" s="27">
        <f ca="1">IF($A282="","",OFFSET(統合マスタ!$X$4,MATCH($A282,統合マスタ!$AC$5:$AC$1501,0),0))</f>
        <v>2</v>
      </c>
      <c r="F282" s="27">
        <f ca="1">IF($A282="","",OFFSET(統合マスタ!$Z$4,MATCH($A282,統合マスタ!$AC$5:$AC$1501,0),0))</f>
        <v>26</v>
      </c>
      <c r="G282" s="27" t="str">
        <f ca="1">IF($A282="","",OFFSET(統合マスタ!$E$4,MATCH($A282,統合マスタ!$AC$5:$AC$1501,0),0))</f>
        <v>ＰＴＰ</v>
      </c>
      <c r="H282" s="27" t="str">
        <f ca="1">IF($A282="","",OFFSET(統合マスタ!$F$4,MATCH($A282,統合マスタ!$AC$5:$AC$1501,0),0))</f>
        <v>１００Ｔ</v>
      </c>
      <c r="I282" s="27" t="str">
        <f ca="1">IF($A282="","",OFFSET(統合マスタ!$K$4,MATCH($A282,統合マスタ!$AC$5:$AC$1501,0),0))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298</v>
      </c>
      <c r="L282" s="54">
        <f ca="1">IFERROR(
    OFFSET(錠剤_バラ!$M$5,
           MATCH(D282, 錠剤_バラ!$D$5:$D$999, 0) - 1,
           0),
"")</f>
        <v>0</v>
      </c>
      <c r="M282" s="54">
        <f ca="1">IFERROR(
    OFFSET(分包機カセット!$M$2,
           MATCH(D282, 分包機カセット!$E$2:$E$235, 0) - 1,
           0),
"")</f>
        <v>58</v>
      </c>
      <c r="N282" s="54">
        <f t="shared" ca="1" si="8"/>
        <v>356</v>
      </c>
    </row>
    <row r="283" spans="1:14">
      <c r="A283" s="66" cm="1">
        <f t="array" aca="1" ref="A283" ca="1">IFERROR(
    SMALL(
        IF((統合マスタ!$R$5:$R$1501=1)*
           (ISNUMBER(MATCH(統合マスタ!$V$5:$V$1501, 分類!$N$8:$N$15, 0))),
           統合マスタ!$AC$5:$AC$1501),
        ROW(A279)
    ),
"")</f>
        <v>200195</v>
      </c>
      <c r="B283" s="27">
        <f t="shared" si="9"/>
        <v>279</v>
      </c>
      <c r="C283" s="27">
        <f ca="1">IF($A283="","",OFFSET(統合マスタ!$B$4,MATCH($A283,統合マスタ!$AC$5:$AC$1501,0),0))</f>
        <v>195</v>
      </c>
      <c r="D283" s="27" t="str">
        <f ca="1">IF($A283="","",OFFSET(統合マスタ!$C$4,MATCH($A283,統合マスタ!$AC$5:$AC$1501,0),0))</f>
        <v>クエチアピン錠２００ｍｇ「アメル」</v>
      </c>
      <c r="E283" s="27">
        <f ca="1">IF($A283="","",OFFSET(統合マスタ!$X$4,MATCH($A283,統合マスタ!$AC$5:$AC$1501,0),0))</f>
        <v>2</v>
      </c>
      <c r="F283" s="27">
        <f ca="1">IF($A283="","",OFFSET(統合マスタ!$Z$4,MATCH($A283,統合マスタ!$AC$5:$AC$1501,0),0))</f>
        <v>26</v>
      </c>
      <c r="G283" s="27" t="str">
        <f ca="1">IF($A283="","",OFFSET(統合マスタ!$E$4,MATCH($A283,統合マスタ!$AC$5:$AC$1501,0),0))</f>
        <v>バラ</v>
      </c>
      <c r="H283" s="27" t="str">
        <f ca="1">IF($A283="","",OFFSET(統合マスタ!$F$4,MATCH($A283,統合マスタ!$AC$5:$AC$1501,0),0))</f>
        <v>５００Ｔ</v>
      </c>
      <c r="I283" s="27" t="str">
        <f ca="1">IF($A283="","",OFFSET(統合マスタ!$K$4,MATCH($A283,統合マスタ!$AC$5:$AC$1501,0),0))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298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58</v>
      </c>
      <c r="N283" s="54">
        <f t="shared" ca="1" si="8"/>
        <v>356</v>
      </c>
    </row>
    <row r="284" spans="1:14">
      <c r="A284" s="66" cm="1">
        <f t="array" aca="1" ref="A284" ca="1">IFERROR(
    SMALL(
        IF((統合マスタ!$R$5:$R$1501=1)*
           (ISNUMBER(MATCH(統合マスタ!$V$5:$V$1501, 分類!$N$8:$N$15, 0))),
           統合マスタ!$AC$5:$AC$1501),
        ROW(A280)
    ),
"")</f>
        <v>200196</v>
      </c>
      <c r="B284" s="27">
        <f t="shared" si="9"/>
        <v>280</v>
      </c>
      <c r="C284" s="27">
        <f ca="1">IF($A284="","",OFFSET(統合マスタ!$B$4,MATCH($A284,統合マスタ!$AC$5:$AC$1501,0),0))</f>
        <v>196</v>
      </c>
      <c r="D284" s="27" t="str">
        <f ca="1">IF($A284="","",OFFSET(統合マスタ!$C$4,MATCH($A284,統合マスタ!$AC$5:$AC$1501,0),0))</f>
        <v>クエチアピン錠２５ｍｇ「アメル」</v>
      </c>
      <c r="E284" s="27">
        <f ca="1">IF($A284="","",OFFSET(統合マスタ!$X$4,MATCH($A284,統合マスタ!$AC$5:$AC$1501,0),0))</f>
        <v>2</v>
      </c>
      <c r="F284" s="27">
        <f ca="1">IF($A284="","",OFFSET(統合マスタ!$Z$4,MATCH($A284,統合マスタ!$AC$5:$AC$1501,0),0))</f>
        <v>26</v>
      </c>
      <c r="G284" s="27" t="str">
        <f ca="1">IF($A284="","",OFFSET(統合マスタ!$E$4,MATCH($A284,統合マスタ!$AC$5:$AC$1501,0),0))</f>
        <v>ＰＴＰ</v>
      </c>
      <c r="H284" s="27" t="str">
        <f ca="1">IF($A284="","",OFFSET(統合マスタ!$F$4,MATCH($A284,統合マスタ!$AC$5:$AC$1501,0),0))</f>
        <v>１００Ｔ</v>
      </c>
      <c r="I284" s="27" t="str">
        <f ca="1">IF($A284="","",OFFSET(統合マスタ!$K$4,MATCH($A284,統合マスタ!$AC$5:$AC$1501,0),0))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456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20</v>
      </c>
      <c r="N284" s="54">
        <f t="shared" ca="1" si="8"/>
        <v>476</v>
      </c>
    </row>
    <row r="285" spans="1:14">
      <c r="A285" s="66" cm="1">
        <f t="array" aca="1" ref="A285" ca="1">IFERROR(
    SMALL(
        IF((統合マスタ!$R$5:$R$1501=1)*
           (ISNUMBER(MATCH(統合マスタ!$V$5:$V$1501, 分類!$N$8:$N$15, 0))),
           統合マスタ!$AC$5:$AC$1501),
        ROW(A281)
    ),
"")</f>
        <v>200197</v>
      </c>
      <c r="B285" s="27">
        <f t="shared" si="9"/>
        <v>281</v>
      </c>
      <c r="C285" s="27">
        <f ca="1">IF($A285="","",OFFSET(統合マスタ!$B$4,MATCH($A285,統合マスタ!$AC$5:$AC$1501,0),0))</f>
        <v>197</v>
      </c>
      <c r="D285" s="27" t="str">
        <f ca="1">IF($A285="","",OFFSET(統合マスタ!$C$4,MATCH($A285,統合マスタ!$AC$5:$AC$1501,0),0))</f>
        <v>クエチアピン錠２５ｍｇ「アメル」</v>
      </c>
      <c r="E285" s="27">
        <f ca="1">IF($A285="","",OFFSET(統合マスタ!$X$4,MATCH($A285,統合マスタ!$AC$5:$AC$1501,0),0))</f>
        <v>2</v>
      </c>
      <c r="F285" s="27">
        <f ca="1">IF($A285="","",OFFSET(統合マスタ!$Z$4,MATCH($A285,統合マスタ!$AC$5:$AC$1501,0),0))</f>
        <v>26</v>
      </c>
      <c r="G285" s="27" t="str">
        <f ca="1">IF($A285="","",OFFSET(統合マスタ!$E$4,MATCH($A285,統合マスタ!$AC$5:$AC$1501,0),0))</f>
        <v>バラ</v>
      </c>
      <c r="H285" s="27" t="str">
        <f ca="1">IF($A285="","",OFFSET(統合マスタ!$F$4,MATCH($A285,統合マスタ!$AC$5:$AC$1501,0),0))</f>
        <v>１０００Ｔ</v>
      </c>
      <c r="I285" s="27" t="str">
        <f ca="1">IF($A285="","",OFFSET(統合マスタ!$K$4,MATCH($A285,統合マスタ!$AC$5:$AC$1501,0),0))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456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20</v>
      </c>
      <c r="N285" s="54">
        <f t="shared" ca="1" si="8"/>
        <v>476</v>
      </c>
    </row>
    <row r="286" spans="1:14">
      <c r="A286" s="66" cm="1">
        <f t="array" aca="1" ref="A286" ca="1">IFERROR(
    SMALL(
        IF((統合マスタ!$R$5:$R$1501=1)*
           (ISNUMBER(MATCH(統合マスタ!$V$5:$V$1501, 分類!$N$8:$N$15, 0))),
           統合マスタ!$AC$5:$AC$1501),
        ROW(A282)
    ),
"")</f>
        <v>200210</v>
      </c>
      <c r="B286" s="27">
        <f t="shared" si="9"/>
        <v>282</v>
      </c>
      <c r="C286" s="27">
        <f ca="1">IF($A286="","",OFFSET(統合マスタ!$B$4,MATCH($A286,統合マスタ!$AC$5:$AC$1501,0),0))</f>
        <v>210</v>
      </c>
      <c r="D286" s="27" t="str">
        <f ca="1">IF($A286="","",OFFSET(統合マスタ!$C$4,MATCH($A286,統合マスタ!$AC$5:$AC$1501,0),0))</f>
        <v>グリメピリドＯＤ錠１ｍｇ「トーワ」</v>
      </c>
      <c r="E286" s="27">
        <f ca="1">IF($A286="","",OFFSET(統合マスタ!$X$4,MATCH($A286,統合マスタ!$AC$5:$AC$1501,0),0))</f>
        <v>2</v>
      </c>
      <c r="F286" s="27">
        <f ca="1">IF($A286="","",OFFSET(統合マスタ!$Z$4,MATCH($A286,統合マスタ!$AC$5:$AC$1501,0),0))</f>
        <v>26</v>
      </c>
      <c r="G286" s="27" t="str">
        <f ca="1">IF($A286="","",OFFSET(統合マスタ!$E$4,MATCH($A286,統合マスタ!$AC$5:$AC$1501,0),0))</f>
        <v>バラ</v>
      </c>
      <c r="H286" s="27" t="str">
        <f ca="1">IF($A286="","",OFFSET(統合マスタ!$F$4,MATCH($A286,統合マスタ!$AC$5:$AC$1501,0),0))</f>
        <v>３００Ｔ</v>
      </c>
      <c r="I286" s="27" t="str">
        <f ca="1">IF($A286="","",OFFSET(統合マスタ!$K$4,MATCH($A286,統合マスタ!$AC$5:$AC$1501,0),0))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100</v>
      </c>
      <c r="M286" s="54">
        <f ca="1">IFERROR(
    OFFSET(分包機カセット!$M$2,
           MATCH(D286, 分包機カセット!$E$2:$E$235, 0) - 1,
           0),
"")</f>
        <v>189</v>
      </c>
      <c r="N286" s="54">
        <f t="shared" ca="1" si="8"/>
        <v>289</v>
      </c>
    </row>
    <row r="287" spans="1:14">
      <c r="A287" s="66" cm="1">
        <f t="array" aca="1" ref="A287" ca="1">IFERROR(
    SMALL(
        IF((統合マスタ!$R$5:$R$1501=1)*
           (ISNUMBER(MATCH(統合マスタ!$V$5:$V$1501, 分類!$N$8:$N$15, 0))),
           統合マスタ!$AC$5:$AC$1501),
        ROW(A283)
    ),
"")</f>
        <v>200235</v>
      </c>
      <c r="B287" s="27">
        <f t="shared" si="9"/>
        <v>283</v>
      </c>
      <c r="C287" s="27">
        <f ca="1">IF($A287="","",OFFSET(統合マスタ!$B$4,MATCH($A287,統合マスタ!$AC$5:$AC$1501,0),0))</f>
        <v>235</v>
      </c>
      <c r="D287" s="27" t="str">
        <f ca="1">IF($A287="","",OFFSET(統合マスタ!$C$4,MATCH($A287,統合マスタ!$AC$5:$AC$1501,0),0))</f>
        <v>コントミン糖衣錠１００ｍｇ</v>
      </c>
      <c r="E287" s="27">
        <f ca="1">IF($A287="","",OFFSET(統合マスタ!$X$4,MATCH($A287,統合マスタ!$AC$5:$AC$1501,0),0))</f>
        <v>2</v>
      </c>
      <c r="F287" s="27">
        <f ca="1">IF($A287="","",OFFSET(統合マスタ!$Z$4,MATCH($A287,統合マスタ!$AC$5:$AC$1501,0),0))</f>
        <v>6</v>
      </c>
      <c r="G287" s="27" t="str">
        <f ca="1">IF($A287="","",OFFSET(統合マスタ!$E$4,MATCH($A287,統合マスタ!$AC$5:$AC$1501,0),0))</f>
        <v>ＰＴＰ</v>
      </c>
      <c r="H287" s="27" t="str">
        <f ca="1">IF($A287="","",OFFSET(統合マスタ!$F$4,MATCH($A287,統合マスタ!$AC$5:$AC$1501,0),0))</f>
        <v>１００Ｔ</v>
      </c>
      <c r="I287" s="27" t="str">
        <f ca="1">IF($A287="","",OFFSET(統合マスタ!$K$4,MATCH($A287,統合マスタ!$AC$5:$AC$1501,0),0))</f>
        <v>錠</v>
      </c>
      <c r="J287" s="54" t="str">
        <f ca="1">IF(F287="","",OFFSET(分類!$B$29,MATCH(F287,分類!$A$30:$A$46,0),0))</f>
        <v>劇薬バラ</v>
      </c>
      <c r="K287" s="54" t="str">
        <f ca="1">IFERROR(
    OFFSET(錠剤_PTP!$M$5,
           MATCH(D287, 錠剤_PTP!$D$5:$D$999, 0) - 1,
           0),
"")</f>
        <v/>
      </c>
      <c r="L287" s="54">
        <f ca="1">IFERROR(
    OFFSET(錠剤_バラ!$M$5,
           MATCH(D287, 錠剤_バラ!$D$5:$D$999, 0) - 1,
           0),
"")</f>
        <v>500</v>
      </c>
      <c r="M287" s="54">
        <f ca="1">IFERROR(
    OFFSET(分包機カセット!$M$2,
           MATCH(D287, 分包機カセット!$E$2:$E$235, 0) - 1,
           0),
"")</f>
        <v>204</v>
      </c>
      <c r="N287" s="54">
        <f t="shared" ca="1" si="8"/>
        <v>704</v>
      </c>
    </row>
    <row r="288" spans="1:14">
      <c r="A288" s="66" cm="1">
        <f t="array" aca="1" ref="A288" ca="1">IFERROR(
    SMALL(
        IF((統合マスタ!$R$5:$R$1501=1)*
           (ISNUMBER(MATCH(統合マスタ!$V$5:$V$1501, 分類!$N$8:$N$15, 0))),
           統合マスタ!$AC$5:$AC$1501),
        ROW(A284)
    ),
"")</f>
        <v>200239</v>
      </c>
      <c r="B288" s="27">
        <f t="shared" si="9"/>
        <v>284</v>
      </c>
      <c r="C288" s="27">
        <f ca="1">IF($A288="","",OFFSET(統合マスタ!$B$4,MATCH($A288,統合マスタ!$AC$5:$AC$1501,0),0))</f>
        <v>239</v>
      </c>
      <c r="D288" s="27" t="str">
        <f ca="1">IF($A288="","",OFFSET(統合マスタ!$C$4,MATCH($A288,統合マスタ!$AC$5:$AC$1501,0),0))</f>
        <v>コントミン糖衣錠５０ｍｇ</v>
      </c>
      <c r="E288" s="27">
        <f ca="1">IF($A288="","",OFFSET(統合マスタ!$X$4,MATCH($A288,統合マスタ!$AC$5:$AC$1501,0),0))</f>
        <v>2</v>
      </c>
      <c r="F288" s="27">
        <f ca="1">IF($A288="","",OFFSET(統合マスタ!$Z$4,MATCH($A288,統合マスタ!$AC$5:$AC$1501,0),0))</f>
        <v>26</v>
      </c>
      <c r="G288" s="27" t="str">
        <f ca="1">IF($A288="","",OFFSET(統合マスタ!$E$4,MATCH($A288,統合マスタ!$AC$5:$AC$1501,0),0))</f>
        <v>ＰＴＰ</v>
      </c>
      <c r="H288" s="27" t="str">
        <f ca="1">IF($A288="","",OFFSET(統合マスタ!$F$4,MATCH($A288,統合マスタ!$AC$5:$AC$1501,0),0))</f>
        <v>１００Ｔ</v>
      </c>
      <c r="I288" s="27" t="str">
        <f ca="1">IF($A288="","",OFFSET(統合マスタ!$K$4,MATCH($A288,統合マスタ!$AC$5:$AC$1501,0),0))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238</v>
      </c>
      <c r="N288" s="54">
        <f t="shared" ca="1" si="8"/>
        <v>238</v>
      </c>
    </row>
    <row r="289" spans="1:14">
      <c r="A289" s="66" cm="1">
        <f t="array" aca="1" ref="A289" ca="1">IFERROR(
    SMALL(
        IF((統合マスタ!$R$5:$R$1501=1)*
           (ISNUMBER(MATCH(統合マスタ!$V$5:$V$1501, 分類!$N$8:$N$15, 0))),
           統合マスタ!$AC$5:$AC$1501),
        ROW(A285)
    ),
"")</f>
        <v>200240</v>
      </c>
      <c r="B289" s="27">
        <f t="shared" si="9"/>
        <v>285</v>
      </c>
      <c r="C289" s="27">
        <f ca="1">IF($A289="","",OFFSET(統合マスタ!$B$4,MATCH($A289,統合マスタ!$AC$5:$AC$1501,0),0))</f>
        <v>240</v>
      </c>
      <c r="D289" s="27" t="str">
        <f ca="1">IF($A289="","",OFFSET(統合マスタ!$C$4,MATCH($A289,統合マスタ!$AC$5:$AC$1501,0),0))</f>
        <v>コントミン糖衣錠５０ｍｇ</v>
      </c>
      <c r="E289" s="27">
        <f ca="1">IF($A289="","",OFFSET(統合マスタ!$X$4,MATCH($A289,統合マスタ!$AC$5:$AC$1501,0),0))</f>
        <v>2</v>
      </c>
      <c r="F289" s="27">
        <f ca="1">IF($A289="","",OFFSET(統合マスタ!$Z$4,MATCH($A289,統合マスタ!$AC$5:$AC$1501,0),0))</f>
        <v>26</v>
      </c>
      <c r="G289" s="27" t="str">
        <f ca="1">IF($A289="","",OFFSET(統合マスタ!$E$4,MATCH($A289,統合マスタ!$AC$5:$AC$1501,0),0))</f>
        <v>バラ</v>
      </c>
      <c r="H289" s="27" t="str">
        <f ca="1">IF($A289="","",OFFSET(統合マスタ!$F$4,MATCH($A289,統合マスタ!$AC$5:$AC$1501,0),0))</f>
        <v>１０００Ｔ</v>
      </c>
      <c r="I289" s="27" t="str">
        <f ca="1">IF($A289="","",OFFSET(統合マスタ!$K$4,MATCH($A289,統合マスタ!$AC$5:$AC$1501,0),0))</f>
        <v>錠</v>
      </c>
      <c r="J289" s="54" t="str">
        <f ca="1">IF(F289="","",OFFSET(分類!$B$29,MATCH(F289,分類!$A$30:$A$46,0),0))</f>
        <v>調剤棚　＆　劇薬バラ</v>
      </c>
      <c r="K289" s="54">
        <f ca="1">IFERROR(
    OFFSET(錠剤_PTP!$M$5,
           MATCH(D289, 錠剤_PTP!$D$5:$D$999, 0) - 1,
           0),
"")</f>
        <v>0</v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238</v>
      </c>
      <c r="N289" s="54">
        <f t="shared" ca="1" si="8"/>
        <v>238</v>
      </c>
    </row>
    <row r="290" spans="1:14">
      <c r="A290" s="66" cm="1">
        <f t="array" aca="1" ref="A290" ca="1">IFERROR(
    SMALL(
        IF((統合マスタ!$R$5:$R$1501=1)*
           (ISNUMBER(MATCH(統合マスタ!$V$5:$V$1501, 分類!$N$8:$N$15, 0))),
           統合マスタ!$AC$5:$AC$1501),
        ROW(A286)
    ),
"")</f>
        <v>200253</v>
      </c>
      <c r="B290" s="27">
        <f t="shared" si="9"/>
        <v>286</v>
      </c>
      <c r="C290" s="27">
        <f ca="1">IF($A290="","",OFFSET(統合マスタ!$B$4,MATCH($A290,統合マスタ!$AC$5:$AC$1501,0),0))</f>
        <v>253</v>
      </c>
      <c r="D290" s="27" t="str">
        <f ca="1">IF($A290="","",OFFSET(統合マスタ!$C$4,MATCH($A290,統合マスタ!$AC$5:$AC$1501,0),0))</f>
        <v>シクレスト舌下錠１０ｍｇ</v>
      </c>
      <c r="E290" s="27">
        <f ca="1">IF($A290="","",OFFSET(統合マスタ!$X$4,MATCH($A290,統合マスタ!$AC$5:$AC$1501,0),0))</f>
        <v>2</v>
      </c>
      <c r="F290" s="27">
        <f ca="1">IF($A290="","",OFFSET(統合マスタ!$Z$4,MATCH($A290,統合マスタ!$AC$5:$AC$1501,0),0))</f>
        <v>1</v>
      </c>
      <c r="G290" s="27" t="str">
        <f ca="1">IF($A290="","",OFFSET(統合マスタ!$E$4,MATCH($A290,統合マスタ!$AC$5:$AC$1501,0),0))</f>
        <v>ＰＴＰ</v>
      </c>
      <c r="H290" s="27" t="str">
        <f ca="1">IF($A290="","",OFFSET(統合マスタ!$F$4,MATCH($A290,統合マスタ!$AC$5:$AC$1501,0),0))</f>
        <v>１００Ｔ</v>
      </c>
      <c r="I290" s="27" t="str">
        <f ca="1">IF($A290="","",OFFSET(統合マスタ!$K$4,MATCH($A290,統合マスタ!$AC$5:$AC$1501,0),0))</f>
        <v>錠</v>
      </c>
      <c r="J290" s="54" t="str">
        <f ca="1">IF(F290="","",OFFSET(分類!$B$29,MATCH(F290,分類!$A$30:$A$46,0),0))</f>
        <v>調剤棚</v>
      </c>
      <c r="K290" s="54">
        <f ca="1">IFERROR(
    OFFSET(錠剤_PTP!$M$5,
           MATCH(D290, 錠剤_PTP!$D$5:$D$999, 0) - 1,
           0),
"")</f>
        <v>103</v>
      </c>
      <c r="L290" s="54" t="str">
        <f ca="1">IFERROR(
    OFFSET(錠剤_バラ!$M$5,
           MATCH(D290, 錠剤_バラ!$D$5:$D$999, 0) - 1,
           0),
"")</f>
        <v/>
      </c>
      <c r="M290" s="54" t="str">
        <f ca="1">IFERROR(
    OFFSET(分包機カセット!$M$2,
           MATCH(D290, 分包機カセット!$E$2:$E$235, 0) - 1,
           0),
"")</f>
        <v/>
      </c>
      <c r="N290" s="54">
        <f t="shared" ca="1" si="8"/>
        <v>103</v>
      </c>
    </row>
    <row r="291" spans="1:14">
      <c r="A291" s="66" cm="1">
        <f t="array" aca="1" ref="A291" ca="1">IFERROR(
    SMALL(
        IF((統合マスタ!$R$5:$R$1501=1)*
           (ISNUMBER(MATCH(統合マスタ!$V$5:$V$1501, 分類!$N$8:$N$15, 0))),
           統合マスタ!$AC$5:$AC$1501),
        ROW(A287)
    ),
"")</f>
        <v>200254</v>
      </c>
      <c r="B291" s="27">
        <f t="shared" si="9"/>
        <v>287</v>
      </c>
      <c r="C291" s="27">
        <f ca="1">IF($A291="","",OFFSET(統合マスタ!$B$4,MATCH($A291,統合マスタ!$AC$5:$AC$1501,0),0))</f>
        <v>254</v>
      </c>
      <c r="D291" s="27" t="str">
        <f ca="1">IF($A291="","",OFFSET(統合マスタ!$C$4,MATCH($A291,統合マスタ!$AC$5:$AC$1501,0),0))</f>
        <v>シクレスト舌下錠５ｍｇ</v>
      </c>
      <c r="E291" s="27">
        <f ca="1">IF($A291="","",OFFSET(統合マスタ!$X$4,MATCH($A291,統合マスタ!$AC$5:$AC$1501,0),0))</f>
        <v>2</v>
      </c>
      <c r="F291" s="27">
        <f ca="1">IF($A291="","",OFFSET(統合マスタ!$Z$4,MATCH($A291,統合マスタ!$AC$5:$AC$1501,0),0))</f>
        <v>1</v>
      </c>
      <c r="G291" s="27" t="str">
        <f ca="1">IF($A291="","",OFFSET(統合マスタ!$E$4,MATCH($A291,統合マスタ!$AC$5:$AC$1501,0),0))</f>
        <v>ＰＴＰ</v>
      </c>
      <c r="H291" s="27" t="str">
        <f ca="1">IF($A291="","",OFFSET(統合マスタ!$F$4,MATCH($A291,統合マスタ!$AC$5:$AC$1501,0),0))</f>
        <v>１００Ｔ</v>
      </c>
      <c r="I291" s="27" t="str">
        <f ca="1">IF($A291="","",OFFSET(統合マスタ!$K$4,MATCH($A291,統合マスタ!$AC$5:$AC$1501,0),0))</f>
        <v>錠</v>
      </c>
      <c r="J291" s="54" t="str">
        <f ca="1">IF(F291="","",OFFSET(分類!$B$29,MATCH(F291,分類!$A$30:$A$46,0),0))</f>
        <v>調剤棚</v>
      </c>
      <c r="K291" s="54">
        <f ca="1">IFERROR(
    OFFSET(錠剤_PTP!$M$5,
           MATCH(D291, 錠剤_PTP!$D$5:$D$999, 0) - 1,
           0),
"")</f>
        <v>205</v>
      </c>
      <c r="L291" s="54" t="str">
        <f ca="1">IFERROR(
    OFFSET(錠剤_バラ!$M$5,
           MATCH(D291, 錠剤_バラ!$D$5:$D$999, 0) - 1,
           0),
"")</f>
        <v/>
      </c>
      <c r="M291" s="54" t="str">
        <f ca="1">IFERROR(
    OFFSET(分包機カセット!$M$2,
           MATCH(D291, 分包機カセット!$E$2:$E$235, 0) - 1,
           0),
"")</f>
        <v/>
      </c>
      <c r="N291" s="54">
        <f t="shared" ca="1" si="8"/>
        <v>205</v>
      </c>
    </row>
    <row r="292" spans="1:14">
      <c r="A292" s="66" cm="1">
        <f t="array" aca="1" ref="A292" ca="1">IFERROR(
    SMALL(
        IF((統合マスタ!$R$5:$R$1501=1)*
           (ISNUMBER(MATCH(統合マスタ!$V$5:$V$1501, 分類!$N$8:$N$15, 0))),
           統合マスタ!$AC$5:$AC$1501),
        ROW(A288)
    ),
"")</f>
        <v>200260</v>
      </c>
      <c r="B292" s="27">
        <f t="shared" si="9"/>
        <v>288</v>
      </c>
      <c r="C292" s="27">
        <f ca="1">IF($A292="","",OFFSET(統合マスタ!$B$4,MATCH($A292,統合マスタ!$AC$5:$AC$1501,0),0))</f>
        <v>260</v>
      </c>
      <c r="D292" s="27" t="str">
        <f ca="1">IF($A292="","",OFFSET(統合マスタ!$C$4,MATCH($A292,統合マスタ!$AC$5:$AC$1501,0),0))</f>
        <v>ジプレキサ　ザイディス錠１０ｍｇ</v>
      </c>
      <c r="E292" s="27">
        <f ca="1">IF($A292="","",OFFSET(統合マスタ!$X$4,MATCH($A292,統合マスタ!$AC$5:$AC$1501,0),0))</f>
        <v>2</v>
      </c>
      <c r="F292" s="27">
        <f ca="1">IF($A292="","",OFFSET(統合マスタ!$Z$4,MATCH($A292,統合マスタ!$AC$5:$AC$1501,0),0))</f>
        <v>1</v>
      </c>
      <c r="G292" s="27" t="str">
        <f ca="1">IF($A292="","",OFFSET(統合マスタ!$E$4,MATCH($A292,統合マスタ!$AC$5:$AC$1501,0),0))</f>
        <v>ＰＴＰ</v>
      </c>
      <c r="H292" s="27" t="str">
        <f ca="1">IF($A292="","",OFFSET(統合マスタ!$F$4,MATCH($A292,統合マスタ!$AC$5:$AC$1501,0),0))</f>
        <v>３５０Ｔ</v>
      </c>
      <c r="I292" s="27" t="str">
        <f ca="1">IF($A292="","",OFFSET(統合マスタ!$K$4,MATCH($A292,統合マスタ!$AC$5:$AC$1501,0),0))</f>
        <v>錠</v>
      </c>
      <c r="J292" s="54" t="str">
        <f ca="1">IF(F292="","",OFFSET(分類!$B$29,MATCH(F292,分類!$A$30:$A$46,0),0))</f>
        <v>調剤棚</v>
      </c>
      <c r="K292" s="54">
        <v>250</v>
      </c>
      <c r="L292" s="54" t="str">
        <f ca="1">IFERROR(
    OFFSET(錠剤_バラ!$M$5,
           MATCH(D292, 錠剤_バラ!$D$5:$D$999, 0) - 1,
           0),
"")</f>
        <v/>
      </c>
      <c r="M292" s="54" t="str">
        <f ca="1">IFERROR(
    OFFSET(分包機カセット!$M$2,
           MATCH(D292, 分包機カセット!$E$2:$E$235, 0) - 1,
           0),
"")</f>
        <v/>
      </c>
      <c r="N292" s="54">
        <f t="shared" ca="1" si="8"/>
        <v>250</v>
      </c>
    </row>
    <row r="293" spans="1:14">
      <c r="A293" s="66" cm="1">
        <f t="array" aca="1" ref="A293" ca="1">IFERROR(
    SMALL(
        IF((統合マスタ!$R$5:$R$1501=1)*
           (ISNUMBER(MATCH(統合マスタ!$V$5:$V$1501, 分類!$N$8:$N$15, 0))),
           統合マスタ!$AC$5:$AC$1501),
        ROW(A289)
    ),
"")</f>
        <v>200261</v>
      </c>
      <c r="B293" s="27">
        <f t="shared" si="9"/>
        <v>289</v>
      </c>
      <c r="C293" s="27">
        <f ca="1">IF($A293="","",OFFSET(統合マスタ!$B$4,MATCH($A293,統合マスタ!$AC$5:$AC$1501,0),0))</f>
        <v>261</v>
      </c>
      <c r="D293" s="27" t="str">
        <f ca="1">IF($A293="","",OFFSET(統合マスタ!$C$4,MATCH($A293,統合マスタ!$AC$5:$AC$1501,0),0))</f>
        <v>ジプレキサ　ザイディス錠２．５ｍｇ</v>
      </c>
      <c r="E293" s="27">
        <f ca="1">IF($A293="","",OFFSET(統合マスタ!$X$4,MATCH($A293,統合マスタ!$AC$5:$AC$1501,0),0))</f>
        <v>2</v>
      </c>
      <c r="F293" s="27">
        <f ca="1">IF($A293="","",OFFSET(統合マスタ!$Z$4,MATCH($A293,統合マスタ!$AC$5:$AC$1501,0),0))</f>
        <v>1</v>
      </c>
      <c r="G293" s="27" t="str">
        <f ca="1">IF($A293="","",OFFSET(統合マスタ!$E$4,MATCH($A293,統合マスタ!$AC$5:$AC$1501,0),0))</f>
        <v>ＰＴＰ</v>
      </c>
      <c r="H293" s="27" t="str">
        <f ca="1">IF($A293="","",OFFSET(統合マスタ!$F$4,MATCH($A293,統合マスタ!$AC$5:$AC$1501,0),0))</f>
        <v>７０Ｔ</v>
      </c>
      <c r="I293" s="27" t="str">
        <f ca="1">IF($A293="","",OFFSET(統合マスタ!$K$4,MATCH($A293,統合マスタ!$AC$5:$AC$1501,0),0))</f>
        <v>錠</v>
      </c>
      <c r="J293" s="54" t="str">
        <f ca="1">IF(F293="","",OFFSET(分類!$B$29,MATCH(F293,分類!$A$30:$A$46,0),0))</f>
        <v>調剤棚</v>
      </c>
      <c r="K293" s="54">
        <f ca="1">IFERROR(
    OFFSET(錠剤_PTP!$M$5,
           MATCH(D293, 錠剤_PTP!$D$5:$D$999, 0) - 1,
           0),
"")</f>
        <v>0</v>
      </c>
      <c r="L293" s="54" t="str">
        <f ca="1">IFERROR(
    OFFSET(錠剤_バラ!$M$5,
           MATCH(D293, 錠剤_バラ!$D$5:$D$999, 0) - 1,
           0),
"")</f>
        <v/>
      </c>
      <c r="M293" s="54" t="str">
        <f ca="1">IFERROR(
    OFFSET(分包機カセット!$M$2,
           MATCH(D293, 分包機カセット!$E$2:$E$235, 0) - 1,
           0),
"")</f>
        <v/>
      </c>
      <c r="N293" s="54">
        <f t="shared" ca="1" si="8"/>
        <v>0</v>
      </c>
    </row>
    <row r="294" spans="1:14">
      <c r="A294" s="66" cm="1">
        <f t="array" aca="1" ref="A294" ca="1">IFERROR(
    SMALL(
        IF((統合マスタ!$R$5:$R$1501=1)*
           (ISNUMBER(MATCH(統合マスタ!$V$5:$V$1501, 分類!$N$8:$N$15, 0))),
           統合マスタ!$AC$5:$AC$1501),
        ROW(A290)
    ),
"")</f>
        <v>200262</v>
      </c>
      <c r="B294" s="27">
        <f t="shared" si="9"/>
        <v>290</v>
      </c>
      <c r="C294" s="27">
        <f ca="1">IF($A294="","",OFFSET(統合マスタ!$B$4,MATCH($A294,統合マスタ!$AC$5:$AC$1501,0),0))</f>
        <v>262</v>
      </c>
      <c r="D294" s="27" t="str">
        <f ca="1">IF($A294="","",OFFSET(統合マスタ!$C$4,MATCH($A294,統合マスタ!$AC$5:$AC$1501,0),0))</f>
        <v>ジプレキサ　ザイディス錠５ｍｇ</v>
      </c>
      <c r="E294" s="27">
        <f ca="1">IF($A294="","",OFFSET(統合マスタ!$X$4,MATCH($A294,統合マスタ!$AC$5:$AC$1501,0),0))</f>
        <v>2</v>
      </c>
      <c r="F294" s="27">
        <f ca="1">IF($A294="","",OFFSET(統合マスタ!$Z$4,MATCH($A294,統合マスタ!$AC$5:$AC$1501,0),0))</f>
        <v>1</v>
      </c>
      <c r="G294" s="27" t="str">
        <f ca="1">IF($A294="","",OFFSET(統合マスタ!$E$4,MATCH($A294,統合マスタ!$AC$5:$AC$1501,0),0))</f>
        <v>ＰＴＰ</v>
      </c>
      <c r="H294" s="27" t="str">
        <f ca="1">IF($A294="","",OFFSET(統合マスタ!$F$4,MATCH($A294,統合マスタ!$AC$5:$AC$1501,0),0))</f>
        <v>３５０Ｔ</v>
      </c>
      <c r="I294" s="27" t="str">
        <f ca="1">IF($A294="","",OFFSET(統合マスタ!$K$4,MATCH($A294,統合マスタ!$AC$5:$AC$1501,0),0))</f>
        <v>錠</v>
      </c>
      <c r="J294" s="54" t="str">
        <f ca="1">IF(F294="","",OFFSET(分類!$B$29,MATCH(F294,分類!$A$30:$A$46,0),0))</f>
        <v>調剤棚</v>
      </c>
      <c r="K294" s="54">
        <f ca="1">IFERROR(
    OFFSET(錠剤_PTP!$M$5,
           MATCH(D294, 錠剤_PTP!$D$5:$D$999, 0) - 1,
           0),
"")</f>
        <v>59</v>
      </c>
      <c r="L294" s="54" t="str">
        <f ca="1">IFERROR(
    OFFSET(錠剤_バラ!$M$5,
           MATCH(D294, 錠剤_バラ!$D$5:$D$999, 0) - 1,
           0),
"")</f>
        <v/>
      </c>
      <c r="M294" s="54" t="str">
        <f ca="1">IFERROR(
    OFFSET(分包機カセット!$M$2,
           MATCH(D294, 分包機カセット!$E$2:$E$235, 0) - 1,
           0),
"")</f>
        <v/>
      </c>
      <c r="N294" s="54">
        <f t="shared" ca="1" si="8"/>
        <v>59</v>
      </c>
    </row>
    <row r="295" spans="1:14">
      <c r="A295" s="66" cm="1">
        <f t="array" aca="1" ref="A295" ca="1">IFERROR(
    SMALL(
        IF((統合マスタ!$R$5:$R$1501=1)*
           (ISNUMBER(MATCH(統合マスタ!$V$5:$V$1501, 分類!$N$8:$N$15, 0))),
           統合マスタ!$AC$5:$AC$1501),
        ROW(A291)
    ),
"")</f>
        <v>200268</v>
      </c>
      <c r="B295" s="27">
        <f t="shared" si="9"/>
        <v>291</v>
      </c>
      <c r="C295" s="27">
        <f ca="1">IF($A295="","",OFFSET(統合マスタ!$B$4,MATCH($A295,統合マスタ!$AC$5:$AC$1501,0),0))</f>
        <v>268</v>
      </c>
      <c r="D295" s="27" t="str">
        <f ca="1">IF($A295="","",OFFSET(統合マスタ!$C$4,MATCH($A295,統合マスタ!$AC$5:$AC$1501,0),0))</f>
        <v>シロドシンＯＤ錠４ｍｇ「ＫＭＰ」</v>
      </c>
      <c r="E295" s="27">
        <f ca="1">IF($A295="","",OFFSET(統合マスタ!$X$4,MATCH($A295,統合マスタ!$AC$5:$AC$1501,0),0))</f>
        <v>2</v>
      </c>
      <c r="F295" s="27">
        <f ca="1">IF($A295="","",OFFSET(統合マスタ!$Z$4,MATCH($A295,統合マスタ!$AC$5:$AC$1501,0),0))</f>
        <v>26</v>
      </c>
      <c r="G295" s="27" t="str">
        <f ca="1">IF($A295="","",OFFSET(統合マスタ!$E$4,MATCH($A295,統合マスタ!$AC$5:$AC$1501,0),0))</f>
        <v>ＰＴＰ</v>
      </c>
      <c r="H295" s="27" t="str">
        <f ca="1">IF($A295="","",OFFSET(統合マスタ!$F$4,MATCH($A295,統合マスタ!$AC$5:$AC$1501,0),0))</f>
        <v>１００Ｔ</v>
      </c>
      <c r="I295" s="27" t="str">
        <f ca="1">IF($A295="","",OFFSET(統合マスタ!$K$4,MATCH($A295,統合マスタ!$AC$5:$AC$1501,0),0))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110</v>
      </c>
      <c r="L295" s="54">
        <f ca="1">IFERROR(
    OFFSET(錠剤_バラ!$M$5,
           MATCH(D295, 錠剤_バラ!$D$5:$D$999, 0) - 1,
           0),
"")</f>
        <v>200</v>
      </c>
      <c r="M295" s="54">
        <f ca="1">IFERROR(
    OFFSET(分包機カセット!$M$2,
           MATCH(D295, 分包機カセット!$E$2:$E$235, 0) - 1,
           0),
"")</f>
        <v>89</v>
      </c>
      <c r="N295" s="54">
        <f t="shared" ca="1" si="8"/>
        <v>399</v>
      </c>
    </row>
    <row r="296" spans="1:14">
      <c r="A296" s="66" cm="1">
        <f t="array" aca="1" ref="A296" ca="1">IFERROR(
    SMALL(
        IF((統合マスタ!$R$5:$R$1501=1)*
           (ISNUMBER(MATCH(統合マスタ!$V$5:$V$1501, 分類!$N$8:$N$15, 0))),
           統合マスタ!$AC$5:$AC$1501),
        ROW(A292)
    ),
"")</f>
        <v>200278</v>
      </c>
      <c r="B296" s="27">
        <f t="shared" si="9"/>
        <v>292</v>
      </c>
      <c r="C296" s="27">
        <f ca="1">IF($A296="","",OFFSET(統合マスタ!$B$4,MATCH($A296,統合マスタ!$AC$5:$AC$1501,0),0))</f>
        <v>278</v>
      </c>
      <c r="D296" s="27" t="str">
        <f ca="1">IF($A296="","",OFFSET(統合マスタ!$C$4,MATCH($A296,統合マスタ!$AC$5:$AC$1501,0),0))</f>
        <v>スルピリド錠１００ｍｇ「アメル」</v>
      </c>
      <c r="E296" s="27">
        <f ca="1">IF($A296="","",OFFSET(統合マスタ!$X$4,MATCH($A296,統合マスタ!$AC$5:$AC$1501,0),0))</f>
        <v>2</v>
      </c>
      <c r="F296" s="27">
        <f ca="1">IF($A296="","",OFFSET(統合マスタ!$Z$4,MATCH($A296,統合マスタ!$AC$5:$AC$1501,0),0))</f>
        <v>26</v>
      </c>
      <c r="G296" s="27" t="str">
        <f ca="1">IF($A296="","",OFFSET(統合マスタ!$E$4,MATCH($A296,統合マスタ!$AC$5:$AC$1501,0),0))</f>
        <v>ＰＴＰ</v>
      </c>
      <c r="H296" s="27" t="str">
        <f ca="1">IF($A296="","",OFFSET(統合マスタ!$F$4,MATCH($A296,統合マスタ!$AC$5:$AC$1501,0),0))</f>
        <v>１００Ｔ</v>
      </c>
      <c r="I296" s="27" t="str">
        <f ca="1">IF($A296="","",OFFSET(統合マスタ!$K$4,MATCH($A296,統合マスタ!$AC$5:$AC$1501,0),0))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100</v>
      </c>
      <c r="L296" s="54">
        <f ca="1">IFERROR(
    OFFSET(錠剤_バラ!$M$5,
           MATCH(D296, 錠剤_バラ!$D$5:$D$999, 0) - 1,
           0),
"")</f>
        <v>100</v>
      </c>
      <c r="M296" s="54">
        <f ca="1">IFERROR(
    OFFSET(分包機カセット!$M$2,
           MATCH(D296, 分包機カセット!$E$2:$E$235, 0) - 1,
           0),
"")</f>
        <v>192</v>
      </c>
      <c r="N296" s="54">
        <f t="shared" ca="1" si="8"/>
        <v>392</v>
      </c>
    </row>
    <row r="297" spans="1:14">
      <c r="A297" s="66" cm="1">
        <f t="array" aca="1" ref="A297" ca="1">IFERROR(
    SMALL(
        IF((統合マスタ!$R$5:$R$1501=1)*
           (ISNUMBER(MATCH(統合マスタ!$V$5:$V$1501, 分類!$N$8:$N$15, 0))),
           統合マスタ!$AC$5:$AC$1501),
        ROW(A293)
    ),
"")</f>
        <v>200279</v>
      </c>
      <c r="B297" s="27">
        <f t="shared" si="9"/>
        <v>293</v>
      </c>
      <c r="C297" s="27">
        <f ca="1">IF($A297="","",OFFSET(統合マスタ!$B$4,MATCH($A297,統合マスタ!$AC$5:$AC$1501,0),0))</f>
        <v>279</v>
      </c>
      <c r="D297" s="27" t="str">
        <f ca="1">IF($A297="","",OFFSET(統合マスタ!$C$4,MATCH($A297,統合マスタ!$AC$5:$AC$1501,0),0))</f>
        <v>スルピリド錠２００ｍｇ「アメル」</v>
      </c>
      <c r="E297" s="27">
        <f ca="1">IF($A297="","",OFFSET(統合マスタ!$X$4,MATCH($A297,統合マスタ!$AC$5:$AC$1501,0),0))</f>
        <v>2</v>
      </c>
      <c r="F297" s="27">
        <f ca="1">IF($A297="","",OFFSET(統合マスタ!$Z$4,MATCH($A297,統合マスタ!$AC$5:$AC$1501,0),0))</f>
        <v>26</v>
      </c>
      <c r="G297" s="27" t="str">
        <f ca="1">IF($A297="","",OFFSET(統合マスタ!$E$4,MATCH($A297,統合マスタ!$AC$5:$AC$1501,0),0))</f>
        <v>ＰＴＰ</v>
      </c>
      <c r="H297" s="27" t="str">
        <f ca="1">IF($A297="","",OFFSET(統合マスタ!$F$4,MATCH($A297,統合マスタ!$AC$5:$AC$1501,0),0))</f>
        <v>１００Ｔ</v>
      </c>
      <c r="I297" s="27" t="str">
        <f ca="1">IF($A297="","",OFFSET(統合マスタ!$K$4,MATCH($A297,統合マスタ!$AC$5:$AC$1501,0),0))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374</v>
      </c>
      <c r="L297" s="54">
        <f ca="1">IFERROR(
    OFFSET(錠剤_バラ!$M$5,
           MATCH(D297, 錠剤_バラ!$D$5:$D$999, 0) - 1,
           0),
"")</f>
        <v>200</v>
      </c>
      <c r="M297" s="54">
        <f ca="1">IFERROR(
    OFFSET(分包機カセット!$M$2,
           MATCH(D297, 分包機カセット!$E$2:$E$235, 0) - 1,
           0),
"")</f>
        <v>199</v>
      </c>
      <c r="N297" s="54">
        <f t="shared" ca="1" si="8"/>
        <v>773</v>
      </c>
    </row>
    <row r="298" spans="1:14">
      <c r="A298" s="66" cm="1">
        <f t="array" aca="1" ref="A298" ca="1">IFERROR(
    SMALL(
        IF((統合マスタ!$R$5:$R$1501=1)*
           (ISNUMBER(MATCH(統合マスタ!$V$5:$V$1501, 分類!$N$8:$N$15, 0))),
           統合マスタ!$AC$5:$AC$1501),
        ROW(A294)
    ),
"")</f>
        <v>200284</v>
      </c>
      <c r="B298" s="27">
        <f t="shared" si="9"/>
        <v>294</v>
      </c>
      <c r="C298" s="27">
        <f ca="1">IF($A298="","",OFFSET(統合マスタ!$B$4,MATCH($A298,統合マスタ!$AC$5:$AC$1501,0),0))</f>
        <v>284</v>
      </c>
      <c r="D298" s="27" t="str">
        <f ca="1">IF($A298="","",OFFSET(統合マスタ!$C$4,MATCH($A298,統合マスタ!$AC$5:$AC$1501,0),0))</f>
        <v>セディール錠１０ｍｇ　　　　　　　　　　</v>
      </c>
      <c r="E298" s="27">
        <f ca="1">IF($A298="","",OFFSET(統合マスタ!$X$4,MATCH($A298,統合マスタ!$AC$5:$AC$1501,0),0))</f>
        <v>2</v>
      </c>
      <c r="F298" s="27">
        <f ca="1">IF($A298="","",OFFSET(統合マスタ!$Z$4,MATCH($A298,統合マスタ!$AC$5:$AC$1501,0),0))</f>
        <v>26</v>
      </c>
      <c r="G298" s="27" t="str">
        <f ca="1">IF($A298="","",OFFSET(統合マスタ!$E$4,MATCH($A298,統合マスタ!$AC$5:$AC$1501,0),0))</f>
        <v>ＰＴＰ</v>
      </c>
      <c r="H298" s="27" t="str">
        <f ca="1">IF($A298="","",OFFSET(統合マスタ!$F$4,MATCH($A298,統合マスタ!$AC$5:$AC$1501,0),0))</f>
        <v>１００Ｔ</v>
      </c>
      <c r="I298" s="27" t="str">
        <f ca="1">IF($A298="","",OFFSET(統合マスタ!$K$4,MATCH($A298,統合マスタ!$AC$5:$AC$1501,0),0))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243</v>
      </c>
      <c r="L298" s="54">
        <f ca="1">IFERROR(
    OFFSET(錠剤_バラ!$M$5,
           MATCH(D298, 錠剤_バラ!$D$5:$D$999, 0) - 1,
           0),
"")</f>
        <v>0</v>
      </c>
      <c r="M298" s="54" t="str">
        <f ca="1">IFERROR(
    OFFSET(分包機カセット!$M$2,
           MATCH(D298, 分包機カセット!$E$2:$E$235, 0) - 1,
           0),
"")</f>
        <v/>
      </c>
      <c r="N298" s="54">
        <f t="shared" ca="1" si="8"/>
        <v>243</v>
      </c>
    </row>
    <row r="299" spans="1:14">
      <c r="A299" s="66" cm="1">
        <f t="array" aca="1" ref="A299" ca="1">IFERROR(
    SMALL(
        IF((統合マスタ!$R$5:$R$1501=1)*
           (ISNUMBER(MATCH(統合マスタ!$V$5:$V$1501, 分類!$N$8:$N$15, 0))),
           統合マスタ!$AC$5:$AC$1501),
        ROW(A295)
    ),
"")</f>
        <v>200285</v>
      </c>
      <c r="B299" s="27">
        <f t="shared" si="9"/>
        <v>295</v>
      </c>
      <c r="C299" s="27">
        <f ca="1">IF($A299="","",OFFSET(統合マスタ!$B$4,MATCH($A299,統合マスタ!$AC$5:$AC$1501,0),0))</f>
        <v>285</v>
      </c>
      <c r="D299" s="27" t="str">
        <f ca="1">IF($A299="","",OFFSET(統合マスタ!$C$4,MATCH($A299,統合マスタ!$AC$5:$AC$1501,0),0))</f>
        <v>セディール錠１０ｍｇ　　　　　　　　　　</v>
      </c>
      <c r="E299" s="27">
        <f ca="1">IF($A299="","",OFFSET(統合マスタ!$X$4,MATCH($A299,統合マスタ!$AC$5:$AC$1501,0),0))</f>
        <v>2</v>
      </c>
      <c r="F299" s="27">
        <f ca="1">IF($A299="","",OFFSET(統合マスタ!$Z$4,MATCH($A299,統合マスタ!$AC$5:$AC$1501,0),0))</f>
        <v>26</v>
      </c>
      <c r="G299" s="27" t="str">
        <f ca="1">IF($A299="","",OFFSET(統合マスタ!$E$4,MATCH($A299,統合マスタ!$AC$5:$AC$1501,0),0))</f>
        <v>バラ</v>
      </c>
      <c r="H299" s="27" t="str">
        <f ca="1">IF($A299="","",OFFSET(統合マスタ!$F$4,MATCH($A299,統合マスタ!$AC$5:$AC$1501,0),0))</f>
        <v>５００Ｔ</v>
      </c>
      <c r="I299" s="27" t="str">
        <f ca="1">IF($A299="","",OFFSET(統合マスタ!$K$4,MATCH($A299,統合マスタ!$AC$5:$AC$1501,0),0))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243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243</v>
      </c>
    </row>
    <row r="300" spans="1:14">
      <c r="A300" s="66" cm="1">
        <f t="array" aca="1" ref="A300" ca="1">IFERROR(
    SMALL(
        IF((統合マスタ!$R$5:$R$1501=1)*
           (ISNUMBER(MATCH(統合マスタ!$V$5:$V$1501, 分類!$N$8:$N$15, 0))),
           統合マスタ!$AC$5:$AC$1501),
        ROW(A296)
    ),
"")</f>
        <v>200298</v>
      </c>
      <c r="B300" s="27">
        <f t="shared" si="9"/>
        <v>296</v>
      </c>
      <c r="C300" s="27">
        <f ca="1">IF($A300="","",OFFSET(統合マスタ!$B$4,MATCH($A300,統合マスタ!$AC$5:$AC$1501,0),0))</f>
        <v>298</v>
      </c>
      <c r="D300" s="27" t="str">
        <f ca="1">IF($A300="","",OFFSET(統合マスタ!$C$4,MATCH($A300,統合マスタ!$AC$5:$AC$1501,0),0))</f>
        <v>セルトラリン錠２５ｍｇ「明治」</v>
      </c>
      <c r="E300" s="27">
        <f ca="1">IF($A300="","",OFFSET(統合マスタ!$X$4,MATCH($A300,統合マスタ!$AC$5:$AC$1501,0),0))</f>
        <v>2</v>
      </c>
      <c r="F300" s="27">
        <f ca="1">IF($A300="","",OFFSET(統合マスタ!$Z$4,MATCH($A300,統合マスタ!$AC$5:$AC$1501,0),0))</f>
        <v>26</v>
      </c>
      <c r="G300" s="27" t="str">
        <f ca="1">IF($A300="","",OFFSET(統合マスタ!$E$4,MATCH($A300,統合マスタ!$AC$5:$AC$1501,0),0))</f>
        <v>ＰＴＰ</v>
      </c>
      <c r="H300" s="27" t="str">
        <f ca="1">IF($A300="","",OFFSET(統合マスタ!$F$4,MATCH($A300,統合マスタ!$AC$5:$AC$1501,0),0))</f>
        <v>１００Ｔ</v>
      </c>
      <c r="I300" s="27" t="str">
        <f ca="1">IF($A300="","",OFFSET(統合マスタ!$K$4,MATCH($A300,統合マスタ!$AC$5:$AC$1501,0),0))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265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265</v>
      </c>
    </row>
    <row r="301" spans="1:14">
      <c r="A301" s="66" cm="1">
        <f t="array" aca="1" ref="A301" ca="1">IFERROR(
    SMALL(
        IF((統合マスタ!$R$5:$R$1501=1)*
           (ISNUMBER(MATCH(統合マスタ!$V$5:$V$1501, 分類!$N$8:$N$15, 0))),
           統合マスタ!$AC$5:$AC$1501),
        ROW(A297)
    ),
"")</f>
        <v>200299</v>
      </c>
      <c r="B301" s="27">
        <f t="shared" si="9"/>
        <v>297</v>
      </c>
      <c r="C301" s="27">
        <f ca="1">IF($A301="","",OFFSET(統合マスタ!$B$4,MATCH($A301,統合マスタ!$AC$5:$AC$1501,0),0))</f>
        <v>299</v>
      </c>
      <c r="D301" s="27" t="str">
        <f ca="1">IF($A301="","",OFFSET(統合マスタ!$C$4,MATCH($A301,統合マスタ!$AC$5:$AC$1501,0),0))</f>
        <v>セルトラリン錠２５ｍｇ「明治」</v>
      </c>
      <c r="E301" s="27">
        <f ca="1">IF($A301="","",OFFSET(統合マスタ!$X$4,MATCH($A301,統合マスタ!$AC$5:$AC$1501,0),0))</f>
        <v>2</v>
      </c>
      <c r="F301" s="27">
        <f ca="1">IF($A301="","",OFFSET(統合マスタ!$Z$4,MATCH($A301,統合マスタ!$AC$5:$AC$1501,0),0))</f>
        <v>26</v>
      </c>
      <c r="G301" s="27" t="str">
        <f ca="1">IF($A301="","",OFFSET(統合マスタ!$E$4,MATCH($A301,統合マスタ!$AC$5:$AC$1501,0),0))</f>
        <v>バラ</v>
      </c>
      <c r="H301" s="27" t="str">
        <f ca="1">IF($A301="","",OFFSET(統合マスタ!$F$4,MATCH($A301,統合マスタ!$AC$5:$AC$1501,0),0))</f>
        <v>５００Ｔ</v>
      </c>
      <c r="I301" s="27" t="str">
        <f ca="1">IF($A301="","",OFFSET(統合マスタ!$K$4,MATCH($A301,統合マスタ!$AC$5:$AC$1501,0),0))</f>
        <v>錠</v>
      </c>
      <c r="J301" s="54" t="str">
        <f ca="1">IF(F301="","",OFFSET(分類!$B$29,MATCH(F301,分類!$A$30:$A$46,0),0))</f>
        <v>調剤棚　＆　劇薬バラ</v>
      </c>
      <c r="K301" s="54">
        <f ca="1">IFERROR(
    OFFSET(錠剤_PTP!$M$5,
           MATCH(D301, 錠剤_PTP!$D$5:$D$999, 0) - 1,
           0),
"")</f>
        <v>265</v>
      </c>
      <c r="L301" s="54">
        <f ca="1">IFERROR(
    OFFSET(錠剤_バラ!$M$5,
           MATCH(D301, 錠剤_バラ!$D$5:$D$999, 0) - 1,
           0),
"")</f>
        <v>0</v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265</v>
      </c>
    </row>
    <row r="302" spans="1:14">
      <c r="A302" s="66" cm="1">
        <f t="array" aca="1" ref="A302" ca="1">IFERROR(
    SMALL(
        IF((統合マスタ!$R$5:$R$1501=1)*
           (ISNUMBER(MATCH(統合マスタ!$V$5:$V$1501, 分類!$N$8:$N$15, 0))),
           統合マスタ!$AC$5:$AC$1501),
        ROW(A298)
    ),
"")</f>
        <v>200300</v>
      </c>
      <c r="B302" s="27">
        <f t="shared" si="9"/>
        <v>298</v>
      </c>
      <c r="C302" s="27">
        <f ca="1">IF($A302="","",OFFSET(統合マスタ!$B$4,MATCH($A302,統合マスタ!$AC$5:$AC$1501,0),0))</f>
        <v>300</v>
      </c>
      <c r="D302" s="27" t="str">
        <f ca="1">IF($A302="","",OFFSET(統合マスタ!$C$4,MATCH($A302,統合マスタ!$AC$5:$AC$1501,0),0))</f>
        <v>セレコキシブ錠１００ｍｇ「ＤＳＥＰ」</v>
      </c>
      <c r="E302" s="27">
        <f ca="1">IF($A302="","",OFFSET(統合マスタ!$X$4,MATCH($A302,統合マスタ!$AC$5:$AC$1501,0),0))</f>
        <v>2</v>
      </c>
      <c r="F302" s="27">
        <f ca="1">IF($A302="","",OFFSET(統合マスタ!$Z$4,MATCH($A302,統合マスタ!$AC$5:$AC$1501,0),0))</f>
        <v>26</v>
      </c>
      <c r="G302" s="27" t="str">
        <f ca="1">IF($A302="","",OFFSET(統合マスタ!$E$4,MATCH($A302,統合マスタ!$AC$5:$AC$1501,0),0))</f>
        <v>ＰＴＰ</v>
      </c>
      <c r="H302" s="27" t="str">
        <f ca="1">IF($A302="","",OFFSET(統合マスタ!$F$4,MATCH($A302,統合マスタ!$AC$5:$AC$1501,0),0))</f>
        <v>１００Ｔ</v>
      </c>
      <c r="I302" s="27" t="str">
        <f ca="1">IF($A302="","",OFFSET(統合マスタ!$K$4,MATCH($A302,統合マスタ!$AC$5:$AC$1501,0),0))</f>
        <v>錠</v>
      </c>
      <c r="J302" s="54" t="str">
        <f ca="1">IF(F302="","",OFFSET(分類!$B$29,MATCH(F302,分類!$A$30:$A$46,0),0))</f>
        <v>調剤棚　＆　劇薬バラ</v>
      </c>
      <c r="K302" s="54">
        <f ca="1">IFERROR(
    OFFSET(錠剤_PTP!$M$5,
           MATCH(D302, 錠剤_PTP!$D$5:$D$999, 0) - 1,
           0),
"")</f>
        <v>330</v>
      </c>
      <c r="L302" s="54">
        <f ca="1">IFERROR(
    OFFSET(錠剤_バラ!$M$5,
           MATCH(D302, 錠剤_バラ!$D$5:$D$999, 0) - 1,
           0),
"")</f>
        <v>0</v>
      </c>
      <c r="M302" s="54">
        <f ca="1">IFERROR(
    OFFSET(分包機カセット!$M$2,
           MATCH(D302, 分包機カセット!$E$2:$E$235, 0) - 1,
           0),
"")</f>
        <v>229</v>
      </c>
      <c r="N302" s="54">
        <f t="shared" ca="1" si="8"/>
        <v>559</v>
      </c>
    </row>
    <row r="303" spans="1:14">
      <c r="A303" s="66" cm="1">
        <f t="array" aca="1" ref="A303" ca="1">IFERROR(
    SMALL(
        IF((統合マスタ!$R$5:$R$1501=1)*
           (ISNUMBER(MATCH(統合マスタ!$V$5:$V$1501, 分類!$N$8:$N$15, 0))),
           統合マスタ!$AC$5:$AC$1501),
        ROW(A299)
    ),
"")</f>
        <v>200301</v>
      </c>
      <c r="B303" s="27">
        <f t="shared" si="9"/>
        <v>299</v>
      </c>
      <c r="C303" s="27">
        <f ca="1">IF($A303="","",OFFSET(統合マスタ!$B$4,MATCH($A303,統合マスタ!$AC$5:$AC$1501,0),0))</f>
        <v>301</v>
      </c>
      <c r="D303" s="27" t="str">
        <f ca="1">IF($A303="","",OFFSET(統合マスタ!$C$4,MATCH($A303,統合マスタ!$AC$5:$AC$1501,0),0))</f>
        <v>セレコキシブ錠１００ｍｇ「ＤＳＥＰ」</v>
      </c>
      <c r="E303" s="27">
        <f ca="1">IF($A303="","",OFFSET(統合マスタ!$X$4,MATCH($A303,統合マスタ!$AC$5:$AC$1501,0),0))</f>
        <v>2</v>
      </c>
      <c r="F303" s="27">
        <f ca="1">IF($A303="","",OFFSET(統合マスタ!$Z$4,MATCH($A303,統合マスタ!$AC$5:$AC$1501,0),0))</f>
        <v>26</v>
      </c>
      <c r="G303" s="27" t="str">
        <f ca="1">IF($A303="","",OFFSET(統合マスタ!$E$4,MATCH($A303,統合マスタ!$AC$5:$AC$1501,0),0))</f>
        <v>バラ</v>
      </c>
      <c r="H303" s="27" t="str">
        <f ca="1">IF($A303="","",OFFSET(統合マスタ!$F$4,MATCH($A303,統合マスタ!$AC$5:$AC$1501,0),0))</f>
        <v>５００Ｔ</v>
      </c>
      <c r="I303" s="27" t="str">
        <f ca="1">IF($A303="","",OFFSET(統合マスタ!$K$4,MATCH($A303,統合マスタ!$AC$5:$AC$1501,0),0))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330</v>
      </c>
      <c r="L303" s="54">
        <f ca="1">IFERROR(
    OFFSET(錠剤_バラ!$M$5,
           MATCH(D303, 錠剤_バラ!$D$5:$D$999, 0) - 1,
           0),
"")</f>
        <v>0</v>
      </c>
      <c r="M303" s="54">
        <f ca="1">IFERROR(
    OFFSET(分包機カセット!$M$2,
           MATCH(D303, 分包機カセット!$E$2:$E$235, 0) - 1,
           0),
"")</f>
        <v>229</v>
      </c>
      <c r="N303" s="54">
        <f t="shared" ca="1" si="8"/>
        <v>559</v>
      </c>
    </row>
    <row r="304" spans="1:14">
      <c r="A304" s="66" cm="1">
        <f t="array" aca="1" ref="A304" ca="1">IFERROR(
    SMALL(
        IF((統合マスタ!$R$5:$R$1501=1)*
           (ISNUMBER(MATCH(統合マスタ!$V$5:$V$1501, 分類!$N$8:$N$15, 0))),
           統合マスタ!$AC$5:$AC$1501),
        ROW(A300)
    ),
"")</f>
        <v>200311</v>
      </c>
      <c r="B304" s="27">
        <f t="shared" si="9"/>
        <v>300</v>
      </c>
      <c r="C304" s="27">
        <f ca="1">IF($A304="","",OFFSET(統合マスタ!$B$4,MATCH($A304,統合マスタ!$AC$5:$AC$1501,0),0))</f>
        <v>311</v>
      </c>
      <c r="D304" s="27" t="str">
        <f ca="1">IF($A304="","",OFFSET(統合マスタ!$C$4,MATCH($A304,統合マスタ!$AC$5:$AC$1501,0),0))</f>
        <v>ゾニサミドＯＤ錠２５ｍｇＴＲＥ「ＤＳＥＰ」</v>
      </c>
      <c r="E304" s="27">
        <f ca="1">IF($A304="","",OFFSET(統合マスタ!$X$4,MATCH($A304,統合マスタ!$AC$5:$AC$1501,0),0))</f>
        <v>2</v>
      </c>
      <c r="F304" s="27">
        <f ca="1">IF($A304="","",OFFSET(統合マスタ!$Z$4,MATCH($A304,統合マスタ!$AC$5:$AC$1501,0),0))</f>
        <v>26</v>
      </c>
      <c r="G304" s="27" t="str">
        <f ca="1">IF($A304="","",OFFSET(統合マスタ!$E$4,MATCH($A304,統合マスタ!$AC$5:$AC$1501,0),0))</f>
        <v>バラ</v>
      </c>
      <c r="H304" s="27" t="str">
        <f ca="1">IF($A304="","",OFFSET(統合マスタ!$F$4,MATCH($A304,統合マスタ!$AC$5:$AC$1501,0),0))</f>
        <v>１００Ｔ</v>
      </c>
      <c r="I304" s="27" t="str">
        <f ca="1">IF($A304="","",OFFSET(統合マスタ!$K$4,MATCH($A304,統合マスタ!$AC$5:$AC$1501,0),0))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100</v>
      </c>
      <c r="M304" s="54">
        <f ca="1">IFERROR(
    OFFSET(分包機カセット!$M$2,
           MATCH(D304, 分包機カセット!$E$2:$E$235, 0) - 1,
           0),
"")</f>
        <v>6</v>
      </c>
      <c r="N304" s="54">
        <f t="shared" ca="1" si="8"/>
        <v>106</v>
      </c>
    </row>
    <row r="305" spans="1:14">
      <c r="A305" s="66" cm="1">
        <f t="array" aca="1" ref="A305" ca="1">IFERROR(
    SMALL(
        IF((統合マスタ!$R$5:$R$1501=1)*
           (ISNUMBER(MATCH(統合マスタ!$V$5:$V$1501, 分類!$N$8:$N$15, 0))),
           統合マスタ!$AC$5:$AC$1501),
        ROW(A301)
    ),
"")</f>
        <v>200312</v>
      </c>
      <c r="B305" s="27">
        <f t="shared" si="9"/>
        <v>301</v>
      </c>
      <c r="C305" s="27">
        <f ca="1">IF($A305="","",OFFSET(統合マスタ!$B$4,MATCH($A305,統合マスタ!$AC$5:$AC$1501,0),0))</f>
        <v>312</v>
      </c>
      <c r="D305" s="27" t="str">
        <f ca="1">IF($A305="","",OFFSET(統合マスタ!$C$4,MATCH($A305,統合マスタ!$AC$5:$AC$1501,0),0))</f>
        <v>ゾニサミド錠１００ＭＧ「アメル」</v>
      </c>
      <c r="E305" s="27">
        <f ca="1">IF($A305="","",OFFSET(統合マスタ!$X$4,MATCH($A305,統合マスタ!$AC$5:$AC$1501,0),0))</f>
        <v>2</v>
      </c>
      <c r="F305" s="27">
        <f ca="1">IF($A305="","",OFFSET(統合マスタ!$Z$4,MATCH($A305,統合マスタ!$AC$5:$AC$1501,0),0))</f>
        <v>26</v>
      </c>
      <c r="G305" s="27" t="str">
        <f ca="1">IF($A305="","",OFFSET(統合マスタ!$E$4,MATCH($A305,統合マスタ!$AC$5:$AC$1501,0),0))</f>
        <v>バラ</v>
      </c>
      <c r="H305" s="27" t="str">
        <f ca="1">IF($A305="","",OFFSET(統合マスタ!$F$4,MATCH($A305,統合マスタ!$AC$5:$AC$1501,0),0))</f>
        <v>１０００Ｔ</v>
      </c>
      <c r="I305" s="27" t="str">
        <f ca="1">IF($A305="","",OFFSET(統合マスタ!$K$4,MATCH($A305,統合マスタ!$AC$5:$AC$1501,0),0))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1002</v>
      </c>
      <c r="M305" s="54">
        <f ca="1">IFERROR(
    OFFSET(分包機カセット!$M$2,
           MATCH(D305, 分包機カセット!$E$2:$E$235, 0) - 1,
           0),
"")</f>
        <v>965</v>
      </c>
      <c r="N305" s="54">
        <f t="shared" ca="1" si="8"/>
        <v>1967</v>
      </c>
    </row>
    <row r="306" spans="1:14">
      <c r="A306" s="66" cm="1">
        <f t="array" aca="1" ref="A306" ca="1">IFERROR(
    SMALL(
        IF((統合マスタ!$R$5:$R$1501=1)*
           (ISNUMBER(MATCH(統合マスタ!$V$5:$V$1501, 分類!$N$8:$N$15, 0))),
           統合マスタ!$AC$5:$AC$1501),
        ROW(A302)
    ),
"")</f>
        <v>200352</v>
      </c>
      <c r="B306" s="27">
        <f t="shared" si="9"/>
        <v>302</v>
      </c>
      <c r="C306" s="27">
        <f ca="1">IF($A306="","",OFFSET(統合マスタ!$B$4,MATCH($A306,統合マスタ!$AC$5:$AC$1501,0),0))</f>
        <v>352</v>
      </c>
      <c r="D306" s="27" t="str">
        <f ca="1">IF($A306="","",OFFSET(統合マスタ!$C$4,MATCH($A306,統合マスタ!$AC$5:$AC$1501,0),0))</f>
        <v>チラーヂンＳ錠２５μｇ</v>
      </c>
      <c r="E306" s="27">
        <f ca="1">IF($A306="","",OFFSET(統合マスタ!$X$4,MATCH($A306,統合マスタ!$AC$5:$AC$1501,0),0))</f>
        <v>2</v>
      </c>
      <c r="F306" s="27">
        <f ca="1">IF($A306="","",OFFSET(統合マスタ!$Z$4,MATCH($A306,統合マスタ!$AC$5:$AC$1501,0),0))</f>
        <v>26</v>
      </c>
      <c r="G306" s="27" t="str">
        <f ca="1">IF($A306="","",OFFSET(統合マスタ!$E$4,MATCH($A306,統合マスタ!$AC$5:$AC$1501,0),0))</f>
        <v>バラ</v>
      </c>
      <c r="H306" s="27" t="str">
        <f ca="1">IF($A306="","",OFFSET(統合マスタ!$F$4,MATCH($A306,統合マスタ!$AC$5:$AC$1501,0),0))</f>
        <v>５００Ｔ</v>
      </c>
      <c r="I306" s="27" t="str">
        <f ca="1">IF($A306="","",OFFSET(統合マスタ!$K$4,MATCH($A306,統合マスタ!$AC$5:$AC$1501,0),0))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572</v>
      </c>
      <c r="N306" s="54">
        <f t="shared" ca="1" si="8"/>
        <v>572</v>
      </c>
    </row>
    <row r="307" spans="1:14">
      <c r="A307" s="66" cm="1">
        <f t="array" aca="1" ref="A307" ca="1">IFERROR(
    SMALL(
        IF((統合マスタ!$R$5:$R$1501=1)*
           (ISNUMBER(MATCH(統合マスタ!$V$5:$V$1501, 分類!$N$8:$N$15, 0))),
           統合マスタ!$AC$5:$AC$1501),
        ROW(A303)
    ),
"")</f>
        <v>200353</v>
      </c>
      <c r="B307" s="27">
        <f t="shared" si="9"/>
        <v>303</v>
      </c>
      <c r="C307" s="27">
        <f ca="1">IF($A307="","",OFFSET(統合マスタ!$B$4,MATCH($A307,統合マスタ!$AC$5:$AC$1501,0),0))</f>
        <v>353</v>
      </c>
      <c r="D307" s="27" t="str">
        <f ca="1">IF($A307="","",OFFSET(統合マスタ!$C$4,MATCH($A307,統合マスタ!$AC$5:$AC$1501,0),0))</f>
        <v>チラーヂンＳ錠５０μｇ</v>
      </c>
      <c r="E307" s="27">
        <f ca="1">IF($A307="","",OFFSET(統合マスタ!$X$4,MATCH($A307,統合マスタ!$AC$5:$AC$1501,0),0))</f>
        <v>2</v>
      </c>
      <c r="F307" s="27">
        <f ca="1">IF($A307="","",OFFSET(統合マスタ!$Z$4,MATCH($A307,統合マスタ!$AC$5:$AC$1501,0),0))</f>
        <v>26</v>
      </c>
      <c r="G307" s="27" t="str">
        <f ca="1">IF($A307="","",OFFSET(統合マスタ!$E$4,MATCH($A307,統合マスタ!$AC$5:$AC$1501,0),0))</f>
        <v>バラ</v>
      </c>
      <c r="H307" s="27" t="str">
        <f ca="1">IF($A307="","",OFFSET(統合マスタ!$F$4,MATCH($A307,統合マスタ!$AC$5:$AC$1501,0),0))</f>
        <v>５００Ｔ</v>
      </c>
      <c r="I307" s="27" t="str">
        <f ca="1">IF($A307="","",OFFSET(統合マスタ!$K$4,MATCH($A307,統合マスタ!$AC$5:$AC$1501,0),0))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500</v>
      </c>
      <c r="M307" s="54">
        <f ca="1">IFERROR(
    OFFSET(分包機カセット!$M$2,
           MATCH(D307, 分包機カセット!$E$2:$E$235, 0) - 1,
           0),
"")</f>
        <v>39</v>
      </c>
      <c r="N307" s="54">
        <f t="shared" ca="1" si="8"/>
        <v>539</v>
      </c>
    </row>
    <row r="308" spans="1:14">
      <c r="A308" s="66" cm="1">
        <f t="array" aca="1" ref="A308" ca="1">IFERROR(
    SMALL(
        IF((統合マスタ!$R$5:$R$1501=1)*
           (ISNUMBER(MATCH(統合マスタ!$V$5:$V$1501, 分類!$N$8:$N$15, 0))),
           統合マスタ!$AC$5:$AC$1501),
        ROW(A304)
    ),
"")</f>
        <v>200361</v>
      </c>
      <c r="B308" s="27">
        <f t="shared" si="9"/>
        <v>304</v>
      </c>
      <c r="C308" s="27">
        <f ca="1">IF($A308="","",OFFSET(統合マスタ!$B$4,MATCH($A308,統合マスタ!$AC$5:$AC$1501,0),0))</f>
        <v>361</v>
      </c>
      <c r="D308" s="27" t="str">
        <f ca="1">IF($A308="","",OFFSET(統合マスタ!$C$4,MATCH($A308,統合マスタ!$AC$5:$AC$1501,0),0))</f>
        <v>テオフィリン徐放Ｕ錠２００ｍｇ「トーワ」</v>
      </c>
      <c r="E308" s="27">
        <f ca="1">IF($A308="","",OFFSET(統合マスタ!$X$4,MATCH($A308,統合マスタ!$AC$5:$AC$1501,0),0))</f>
        <v>2</v>
      </c>
      <c r="F308" s="27">
        <f ca="1">IF($A308="","",OFFSET(統合マスタ!$Z$4,MATCH($A308,統合マスタ!$AC$5:$AC$1501,0),0))</f>
        <v>6</v>
      </c>
      <c r="G308" s="27" t="str">
        <f ca="1">IF($A308="","",OFFSET(統合マスタ!$E$4,MATCH($A308,統合マスタ!$AC$5:$AC$1501,0),0))</f>
        <v>ＰＴＰ</v>
      </c>
      <c r="H308" s="27" t="str">
        <f ca="1">IF($A308="","",OFFSET(統合マスタ!$F$4,MATCH($A308,統合マスタ!$AC$5:$AC$1501,0),0))</f>
        <v>１００Ｔ</v>
      </c>
      <c r="I308" s="27" t="str">
        <f ca="1">IF($A308="","",OFFSET(統合マスタ!$K$4,MATCH($A308,統合マスタ!$AC$5:$AC$1501,0),0))</f>
        <v>錠</v>
      </c>
      <c r="J308" s="54" t="str">
        <f ca="1">IF(F308="","",OFFSET(分類!$B$29,MATCH(F308,分類!$A$30:$A$46,0),0))</f>
        <v>劇薬バラ</v>
      </c>
      <c r="K308" s="54" t="str">
        <f ca="1">IFERROR(
    OFFSET(錠剤_PTP!$M$5,
           MATCH(D308, 錠剤_PTP!$D$5:$D$999, 0) - 1,
           0),
"")</f>
        <v/>
      </c>
      <c r="L308" s="54">
        <f ca="1">IFERROR(
    OFFSET(錠剤_バラ!$M$5,
           MATCH(D308, 錠剤_バラ!$D$5:$D$999, 0) - 1,
           0),
"")</f>
        <v>100</v>
      </c>
      <c r="M308" s="54">
        <f ca="1">IFERROR(
    OFFSET(分包機カセット!$M$2,
           MATCH(D308, 分包機カセット!$E$2:$E$235, 0) - 1,
           0),
"")</f>
        <v>69</v>
      </c>
      <c r="N308" s="54">
        <f t="shared" ca="1" si="8"/>
        <v>169</v>
      </c>
    </row>
    <row r="309" spans="1:14">
      <c r="A309" s="66" cm="1">
        <f t="array" aca="1" ref="A309" ca="1">IFERROR(
    SMALL(
        IF((統合マスタ!$R$5:$R$1501=1)*
           (ISNUMBER(MATCH(統合マスタ!$V$5:$V$1501, 分類!$N$8:$N$15, 0))),
           統合マスタ!$AC$5:$AC$1501),
        ROW(A305)
    ),
"")</f>
        <v>200379</v>
      </c>
      <c r="B309" s="27">
        <f t="shared" si="9"/>
        <v>305</v>
      </c>
      <c r="C309" s="27">
        <f ca="1">IF($A309="","",OFFSET(統合マスタ!$B$4,MATCH($A309,統合マスタ!$AC$5:$AC$1501,0),0))</f>
        <v>379</v>
      </c>
      <c r="D309" s="27" t="str">
        <f ca="1">IF($A309="","",OFFSET(統合マスタ!$C$4,MATCH($A309,統合マスタ!$AC$5:$AC$1501,0),0))</f>
        <v>デュロキセチンカプセル２０ｍｇ「ＤＳＥＰ」</v>
      </c>
      <c r="E309" s="27">
        <f ca="1">IF($A309="","",OFFSET(統合マスタ!$X$4,MATCH($A309,統合マスタ!$AC$5:$AC$1501,0),0))</f>
        <v>2</v>
      </c>
      <c r="F309" s="27">
        <f ca="1">IF($A309="","",OFFSET(統合マスタ!$Z$4,MATCH($A309,統合マスタ!$AC$5:$AC$1501,0),0))</f>
        <v>6</v>
      </c>
      <c r="G309" s="27" t="str">
        <f ca="1">IF($A309="","",OFFSET(統合マスタ!$E$4,MATCH($A309,統合マスタ!$AC$5:$AC$1501,0),0))</f>
        <v>ＰＴＰ</v>
      </c>
      <c r="H309" s="27" t="str">
        <f ca="1">IF($A309="","",OFFSET(統合マスタ!$F$4,MATCH($A309,統合マスタ!$AC$5:$AC$1501,0),0))</f>
        <v>１００Ｐ</v>
      </c>
      <c r="I309" s="27" t="str">
        <f ca="1">IF($A309="","",OFFSET(統合マスタ!$K$4,MATCH($A309,統合マスタ!$AC$5:$AC$1501,0),0))</f>
        <v>cap</v>
      </c>
      <c r="J309" s="54" t="str">
        <f ca="1">IF(F309="","",OFFSET(分類!$B$29,MATCH(F309,分類!$A$30:$A$46,0),0))</f>
        <v>劇薬バラ</v>
      </c>
      <c r="K309" s="54" t="str">
        <f ca="1">IFERROR(
    OFFSET(錠剤_PTP!$M$5,
           MATCH(D309, 錠剤_PTP!$D$5:$D$999, 0) - 1,
           0),
"")</f>
        <v/>
      </c>
      <c r="L309" s="54">
        <f ca="1">IFERROR(
    OFFSET(錠剤_バラ!$M$5,
           MATCH(D309, 錠剤_バラ!$D$5:$D$999, 0) - 1,
           0),
"")</f>
        <v>0</v>
      </c>
      <c r="M309" s="54">
        <f ca="1">IFERROR(
    OFFSET(分包機カセット!$M$2,
           MATCH(D309, 分包機カセット!$E$2:$E$235, 0) - 1,
           0),
"")</f>
        <v>118</v>
      </c>
      <c r="N309" s="54">
        <f t="shared" ca="1" si="8"/>
        <v>118</v>
      </c>
    </row>
    <row r="310" spans="1:14">
      <c r="A310" s="66" cm="1">
        <f t="array" aca="1" ref="A310" ca="1">IFERROR(
    SMALL(
        IF((統合マスタ!$R$5:$R$1501=1)*
           (ISNUMBER(MATCH(統合マスタ!$V$5:$V$1501, 分類!$N$8:$N$15, 0))),
           統合マスタ!$AC$5:$AC$1501),
        ROW(A306)
    ),
"")</f>
        <v>200380</v>
      </c>
      <c r="B310" s="27">
        <f t="shared" si="9"/>
        <v>306</v>
      </c>
      <c r="C310" s="27">
        <f ca="1">IF($A310="","",OFFSET(統合マスタ!$B$4,MATCH($A310,統合マスタ!$AC$5:$AC$1501,0),0))</f>
        <v>380</v>
      </c>
      <c r="D310" s="27" t="str">
        <f ca="1">IF($A310="","",OFFSET(統合マスタ!$C$4,MATCH($A310,統合マスタ!$AC$5:$AC$1501,0),0))</f>
        <v>デュロキセチンカプセル２０ｍｇ「ＤＳＥＰ」</v>
      </c>
      <c r="E310" s="27">
        <f ca="1">IF($A310="","",OFFSET(統合マスタ!$X$4,MATCH($A310,統合マスタ!$AC$5:$AC$1501,0),0))</f>
        <v>2</v>
      </c>
      <c r="F310" s="27">
        <f ca="1">IF($A310="","",OFFSET(統合マスタ!$Z$4,MATCH($A310,統合マスタ!$AC$5:$AC$1501,0),0))</f>
        <v>6</v>
      </c>
      <c r="G310" s="27" t="str">
        <f ca="1">IF($A310="","",OFFSET(統合マスタ!$E$4,MATCH($A310,統合マスタ!$AC$5:$AC$1501,0),0))</f>
        <v>バラ</v>
      </c>
      <c r="H310" s="27" t="str">
        <f ca="1">IF($A310="","",OFFSET(統合マスタ!$F$4,MATCH($A310,統合マスタ!$AC$5:$AC$1501,0),0))</f>
        <v>５００Ｐ</v>
      </c>
      <c r="I310" s="27" t="str">
        <f ca="1">IF($A310="","",OFFSET(統合マスタ!$K$4,MATCH($A310,統合マスタ!$AC$5:$AC$1501,0),0))</f>
        <v>cap</v>
      </c>
      <c r="J310" s="54" t="str">
        <f ca="1">IF(F310="","",OFFSET(分類!$B$29,MATCH(F310,分類!$A$30:$A$46,0),0))</f>
        <v>劇薬バラ</v>
      </c>
      <c r="K310" s="54" t="str">
        <f ca="1">IFERROR(
    OFFSET(錠剤_PTP!$M$5,
           MATCH(D310, 錠剤_PTP!$D$5:$D$999, 0) - 1,
           0),
"")</f>
        <v/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118</v>
      </c>
      <c r="N310" s="54">
        <f t="shared" ca="1" si="8"/>
        <v>118</v>
      </c>
    </row>
    <row r="311" spans="1:14">
      <c r="A311" s="66" cm="1">
        <f t="array" aca="1" ref="A311" ca="1">IFERROR(
    SMALL(
        IF((統合マスタ!$R$5:$R$1501=1)*
           (ISNUMBER(MATCH(統合マスタ!$V$5:$V$1501, 分類!$N$8:$N$15, 0))),
           統合マスタ!$AC$5:$AC$1501),
        ROW(A307)
    ),
"")</f>
        <v>200391</v>
      </c>
      <c r="B311" s="27">
        <f t="shared" si="9"/>
        <v>307</v>
      </c>
      <c r="C311" s="27">
        <f ca="1">IF($A311="","",OFFSET(統合マスタ!$B$4,MATCH($A311,統合マスタ!$AC$5:$AC$1501,0),0))</f>
        <v>391</v>
      </c>
      <c r="D311" s="27" t="str">
        <f ca="1">IF($A311="","",OFFSET(統合マスタ!$C$4,MATCH($A311,統合マスタ!$AC$5:$AC$1501,0),0))</f>
        <v>ドネペジル塩酸塩ＯＤ錠１０ｍｇ「トーワ」</v>
      </c>
      <c r="E311" s="27">
        <f ca="1">IF($A311="","",OFFSET(統合マスタ!$X$4,MATCH($A311,統合マスタ!$AC$5:$AC$1501,0),0))</f>
        <v>2</v>
      </c>
      <c r="F311" s="27">
        <f ca="1">IF($A311="","",OFFSET(統合マスタ!$Z$4,MATCH($A311,統合マスタ!$AC$5:$AC$1501,0),0))</f>
        <v>26</v>
      </c>
      <c r="G311" s="27" t="str">
        <f ca="1">IF($A311="","",OFFSET(統合マスタ!$E$4,MATCH($A311,統合マスタ!$AC$5:$AC$1501,0),0))</f>
        <v>ＰＴＰ</v>
      </c>
      <c r="H311" s="27" t="str">
        <f ca="1">IF($A311="","",OFFSET(統合マスタ!$F$4,MATCH($A311,統合マスタ!$AC$5:$AC$1501,0),0))</f>
        <v>１４０Ｔ</v>
      </c>
      <c r="I311" s="27" t="str">
        <f ca="1">IF($A311="","",OFFSET(統合マスタ!$K$4,MATCH($A311,統合マスタ!$AC$5:$AC$1501,0),0))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140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81</v>
      </c>
      <c r="N311" s="54">
        <f t="shared" ca="1" si="8"/>
        <v>221</v>
      </c>
    </row>
    <row r="312" spans="1:14">
      <c r="A312" s="66" cm="1">
        <f t="array" aca="1" ref="A312" ca="1">IFERROR(
    SMALL(
        IF((統合マスタ!$R$5:$R$1501=1)*
           (ISNUMBER(MATCH(統合マスタ!$V$5:$V$1501, 分類!$N$8:$N$15, 0))),
           統合マスタ!$AC$5:$AC$1501),
        ROW(A308)
    ),
"")</f>
        <v>200392</v>
      </c>
      <c r="B312" s="27">
        <f t="shared" si="9"/>
        <v>308</v>
      </c>
      <c r="C312" s="27">
        <f ca="1">IF($A312="","",OFFSET(統合マスタ!$B$4,MATCH($A312,統合マスタ!$AC$5:$AC$1501,0),0))</f>
        <v>392</v>
      </c>
      <c r="D312" s="27" t="str">
        <f ca="1">IF($A312="","",OFFSET(統合マスタ!$C$4,MATCH($A312,統合マスタ!$AC$5:$AC$1501,0),0))</f>
        <v>ドネペジル塩酸塩ＯＤ錠１０ｍｇ「トーワ」</v>
      </c>
      <c r="E312" s="27">
        <f ca="1">IF($A312="","",OFFSET(統合マスタ!$X$4,MATCH($A312,統合マスタ!$AC$5:$AC$1501,0),0))</f>
        <v>2</v>
      </c>
      <c r="F312" s="27">
        <f ca="1">IF($A312="","",OFFSET(統合マスタ!$Z$4,MATCH($A312,統合マスタ!$AC$5:$AC$1501,0),0))</f>
        <v>26</v>
      </c>
      <c r="G312" s="27" t="str">
        <f ca="1">IF($A312="","",OFFSET(統合マスタ!$E$4,MATCH($A312,統合マスタ!$AC$5:$AC$1501,0),0))</f>
        <v>バラ</v>
      </c>
      <c r="H312" s="27" t="str">
        <f ca="1">IF($A312="","",OFFSET(統合マスタ!$F$4,MATCH($A312,統合マスタ!$AC$5:$AC$1501,0),0))</f>
        <v>１００Ｔ</v>
      </c>
      <c r="I312" s="27" t="str">
        <f ca="1">IF($A312="","",OFFSET(統合マスタ!$K$4,MATCH($A312,統合マスタ!$AC$5:$AC$1501,0),0))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140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81</v>
      </c>
      <c r="N312" s="54">
        <f t="shared" ca="1" si="8"/>
        <v>221</v>
      </c>
    </row>
    <row r="313" spans="1:14">
      <c r="A313" s="66" cm="1">
        <f t="array" aca="1" ref="A313" ca="1">IFERROR(
    SMALL(
        IF((統合マスタ!$R$5:$R$1501=1)*
           (ISNUMBER(MATCH(統合マスタ!$V$5:$V$1501, 分類!$N$8:$N$15, 0))),
           統合マスタ!$AC$5:$AC$1501),
        ROW(A309)
    ),
"")</f>
        <v>200393</v>
      </c>
      <c r="B313" s="27">
        <f t="shared" si="9"/>
        <v>309</v>
      </c>
      <c r="C313" s="27">
        <f ca="1">IF($A313="","",OFFSET(統合マスタ!$B$4,MATCH($A313,統合マスタ!$AC$5:$AC$1501,0),0))</f>
        <v>393</v>
      </c>
      <c r="D313" s="27" t="str">
        <f ca="1">IF($A313="","",OFFSET(統合マスタ!$C$4,MATCH($A313,統合マスタ!$AC$5:$AC$1501,0),0))</f>
        <v>ドネペジル塩酸塩ＯＤ錠３ｍｇ「トーワ」</v>
      </c>
      <c r="E313" s="27">
        <f ca="1">IF($A313="","",OFFSET(統合マスタ!$X$4,MATCH($A313,統合マスタ!$AC$5:$AC$1501,0),0))</f>
        <v>2</v>
      </c>
      <c r="F313" s="27">
        <f ca="1">IF($A313="","",OFFSET(統合マスタ!$Z$4,MATCH($A313,統合マスタ!$AC$5:$AC$1501,0),0))</f>
        <v>26</v>
      </c>
      <c r="G313" s="27" t="str">
        <f ca="1">IF($A313="","",OFFSET(統合マスタ!$E$4,MATCH($A313,統合マスタ!$AC$5:$AC$1501,0),0))</f>
        <v>ＰＴＰ</v>
      </c>
      <c r="H313" s="27" t="str">
        <f ca="1">IF($A313="","",OFFSET(統合マスタ!$F$4,MATCH($A313,統合マスタ!$AC$5:$AC$1501,0),0))</f>
        <v>２８Ｔ</v>
      </c>
      <c r="I313" s="27" t="str">
        <f ca="1">IF($A313="","",OFFSET(統合マスタ!$K$4,MATCH($A313,統合マスタ!$AC$5:$AC$1501,0),0))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119</v>
      </c>
      <c r="N313" s="54">
        <f t="shared" ca="1" si="8"/>
        <v>119</v>
      </c>
    </row>
    <row r="314" spans="1:14">
      <c r="A314" s="66" cm="1">
        <f t="array" aca="1" ref="A314" ca="1">IFERROR(
    SMALL(
        IF((統合マスタ!$R$5:$R$1501=1)*
           (ISNUMBER(MATCH(統合マスタ!$V$5:$V$1501, 分類!$N$8:$N$15, 0))),
           統合マスタ!$AC$5:$AC$1501),
        ROW(A310)
    ),
"")</f>
        <v>200394</v>
      </c>
      <c r="B314" s="27">
        <f t="shared" si="9"/>
        <v>310</v>
      </c>
      <c r="C314" s="27">
        <f ca="1">IF($A314="","",OFFSET(統合マスタ!$B$4,MATCH($A314,統合マスタ!$AC$5:$AC$1501,0),0))</f>
        <v>394</v>
      </c>
      <c r="D314" s="27" t="str">
        <f ca="1">IF($A314="","",OFFSET(統合マスタ!$C$4,MATCH($A314,統合マスタ!$AC$5:$AC$1501,0),0))</f>
        <v>ドネペジル塩酸塩ＯＤ錠３ｍｇ「トーワ」</v>
      </c>
      <c r="E314" s="27">
        <f ca="1">IF($A314="","",OFFSET(統合マスタ!$X$4,MATCH($A314,統合マスタ!$AC$5:$AC$1501,0),0))</f>
        <v>2</v>
      </c>
      <c r="F314" s="27">
        <f ca="1">IF($A314="","",OFFSET(統合マスタ!$Z$4,MATCH($A314,統合マスタ!$AC$5:$AC$1501,0),0))</f>
        <v>26</v>
      </c>
      <c r="G314" s="27" t="str">
        <f ca="1">IF($A314="","",OFFSET(統合マスタ!$E$4,MATCH($A314,統合マスタ!$AC$5:$AC$1501,0),0))</f>
        <v>バラ</v>
      </c>
      <c r="H314" s="27" t="str">
        <f ca="1">IF($A314="","",OFFSET(統合マスタ!$F$4,MATCH($A314,統合マスタ!$AC$5:$AC$1501,0),0))</f>
        <v>１００Ｔ</v>
      </c>
      <c r="I314" s="27" t="str">
        <f ca="1">IF($A314="","",OFFSET(統合マスタ!$K$4,MATCH($A314,統合マスタ!$AC$5:$AC$1501,0),0))</f>
        <v>錠</v>
      </c>
      <c r="J314" s="54" t="str">
        <f ca="1">IF(F314="","",OFFSET(分類!$B$29,MATCH(F314,分類!$A$30:$A$46,0),0))</f>
        <v>調剤棚　＆　劇薬バラ</v>
      </c>
      <c r="K314" s="54">
        <f ca="1">IFERROR(
    OFFSET(錠剤_PTP!$M$5,
           MATCH(D314, 錠剤_PTP!$D$5:$D$999, 0) - 1,
           0),
"")</f>
        <v>0</v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119</v>
      </c>
      <c r="N314" s="54">
        <f t="shared" ca="1" si="8"/>
        <v>119</v>
      </c>
    </row>
    <row r="315" spans="1:14">
      <c r="A315" s="66" cm="1">
        <f t="array" aca="1" ref="A315" ca="1">IFERROR(
    SMALL(
        IF((統合マスタ!$R$5:$R$1501=1)*
           (ISNUMBER(MATCH(統合マスタ!$V$5:$V$1501, 分類!$N$8:$N$15, 0))),
           統合マスタ!$AC$5:$AC$1501),
        ROW(A311)
    ),
"")</f>
        <v>200395</v>
      </c>
      <c r="B315" s="27">
        <f t="shared" si="9"/>
        <v>311</v>
      </c>
      <c r="C315" s="27">
        <f ca="1">IF($A315="","",OFFSET(統合マスタ!$B$4,MATCH($A315,統合マスタ!$AC$5:$AC$1501,0),0))</f>
        <v>395</v>
      </c>
      <c r="D315" s="27" t="str">
        <f ca="1">IF($A315="","",OFFSET(統合マスタ!$C$4,MATCH($A315,統合マスタ!$AC$5:$AC$1501,0),0))</f>
        <v>ドネペジル塩酸塩ＯＤ錠５ｍｇ「トーワ」</v>
      </c>
      <c r="E315" s="27">
        <f ca="1">IF($A315="","",OFFSET(統合マスタ!$X$4,MATCH($A315,統合マスタ!$AC$5:$AC$1501,0),0))</f>
        <v>2</v>
      </c>
      <c r="F315" s="27">
        <f ca="1">IF($A315="","",OFFSET(統合マスタ!$Z$4,MATCH($A315,統合マスタ!$AC$5:$AC$1501,0),0))</f>
        <v>26</v>
      </c>
      <c r="G315" s="27" t="str">
        <f ca="1">IF($A315="","",OFFSET(統合マスタ!$E$4,MATCH($A315,統合マスタ!$AC$5:$AC$1501,0),0))</f>
        <v>ＰＴＰ</v>
      </c>
      <c r="H315" s="27" t="str">
        <f ca="1">IF($A315="","",OFFSET(統合マスタ!$F$4,MATCH($A315,統合マスタ!$AC$5:$AC$1501,0),0))</f>
        <v>１４０Ｔ</v>
      </c>
      <c r="I315" s="27" t="str">
        <f ca="1">IF($A315="","",OFFSET(統合マスタ!$K$4,MATCH($A315,統合マスタ!$AC$5:$AC$1501,0),0))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887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29</v>
      </c>
      <c r="N315" s="54">
        <f t="shared" ca="1" si="8"/>
        <v>916</v>
      </c>
    </row>
    <row r="316" spans="1:14">
      <c r="A316" s="66" cm="1">
        <f t="array" aca="1" ref="A316" ca="1">IFERROR(
    SMALL(
        IF((統合マスタ!$R$5:$R$1501=1)*
           (ISNUMBER(MATCH(統合マスタ!$V$5:$V$1501, 分類!$N$8:$N$15, 0))),
           統合マスタ!$AC$5:$AC$1501),
        ROW(A312)
    ),
"")</f>
        <v>200396</v>
      </c>
      <c r="B316" s="27">
        <f t="shared" si="9"/>
        <v>312</v>
      </c>
      <c r="C316" s="27">
        <f ca="1">IF($A316="","",OFFSET(統合マスタ!$B$4,MATCH($A316,統合マスタ!$AC$5:$AC$1501,0),0))</f>
        <v>396</v>
      </c>
      <c r="D316" s="27" t="str">
        <f ca="1">IF($A316="","",OFFSET(統合マスタ!$C$4,MATCH($A316,統合マスタ!$AC$5:$AC$1501,0),0))</f>
        <v>ドネペジル塩酸塩ＯＤ錠５ｍｇ「トーワ」</v>
      </c>
      <c r="E316" s="27">
        <f ca="1">IF($A316="","",OFFSET(統合マスタ!$X$4,MATCH($A316,統合マスタ!$AC$5:$AC$1501,0),0))</f>
        <v>2</v>
      </c>
      <c r="F316" s="27">
        <f ca="1">IF($A316="","",OFFSET(統合マスタ!$Z$4,MATCH($A316,統合マスタ!$AC$5:$AC$1501,0),0))</f>
        <v>26</v>
      </c>
      <c r="G316" s="27" t="str">
        <f ca="1">IF($A316="","",OFFSET(統合マスタ!$E$4,MATCH($A316,統合マスタ!$AC$5:$AC$1501,0),0))</f>
        <v>バラ</v>
      </c>
      <c r="H316" s="27" t="str">
        <f ca="1">IF($A316="","",OFFSET(統合マスタ!$F$4,MATCH($A316,統合マスタ!$AC$5:$AC$1501,0),0))</f>
        <v>１００Ｔ</v>
      </c>
      <c r="I316" s="27" t="str">
        <f ca="1">IF($A316="","",OFFSET(統合マスタ!$K$4,MATCH($A316,統合マスタ!$AC$5:$AC$1501,0),0))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887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29</v>
      </c>
      <c r="N316" s="54">
        <f t="shared" ca="1" si="8"/>
        <v>916</v>
      </c>
    </row>
    <row r="317" spans="1:14">
      <c r="A317" s="66" cm="1">
        <f t="array" aca="1" ref="A317" ca="1">IFERROR(
    SMALL(
        IF((統合マスタ!$R$5:$R$1501=1)*
           (ISNUMBER(MATCH(統合マスタ!$V$5:$V$1501, 分類!$N$8:$N$15, 0))),
           統合マスタ!$AC$5:$AC$1501),
        ROW(A313)
    ),
"")</f>
        <v>200404</v>
      </c>
      <c r="B317" s="27">
        <f t="shared" si="9"/>
        <v>313</v>
      </c>
      <c r="C317" s="27">
        <f ca="1">IF($A317="","",OFFSET(統合マスタ!$B$4,MATCH($A317,統合マスタ!$AC$5:$AC$1501,0),0))</f>
        <v>404</v>
      </c>
      <c r="D317" s="27" t="str">
        <f ca="1">IF($A317="","",OFFSET(統合マスタ!$C$4,MATCH($A317,統合マスタ!$AC$5:$AC$1501,0),0))</f>
        <v>トラゾドン塩酸塩錠２５ｍｇ「アメル」</v>
      </c>
      <c r="E317" s="27">
        <f ca="1">IF($A317="","",OFFSET(統合マスタ!$X$4,MATCH($A317,統合マスタ!$AC$5:$AC$1501,0),0))</f>
        <v>2</v>
      </c>
      <c r="F317" s="27">
        <f ca="1">IF($A317="","",OFFSET(統合マスタ!$Z$4,MATCH($A317,統合マスタ!$AC$5:$AC$1501,0),0))</f>
        <v>26</v>
      </c>
      <c r="G317" s="27" t="str">
        <f ca="1">IF($A317="","",OFFSET(統合マスタ!$E$4,MATCH($A317,統合マスタ!$AC$5:$AC$1501,0),0))</f>
        <v>ＰＴＰ</v>
      </c>
      <c r="H317" s="27" t="str">
        <f ca="1">IF($A317="","",OFFSET(統合マスタ!$F$4,MATCH($A317,統合マスタ!$AC$5:$AC$1501,0),0))</f>
        <v>１００Ｔ</v>
      </c>
      <c r="I317" s="27" t="str">
        <f ca="1">IF($A317="","",OFFSET(統合マスタ!$K$4,MATCH($A317,統合マスタ!$AC$5:$AC$1501,0),0))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426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895</v>
      </c>
      <c r="N317" s="54">
        <f t="shared" ca="1" si="8"/>
        <v>1321</v>
      </c>
    </row>
    <row r="318" spans="1:14">
      <c r="A318" s="66" cm="1">
        <f t="array" aca="1" ref="A318" ca="1">IFERROR(
    SMALL(
        IF((統合マスタ!$R$5:$R$1501=1)*
           (ISNUMBER(MATCH(統合マスタ!$V$5:$V$1501, 分類!$N$8:$N$15, 0))),
           統合マスタ!$AC$5:$AC$1501),
        ROW(A314)
    ),
"")</f>
        <v>200405</v>
      </c>
      <c r="B318" s="27">
        <f t="shared" si="9"/>
        <v>314</v>
      </c>
      <c r="C318" s="27">
        <f ca="1">IF($A318="","",OFFSET(統合マスタ!$B$4,MATCH($A318,統合マスタ!$AC$5:$AC$1501,0),0))</f>
        <v>405</v>
      </c>
      <c r="D318" s="27" t="str">
        <f ca="1">IF($A318="","",OFFSET(統合マスタ!$C$4,MATCH($A318,統合マスタ!$AC$5:$AC$1501,0),0))</f>
        <v>トラゾドン塩酸塩錠２５ｍｇ「アメル」</v>
      </c>
      <c r="E318" s="27">
        <f ca="1">IF($A318="","",OFFSET(統合マスタ!$X$4,MATCH($A318,統合マスタ!$AC$5:$AC$1501,0),0))</f>
        <v>2</v>
      </c>
      <c r="F318" s="27">
        <f ca="1">IF($A318="","",OFFSET(統合マスタ!$Z$4,MATCH($A318,統合マスタ!$AC$5:$AC$1501,0),0))</f>
        <v>26</v>
      </c>
      <c r="G318" s="27" t="str">
        <f ca="1">IF($A318="","",OFFSET(統合マスタ!$E$4,MATCH($A318,統合マスタ!$AC$5:$AC$1501,0),0))</f>
        <v>バラ</v>
      </c>
      <c r="H318" s="27" t="str">
        <f ca="1">IF($A318="","",OFFSET(統合マスタ!$F$4,MATCH($A318,統合マスタ!$AC$5:$AC$1501,0),0))</f>
        <v>１０００Ｔ</v>
      </c>
      <c r="I318" s="27" t="str">
        <f ca="1">IF($A318="","",OFFSET(統合マスタ!$K$4,MATCH($A318,統合マスタ!$AC$5:$AC$1501,0),0))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426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895</v>
      </c>
      <c r="N318" s="54">
        <f t="shared" ca="1" si="8"/>
        <v>1321</v>
      </c>
    </row>
    <row r="319" spans="1:14">
      <c r="A319" s="66" cm="1">
        <f t="array" aca="1" ref="A319" ca="1">IFERROR(
    SMALL(
        IF((統合マスタ!$R$5:$R$1501=1)*
           (ISNUMBER(MATCH(統合マスタ!$V$5:$V$1501, 分類!$N$8:$N$15, 0))),
           統合マスタ!$AC$5:$AC$1501),
        ROW(A315)
    ),
"")</f>
        <v>200417</v>
      </c>
      <c r="B319" s="27">
        <f t="shared" si="9"/>
        <v>315</v>
      </c>
      <c r="C319" s="27">
        <f ca="1">IF($A319="","",OFFSET(統合マスタ!$B$4,MATCH($A319,統合マスタ!$AC$5:$AC$1501,0),0))</f>
        <v>417</v>
      </c>
      <c r="D319" s="27" t="str">
        <f ca="1">IF($A319="","",OFFSET(統合マスタ!$C$4,MATCH($A319,統合マスタ!$AC$5:$AC$1501,0),0))</f>
        <v>トリンテリックス錠１０ｍｇ</v>
      </c>
      <c r="E319" s="27">
        <f ca="1">IF($A319="","",OFFSET(統合マスタ!$X$4,MATCH($A319,統合マスタ!$AC$5:$AC$1501,0),0))</f>
        <v>2</v>
      </c>
      <c r="F319" s="27">
        <f ca="1">IF($A319="","",OFFSET(統合マスタ!$Z$4,MATCH($A319,統合マスタ!$AC$5:$AC$1501,0),0))</f>
        <v>26</v>
      </c>
      <c r="G319" s="27" t="str">
        <f ca="1">IF($A319="","",OFFSET(統合マスタ!$E$4,MATCH($A319,統合マスタ!$AC$5:$AC$1501,0),0))</f>
        <v>ＰＴＰ</v>
      </c>
      <c r="H319" s="27" t="str">
        <f ca="1">IF($A319="","",OFFSET(統合マスタ!$F$4,MATCH($A319,統合マスタ!$AC$5:$AC$1501,0),0))</f>
        <v>１００Ｔ</v>
      </c>
      <c r="I319" s="27" t="str">
        <f ca="1">IF($A319="","",OFFSET(統合マスタ!$K$4,MATCH($A319,統合マスタ!$AC$5:$AC$1501,0),0))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191</v>
      </c>
      <c r="L319" s="54">
        <f ca="1">IFERROR(
    OFFSET(錠剤_バラ!$M$5,
           MATCH(D319, 錠剤_バラ!$D$5:$D$999, 0) - 1,
           0),
"")</f>
        <v>200</v>
      </c>
      <c r="M319" s="54">
        <f ca="1">IFERROR(
    OFFSET(分包機カセット!$M$2,
           MATCH(D319, 分包機カセット!$E$2:$E$235, 0) - 1,
           0),
"")</f>
        <v>89</v>
      </c>
      <c r="N319" s="54">
        <f t="shared" ca="1" si="8"/>
        <v>480</v>
      </c>
    </row>
    <row r="320" spans="1:14">
      <c r="A320" s="66" cm="1">
        <f t="array" aca="1" ref="A320" ca="1">IFERROR(
    SMALL(
        IF((統合マスタ!$R$5:$R$1501=1)*
           (ISNUMBER(MATCH(統合マスタ!$V$5:$V$1501, 分類!$N$8:$N$15, 0))),
           統合マスタ!$AC$5:$AC$1501),
        ROW(A316)
    ),
"")</f>
        <v>200422</v>
      </c>
      <c r="B320" s="27">
        <f t="shared" si="9"/>
        <v>316</v>
      </c>
      <c r="C320" s="27">
        <f ca="1">IF($A320="","",OFFSET(統合マスタ!$B$4,MATCH($A320,統合マスタ!$AC$5:$AC$1501,0),0))</f>
        <v>422</v>
      </c>
      <c r="D320" s="27" t="str">
        <f ca="1">IF($A320="","",OFFSET(統合マスタ!$C$4,MATCH($A320,統合マスタ!$AC$5:$AC$1501,0),0))</f>
        <v>トレドミン錠１５ｍｇ　　　　　　　</v>
      </c>
      <c r="E320" s="27">
        <f ca="1">IF($A320="","",OFFSET(統合マスタ!$X$4,MATCH($A320,統合マスタ!$AC$5:$AC$1501,0),0))</f>
        <v>2</v>
      </c>
      <c r="F320" s="27">
        <f ca="1">IF($A320="","",OFFSET(統合マスタ!$Z$4,MATCH($A320,統合マスタ!$AC$5:$AC$1501,0),0))</f>
        <v>26</v>
      </c>
      <c r="G320" s="27" t="str">
        <f ca="1">IF($A320="","",OFFSET(統合マスタ!$E$4,MATCH($A320,統合マスタ!$AC$5:$AC$1501,0),0))</f>
        <v>ＰＴＰ</v>
      </c>
      <c r="H320" s="27" t="str">
        <f ca="1">IF($A320="","",OFFSET(統合マスタ!$F$4,MATCH($A320,統合マスタ!$AC$5:$AC$1501,0),0))</f>
        <v>１００Ｔ</v>
      </c>
      <c r="I320" s="27" t="str">
        <f ca="1">IF($A320="","",OFFSET(統合マスタ!$K$4,MATCH($A320,統合マスタ!$AC$5:$AC$1501,0),0))</f>
        <v>錠</v>
      </c>
      <c r="J320" s="54" t="str">
        <f ca="1">IF(F320="","",OFFSET(分類!$B$29,MATCH(F320,分類!$A$30:$A$46,0),0))</f>
        <v>調剤棚　＆　劇薬バラ</v>
      </c>
      <c r="K320" s="54">
        <f ca="1">IFERROR(
    OFFSET(錠剤_PTP!$M$5,
           MATCH(D320, 錠剤_PTP!$D$5:$D$999, 0) - 1,
           0),
"")</f>
        <v>300</v>
      </c>
      <c r="L320" s="54">
        <f ca="1">IFERROR(
    OFFSET(錠剤_バラ!$M$5,
           MATCH(D320, 錠剤_バラ!$D$5:$D$999, 0) - 1,
           0),
"")</f>
        <v>100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400</v>
      </c>
    </row>
    <row r="321" spans="1:14">
      <c r="A321" s="66" cm="1">
        <f t="array" aca="1" ref="A321" ca="1">IFERROR(
    SMALL(
        IF((統合マスタ!$R$5:$R$1501=1)*
           (ISNUMBER(MATCH(統合マスタ!$V$5:$V$1501, 分類!$N$8:$N$15, 0))),
           統合マスタ!$AC$5:$AC$1501),
        ROW(A317)
    ),
"")</f>
        <v>200423</v>
      </c>
      <c r="B321" s="27">
        <f t="shared" si="9"/>
        <v>317</v>
      </c>
      <c r="C321" s="27">
        <f ca="1">IF($A321="","",OFFSET(統合マスタ!$B$4,MATCH($A321,統合マスタ!$AC$5:$AC$1501,0),0))</f>
        <v>423</v>
      </c>
      <c r="D321" s="27" t="str">
        <f ca="1">IF($A321="","",OFFSET(統合マスタ!$C$4,MATCH($A321,統合マスタ!$AC$5:$AC$1501,0),0))</f>
        <v>トレドミン錠２５ｍｇ　　　　　　　</v>
      </c>
      <c r="E321" s="27">
        <f ca="1">IF($A321="","",OFFSET(統合マスタ!$X$4,MATCH($A321,統合マスタ!$AC$5:$AC$1501,0),0))</f>
        <v>2</v>
      </c>
      <c r="F321" s="27">
        <f ca="1">IF($A321="","",OFFSET(統合マスタ!$Z$4,MATCH($A321,統合マスタ!$AC$5:$AC$1501,0),0))</f>
        <v>26</v>
      </c>
      <c r="G321" s="27" t="str">
        <f ca="1">IF($A321="","",OFFSET(統合マスタ!$E$4,MATCH($A321,統合マスタ!$AC$5:$AC$1501,0),0))</f>
        <v>ＰＴＰ</v>
      </c>
      <c r="H321" s="27" t="str">
        <f ca="1">IF($A321="","",OFFSET(統合マスタ!$F$4,MATCH($A321,統合マスタ!$AC$5:$AC$1501,0),0))</f>
        <v>１００Ｔ</v>
      </c>
      <c r="I321" s="27" t="str">
        <f ca="1">IF($A321="","",OFFSET(統合マスタ!$K$4,MATCH($A321,統合マスタ!$AC$5:$AC$1501,0),0))</f>
        <v>錠</v>
      </c>
      <c r="J321" s="54" t="str">
        <f ca="1">IF(F321="","",OFFSET(分類!$B$29,MATCH(F321,分類!$A$30:$A$46,0),0))</f>
        <v>調剤棚　＆　劇薬バラ</v>
      </c>
      <c r="K321" s="54">
        <f ca="1">IFERROR(
    OFFSET(錠剤_PTP!$M$5,
           MATCH(D321, 錠剤_PTP!$D$5:$D$999, 0) - 1,
           0),
"")</f>
        <v>388</v>
      </c>
      <c r="L321" s="54">
        <f ca="1">IFERROR(
    OFFSET(錠剤_バラ!$M$5,
           MATCH(D321, 錠剤_バラ!$D$5:$D$999, 0) - 1,
           0),
"")</f>
        <v>200</v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588</v>
      </c>
    </row>
    <row r="322" spans="1:14">
      <c r="A322" s="66" cm="1">
        <f t="array" aca="1" ref="A322" ca="1">IFERROR(
    SMALL(
        IF((統合マスタ!$R$5:$R$1501=1)*
           (ISNUMBER(MATCH(統合マスタ!$V$5:$V$1501, 分類!$N$8:$N$15, 0))),
           統合マスタ!$AC$5:$AC$1501),
        ROW(A318)
    ),
"")</f>
        <v>200432</v>
      </c>
      <c r="B322" s="27">
        <f t="shared" si="9"/>
        <v>318</v>
      </c>
      <c r="C322" s="27">
        <f ca="1">IF($A322="","",OFFSET(統合マスタ!$B$4,MATCH($A322,統合マスタ!$AC$5:$AC$1501,0),0))</f>
        <v>432</v>
      </c>
      <c r="D322" s="27" t="str">
        <f ca="1">IF($A322="","",OFFSET(統合マスタ!$C$4,MATCH($A322,統合マスタ!$AC$5:$AC$1501,0),0))</f>
        <v>ニトロペン舌下錠０．３ｍｇ</v>
      </c>
      <c r="E322" s="27">
        <f ca="1">IF($A322="","",OFFSET(統合マスタ!$X$4,MATCH($A322,統合マスタ!$AC$5:$AC$1501,0),0))</f>
        <v>2</v>
      </c>
      <c r="F322" s="27">
        <f ca="1">IF($A322="","",OFFSET(統合マスタ!$Z$4,MATCH($A322,統合マスタ!$AC$5:$AC$1501,0),0))</f>
        <v>1</v>
      </c>
      <c r="G322" s="27" t="str">
        <f ca="1">IF($A322="","",OFFSET(統合マスタ!$E$4,MATCH($A322,統合マスタ!$AC$5:$AC$1501,0),0))</f>
        <v>ＰＴＰ</v>
      </c>
      <c r="H322" s="27" t="str">
        <f ca="1">IF($A322="","",OFFSET(統合マスタ!$F$4,MATCH($A322,統合マスタ!$AC$5:$AC$1501,0),0))</f>
        <v>１００Ｔ</v>
      </c>
      <c r="I322" s="27" t="str">
        <f ca="1">IF($A322="","",OFFSET(統合マスタ!$K$4,MATCH($A322,統合マスタ!$AC$5:$AC$1501,0),0))</f>
        <v>錠</v>
      </c>
      <c r="J322" s="54" t="str">
        <f ca="1">IF(F322="","",OFFSET(分類!$B$29,MATCH(F322,分類!$A$30:$A$46,0),0))</f>
        <v>調剤棚</v>
      </c>
      <c r="K322" s="54">
        <f ca="1">IFERROR(
    OFFSET(錠剤_PTP!$M$5,
           MATCH(D322, 錠剤_PTP!$D$5:$D$999, 0) - 1,
           0),
"")</f>
        <v>93</v>
      </c>
      <c r="L322" s="54" t="str">
        <f ca="1">IFERROR(
    OFFSET(錠剤_バラ!$M$5,
           MATCH(D322, 錠剤_バラ!$D$5:$D$999, 0) - 1,
           0),
"")</f>
        <v/>
      </c>
      <c r="M322" s="54" t="str">
        <f ca="1">IFERROR(
    OFFSET(分包機カセット!$M$2,
           MATCH(D322, 分包機カセット!$E$2:$E$235, 0) - 1,
           0),
"")</f>
        <v/>
      </c>
      <c r="N322" s="54">
        <f t="shared" ca="1" si="8"/>
        <v>93</v>
      </c>
    </row>
    <row r="323" spans="1:14">
      <c r="A323" s="66" cm="1">
        <f t="array" aca="1" ref="A323" ca="1">IFERROR(
    SMALL(
        IF((統合マスタ!$R$5:$R$1501=1)*
           (ISNUMBER(MATCH(統合マスタ!$V$5:$V$1501, 分類!$N$8:$N$15, 0))),
           統合マスタ!$AC$5:$AC$1501),
        ROW(A319)
    ),
"")</f>
        <v>200433</v>
      </c>
      <c r="B323" s="27">
        <f t="shared" si="9"/>
        <v>319</v>
      </c>
      <c r="C323" s="27">
        <f ca="1">IF($A323="","",OFFSET(統合マスタ!$B$4,MATCH($A323,統合マスタ!$AC$5:$AC$1501,0),0))</f>
        <v>433</v>
      </c>
      <c r="D323" s="27" t="str">
        <f ca="1">IF($A323="","",OFFSET(統合マスタ!$C$4,MATCH($A323,統合マスタ!$AC$5:$AC$1501,0),0))</f>
        <v>ニフェジピンカプセル１０ｍｇ「サワイ」</v>
      </c>
      <c r="E323" s="27">
        <f ca="1">IF($A323="","",OFFSET(統合マスタ!$X$4,MATCH($A323,統合マスタ!$AC$5:$AC$1501,0),0))</f>
        <v>2</v>
      </c>
      <c r="F323" s="27">
        <f ca="1">IF($A323="","",OFFSET(統合マスタ!$Z$4,MATCH($A323,統合マスタ!$AC$5:$AC$1501,0),0))</f>
        <v>1</v>
      </c>
      <c r="G323" s="27" t="str">
        <f ca="1">IF($A323="","",OFFSET(統合マスタ!$E$4,MATCH($A323,統合マスタ!$AC$5:$AC$1501,0),0))</f>
        <v>ＰＴＰ</v>
      </c>
      <c r="H323" s="27" t="str">
        <f ca="1">IF($A323="","",OFFSET(統合マスタ!$F$4,MATCH($A323,統合マスタ!$AC$5:$AC$1501,0),0))</f>
        <v>１００ｃａｐ</v>
      </c>
      <c r="I323" s="27" t="str">
        <f ca="1">IF($A323="","",OFFSET(統合マスタ!$K$4,MATCH($A323,統合マスタ!$AC$5:$AC$1501,0),0))</f>
        <v>cap</v>
      </c>
      <c r="J323" s="54" t="str">
        <f ca="1">IF(F323="","",OFFSET(分類!$B$29,MATCH(F323,分類!$A$30:$A$46,0),0))</f>
        <v>調剤棚</v>
      </c>
      <c r="K323" s="54">
        <f ca="1">IFERROR(
    OFFSET(錠剤_PTP!$M$5,
           MATCH(D323, 錠剤_PTP!$D$5:$D$999, 0) - 1,
           0),
"")</f>
        <v>129</v>
      </c>
      <c r="L323" s="54" t="str">
        <f ca="1">IFERROR(
    OFFSET(錠剤_バラ!$M$5,
           MATCH(D323, 錠剤_バラ!$D$5:$D$999, 0) - 1,
           0),
"")</f>
        <v/>
      </c>
      <c r="M323" s="54" t="str">
        <f ca="1">IFERROR(
    OFFSET(分包機カセット!$M$2,
           MATCH(D323, 分包機カセット!$E$2:$E$235, 0) - 1,
           0),
"")</f>
        <v/>
      </c>
      <c r="N323" s="54">
        <f t="shared" ca="1" si="8"/>
        <v>129</v>
      </c>
    </row>
    <row r="324" spans="1:14">
      <c r="A324" s="66" cm="1">
        <f t="array" aca="1" ref="A324" ca="1">IFERROR(
    SMALL(
        IF((統合マスタ!$R$5:$R$1501=1)*
           (ISNUMBER(MATCH(統合マスタ!$V$5:$V$1501, 分類!$N$8:$N$15, 0))),
           統合マスタ!$AC$5:$AC$1501),
        ROW(A320)
    ),
"")</f>
        <v>200439</v>
      </c>
      <c r="B324" s="27">
        <f t="shared" si="9"/>
        <v>320</v>
      </c>
      <c r="C324" s="27">
        <f ca="1">IF($A324="","",OFFSET(統合マスタ!$B$4,MATCH($A324,統合マスタ!$AC$5:$AC$1501,0),0))</f>
        <v>439</v>
      </c>
      <c r="D324" s="27" t="str">
        <f ca="1">IF($A324="","",OFFSET(統合マスタ!$C$4,MATCH($A324,統合マスタ!$AC$5:$AC$1501,0),0))</f>
        <v>ニルバジピン錠４ｍｇ「サワイ」</v>
      </c>
      <c r="E324" s="27">
        <f ca="1">IF($A324="","",OFFSET(統合マスタ!$X$4,MATCH($A324,統合マスタ!$AC$5:$AC$1501,0),0))</f>
        <v>2</v>
      </c>
      <c r="F324" s="27">
        <f ca="1">IF($A324="","",OFFSET(統合マスタ!$Z$4,MATCH($A324,統合マスタ!$AC$5:$AC$1501,0),0))</f>
        <v>6</v>
      </c>
      <c r="G324" s="27" t="str">
        <f ca="1">IF($A324="","",OFFSET(統合マスタ!$E$4,MATCH($A324,統合マスタ!$AC$5:$AC$1501,0),0))</f>
        <v>ＰＴＰ</v>
      </c>
      <c r="H324" s="27" t="str">
        <f ca="1">IF($A324="","",OFFSET(統合マスタ!$F$4,MATCH($A324,統合マスタ!$AC$5:$AC$1501,0),0))</f>
        <v>１００Ｔ</v>
      </c>
      <c r="I324" s="27" t="str">
        <f ca="1">IF($A324="","",OFFSET(統合マスタ!$K$4,MATCH($A324,統合マスタ!$AC$5:$AC$1501,0),0))</f>
        <v>錠</v>
      </c>
      <c r="J324" s="54" t="str">
        <f ca="1">IF(F324="","",OFFSET(分類!$B$29,MATCH(F324,分類!$A$30:$A$46,0),0))</f>
        <v>劇薬バラ</v>
      </c>
      <c r="K324" s="54" t="str">
        <f ca="1">IFERROR(
    OFFSET(錠剤_PTP!$M$5,
           MATCH(D324, 錠剤_PTP!$D$5:$D$999, 0) - 1,
           0),
"")</f>
        <v/>
      </c>
      <c r="L324" s="54">
        <f ca="1">IFERROR(
    OFFSET(錠剤_バラ!$M$5,
           MATCH(D324, 錠剤_バラ!$D$5:$D$999, 0) - 1,
           0),
"")</f>
        <v>68</v>
      </c>
      <c r="M324" s="54" t="str">
        <f ca="1">IFERROR(
    OFFSET(分包機カセット!$M$2,
           MATCH(D324, 分包機カセット!$E$2:$E$235, 0) - 1,
           0),
"")</f>
        <v/>
      </c>
      <c r="N324" s="54">
        <f t="shared" ca="1" si="8"/>
        <v>68</v>
      </c>
    </row>
    <row r="325" spans="1:14">
      <c r="A325" s="66" cm="1">
        <f t="array" aca="1" ref="A325" ca="1">IFERROR(
    SMALL(
        IF((統合マスタ!$R$5:$R$1501=1)*
           (ISNUMBER(MATCH(統合マスタ!$V$5:$V$1501, 分類!$N$8:$N$15, 0))),
           統合マスタ!$AC$5:$AC$1501),
        ROW(A321)
    ),
"")</f>
        <v>200452</v>
      </c>
      <c r="B325" s="27">
        <f t="shared" si="9"/>
        <v>321</v>
      </c>
      <c r="C325" s="27">
        <f ca="1">IF($A325="","",OFFSET(統合マスタ!$B$4,MATCH($A325,統合マスタ!$AC$5:$AC$1501,0),0))</f>
        <v>452</v>
      </c>
      <c r="D325" s="27" t="str">
        <f ca="1">IF($A325="","",OFFSET(統合マスタ!$C$4,MATCH($A325,統合マスタ!$AC$5:$AC$1501,0),0))</f>
        <v>ハイペン錠２００ｍｇ</v>
      </c>
      <c r="E325" s="27">
        <f ca="1">IF($A325="","",OFFSET(統合マスタ!$X$4,MATCH($A325,統合マスタ!$AC$5:$AC$1501,0),0))</f>
        <v>2</v>
      </c>
      <c r="F325" s="27">
        <f ca="1">IF($A325="","",OFFSET(統合マスタ!$Z$4,MATCH($A325,統合マスタ!$AC$5:$AC$1501,0),0))</f>
        <v>26</v>
      </c>
      <c r="G325" s="27" t="str">
        <f ca="1">IF($A325="","",OFFSET(統合マスタ!$E$4,MATCH($A325,統合マスタ!$AC$5:$AC$1501,0),0))</f>
        <v>ＰＴＰ</v>
      </c>
      <c r="H325" s="27" t="str">
        <f ca="1">IF($A325="","",OFFSET(統合マスタ!$F$4,MATCH($A325,統合マスタ!$AC$5:$AC$1501,0),0))</f>
        <v>１００Ｔ</v>
      </c>
      <c r="I325" s="27" t="str">
        <f ca="1">IF($A325="","",OFFSET(統合マスタ!$K$4,MATCH($A325,統合マスタ!$AC$5:$AC$1501,0),0))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169</v>
      </c>
      <c r="M325" s="54" t="str">
        <f ca="1">IFERROR(
    OFFSET(分包機カセット!$M$2,
           MATCH(D325, 分包機カセット!$E$2:$E$235, 0) - 1,
           0),
"")</f>
        <v/>
      </c>
      <c r="N325" s="54">
        <f t="shared" ca="1" si="8"/>
        <v>169</v>
      </c>
    </row>
    <row r="326" spans="1:14">
      <c r="A326" s="66" cm="1">
        <f t="array" aca="1" ref="A326" ca="1">IFERROR(
    SMALL(
        IF((統合マスタ!$R$5:$R$1501=1)*
           (ISNUMBER(MATCH(統合マスタ!$V$5:$V$1501, 分類!$N$8:$N$15, 0))),
           統合マスタ!$AC$5:$AC$1501),
        ROW(A322)
    ),
"")</f>
        <v>200453</v>
      </c>
      <c r="B326" s="27">
        <f t="shared" si="9"/>
        <v>322</v>
      </c>
      <c r="C326" s="27">
        <f ca="1">IF($A326="","",OFFSET(統合マスタ!$B$4,MATCH($A326,統合マスタ!$AC$5:$AC$1501,0),0))</f>
        <v>453</v>
      </c>
      <c r="D326" s="27" t="str">
        <f ca="1">IF($A326="","",OFFSET(統合マスタ!$C$4,MATCH($A326,統合マスタ!$AC$5:$AC$1501,0),0))</f>
        <v>パキシルＣＲ錠１２．５ｍｇ</v>
      </c>
      <c r="E326" s="27">
        <f ca="1">IF($A326="","",OFFSET(統合マスタ!$X$4,MATCH($A326,統合マスタ!$AC$5:$AC$1501,0),0))</f>
        <v>2</v>
      </c>
      <c r="F326" s="27">
        <f ca="1">IF($A326="","",OFFSET(統合マスタ!$Z$4,MATCH($A326,統合マスタ!$AC$5:$AC$1501,0),0))</f>
        <v>26</v>
      </c>
      <c r="G326" s="27" t="str">
        <f ca="1">IF($A326="","",OFFSET(統合マスタ!$E$4,MATCH($A326,統合マスタ!$AC$5:$AC$1501,0),0))</f>
        <v>ＰＴＰ</v>
      </c>
      <c r="H326" s="27" t="str">
        <f ca="1">IF($A326="","",OFFSET(統合マスタ!$F$4,MATCH($A326,統合マスタ!$AC$5:$AC$1501,0),0))</f>
        <v>１４０Ｔ</v>
      </c>
      <c r="I326" s="27" t="str">
        <f ca="1">IF($A326="","",OFFSET(統合マスタ!$K$4,MATCH($A326,統合マスタ!$AC$5:$AC$1501,0),0))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322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259</v>
      </c>
      <c r="N326" s="54">
        <f t="shared" ref="N326:N389" ca="1" si="10">SUM(K326:M326)</f>
        <v>581</v>
      </c>
    </row>
    <row r="327" spans="1:14">
      <c r="A327" s="66" cm="1">
        <f t="array" aca="1" ref="A327" ca="1">IFERROR(
    SMALL(
        IF((統合マスタ!$R$5:$R$1501=1)*
           (ISNUMBER(MATCH(統合マスタ!$V$5:$V$1501, 分類!$N$8:$N$15, 0))),
           統合マスタ!$AC$5:$AC$1501),
        ROW(A323)
    ),
"")</f>
        <v>200454</v>
      </c>
      <c r="B327" s="27">
        <f t="shared" ref="B327:B390" si="11">B326+1</f>
        <v>323</v>
      </c>
      <c r="C327" s="27">
        <f ca="1">IF($A327="","",OFFSET(統合マスタ!$B$4,MATCH($A327,統合マスタ!$AC$5:$AC$1501,0),0))</f>
        <v>454</v>
      </c>
      <c r="D327" s="27" t="str">
        <f ca="1">IF($A327="","",OFFSET(統合マスタ!$C$4,MATCH($A327,統合マスタ!$AC$5:$AC$1501,0),0))</f>
        <v>パキシルＣＲ錠１２．５ｍｇ</v>
      </c>
      <c r="E327" s="27">
        <f ca="1">IF($A327="","",OFFSET(統合マスタ!$X$4,MATCH($A327,統合マスタ!$AC$5:$AC$1501,0),0))</f>
        <v>2</v>
      </c>
      <c r="F327" s="27">
        <f ca="1">IF($A327="","",OFFSET(統合マスタ!$Z$4,MATCH($A327,統合マスタ!$AC$5:$AC$1501,0),0))</f>
        <v>26</v>
      </c>
      <c r="G327" s="27" t="str">
        <f ca="1">IF($A327="","",OFFSET(統合マスタ!$E$4,MATCH($A327,統合マスタ!$AC$5:$AC$1501,0),0))</f>
        <v>バラ</v>
      </c>
      <c r="H327" s="27" t="str">
        <f ca="1">IF($A327="","",OFFSET(統合マスタ!$F$4,MATCH($A327,統合マスタ!$AC$5:$AC$1501,0),0))</f>
        <v>５００Ｔ</v>
      </c>
      <c r="I327" s="27" t="str">
        <f ca="1">IF($A327="","",OFFSET(統合マスタ!$K$4,MATCH($A327,統合マスタ!$AC$5:$AC$1501,0),0))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322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259</v>
      </c>
      <c r="N327" s="54">
        <f t="shared" ca="1" si="10"/>
        <v>581</v>
      </c>
    </row>
    <row r="328" spans="1:14">
      <c r="A328" s="66" cm="1">
        <f t="array" aca="1" ref="A328" ca="1">IFERROR(
    SMALL(
        IF((統合マスタ!$R$5:$R$1501=1)*
           (ISNUMBER(MATCH(統合マスタ!$V$5:$V$1501, 分類!$N$8:$N$15, 0))),
           統合マスタ!$AC$5:$AC$1501),
        ROW(A324)
    ),
"")</f>
        <v>200463</v>
      </c>
      <c r="B328" s="27">
        <f t="shared" si="11"/>
        <v>324</v>
      </c>
      <c r="C328" s="27">
        <f ca="1">IF($A328="","",OFFSET(統合マスタ!$B$4,MATCH($A328,統合マスタ!$AC$5:$AC$1501,0),0))</f>
        <v>463</v>
      </c>
      <c r="D328" s="27" t="str">
        <f ca="1">IF($A328="","",OFFSET(統合マスタ!$C$4,MATCH($A328,統合マスタ!$AC$5:$AC$1501,0),0))</f>
        <v>パロキセチンＯＤ錠１０ｍｇ「トーワ」</v>
      </c>
      <c r="E328" s="27">
        <f ca="1">IF($A328="","",OFFSET(統合マスタ!$X$4,MATCH($A328,統合マスタ!$AC$5:$AC$1501,0),0))</f>
        <v>2</v>
      </c>
      <c r="F328" s="27">
        <f ca="1">IF($A328="","",OFFSET(統合マスタ!$Z$4,MATCH($A328,統合マスタ!$AC$5:$AC$1501,0),0))</f>
        <v>26</v>
      </c>
      <c r="G328" s="27" t="str">
        <f ca="1">IF($A328="","",OFFSET(統合マスタ!$E$4,MATCH($A328,統合マスタ!$AC$5:$AC$1501,0),0))</f>
        <v>ＰＴＰ</v>
      </c>
      <c r="H328" s="27" t="str">
        <f ca="1">IF($A328="","",OFFSET(統合マスタ!$F$4,MATCH($A328,統合マスタ!$AC$5:$AC$1501,0),0))</f>
        <v>１００Ｔ</v>
      </c>
      <c r="I328" s="27" t="str">
        <f ca="1">IF($A328="","",OFFSET(統合マスタ!$K$4,MATCH($A328,統合マスタ!$AC$5:$AC$1501,0),0))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200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72</v>
      </c>
      <c r="N328" s="54">
        <f t="shared" ca="1" si="10"/>
        <v>272</v>
      </c>
    </row>
    <row r="329" spans="1:14">
      <c r="A329" s="66" cm="1">
        <f t="array" aca="1" ref="A329" ca="1">IFERROR(
    SMALL(
        IF((統合マスタ!$R$5:$R$1501=1)*
           (ISNUMBER(MATCH(統合マスタ!$V$5:$V$1501, 分類!$N$8:$N$15, 0))),
           統合マスタ!$AC$5:$AC$1501),
        ROW(A325)
    ),
"")</f>
        <v>200464</v>
      </c>
      <c r="B329" s="27">
        <f t="shared" si="11"/>
        <v>325</v>
      </c>
      <c r="C329" s="27">
        <f ca="1">IF($A329="","",OFFSET(統合マスタ!$B$4,MATCH($A329,統合マスタ!$AC$5:$AC$1501,0),0))</f>
        <v>464</v>
      </c>
      <c r="D329" s="27" t="str">
        <f ca="1">IF($A329="","",OFFSET(統合マスタ!$C$4,MATCH($A329,統合マスタ!$AC$5:$AC$1501,0),0))</f>
        <v>パロキセチンＯＤ錠１０ｍｇ「トーワ」</v>
      </c>
      <c r="E329" s="27">
        <f ca="1">IF($A329="","",OFFSET(統合マスタ!$X$4,MATCH($A329,統合マスタ!$AC$5:$AC$1501,0),0))</f>
        <v>2</v>
      </c>
      <c r="F329" s="27">
        <f ca="1">IF($A329="","",OFFSET(統合マスタ!$Z$4,MATCH($A329,統合マスタ!$AC$5:$AC$1501,0),0))</f>
        <v>26</v>
      </c>
      <c r="G329" s="27" t="str">
        <f ca="1">IF($A329="","",OFFSET(統合マスタ!$E$4,MATCH($A329,統合マスタ!$AC$5:$AC$1501,0),0))</f>
        <v>バラ</v>
      </c>
      <c r="H329" s="27" t="str">
        <f ca="1">IF($A329="","",OFFSET(統合マスタ!$F$4,MATCH($A329,統合マスタ!$AC$5:$AC$1501,0),0))</f>
        <v>３００Ｔ</v>
      </c>
      <c r="I329" s="27" t="str">
        <f ca="1">IF($A329="","",OFFSET(統合マスタ!$K$4,MATCH($A329,統合マスタ!$AC$5:$AC$1501,0),0))</f>
        <v>錠</v>
      </c>
      <c r="J329" s="54" t="str">
        <f ca="1">IF(F329="","",OFFSET(分類!$B$29,MATCH(F329,分類!$A$30:$A$46,0),0))</f>
        <v>調剤棚　＆　劇薬バラ</v>
      </c>
      <c r="K329" s="54">
        <f ca="1">IFERROR(
    OFFSET(錠剤_PTP!$M$5,
           MATCH(D329, 錠剤_PTP!$D$5:$D$999, 0) - 1,
           0),
"")</f>
        <v>200</v>
      </c>
      <c r="L329" s="54">
        <f ca="1">IFERROR(
    OFFSET(錠剤_バラ!$M$5,
           MATCH(D329, 錠剤_バラ!$D$5:$D$999, 0) - 1,
           0),
"")</f>
        <v>0</v>
      </c>
      <c r="M329" s="54">
        <f ca="1">IFERROR(
    OFFSET(分包機カセット!$M$2,
           MATCH(D329, 分包機カセット!$E$2:$E$235, 0) - 1,
           0),
"")</f>
        <v>72</v>
      </c>
      <c r="N329" s="54">
        <f t="shared" ca="1" si="10"/>
        <v>272</v>
      </c>
    </row>
    <row r="330" spans="1:14">
      <c r="A330" s="66" cm="1">
        <f t="array" aca="1" ref="A330" ca="1">IFERROR(
    SMALL(
        IF((統合マスタ!$R$5:$R$1501=1)*
           (ISNUMBER(MATCH(統合マスタ!$V$5:$V$1501, 分類!$N$8:$N$15, 0))),
           統合マスタ!$AC$5:$AC$1501),
        ROW(A326)
    ),
"")</f>
        <v>200466</v>
      </c>
      <c r="B330" s="27">
        <f t="shared" si="11"/>
        <v>326</v>
      </c>
      <c r="C330" s="27">
        <f ca="1">IF($A330="","",OFFSET(統合マスタ!$B$4,MATCH($A330,統合マスタ!$AC$5:$AC$1501,0),0))</f>
        <v>466</v>
      </c>
      <c r="D330" s="27" t="str">
        <f ca="1">IF($A330="","",OFFSET(統合マスタ!$C$4,MATCH($A330,統合マスタ!$AC$5:$AC$1501,0),0))</f>
        <v>ハロペリドール錠０．７５ｍｇ「アメル」　　　　　　</v>
      </c>
      <c r="E330" s="27">
        <f ca="1">IF($A330="","",OFFSET(統合マスタ!$X$4,MATCH($A330,統合マスタ!$AC$5:$AC$1501,0),0))</f>
        <v>2</v>
      </c>
      <c r="F330" s="27">
        <f ca="1">IF($A330="","",OFFSET(統合マスタ!$Z$4,MATCH($A330,統合マスタ!$AC$5:$AC$1501,0),0))</f>
        <v>26</v>
      </c>
      <c r="G330" s="27" t="str">
        <f ca="1">IF($A330="","",OFFSET(統合マスタ!$E$4,MATCH($A330,統合マスタ!$AC$5:$AC$1501,0),0))</f>
        <v>バラ</v>
      </c>
      <c r="H330" s="27" t="str">
        <f ca="1">IF($A330="","",OFFSET(統合マスタ!$F$4,MATCH($A330,統合マスタ!$AC$5:$AC$1501,0),0))</f>
        <v>１０００Ｔ</v>
      </c>
      <c r="I330" s="27" t="str">
        <f ca="1">IF($A330="","",OFFSET(統合マスタ!$K$4,MATCH($A330,統合マスタ!$AC$5:$AC$1501,0),0))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1000</v>
      </c>
      <c r="M330" s="54" t="str">
        <f ca="1">IFERROR(
    OFFSET(分包機カセット!$M$2,
           MATCH(D330, 分包機カセット!$E$2:$E$235, 0) - 1,
           0),
"")</f>
        <v/>
      </c>
      <c r="N330" s="54">
        <f t="shared" ca="1" si="10"/>
        <v>1000</v>
      </c>
    </row>
    <row r="331" spans="1:14">
      <c r="A331" s="66" cm="1">
        <f t="array" aca="1" ref="A331" ca="1">IFERROR(
    SMALL(
        IF((統合マスタ!$R$5:$R$1501=1)*
           (ISNUMBER(MATCH(統合マスタ!$V$5:$V$1501, 分類!$N$8:$N$15, 0))),
           統合マスタ!$AC$5:$AC$1501),
        ROW(A327)
    ),
"")</f>
        <v>200467</v>
      </c>
      <c r="B331" s="27">
        <f t="shared" si="11"/>
        <v>327</v>
      </c>
      <c r="C331" s="27">
        <f ca="1">IF($A331="","",OFFSET(統合マスタ!$B$4,MATCH($A331,統合マスタ!$AC$5:$AC$1501,0),0))</f>
        <v>467</v>
      </c>
      <c r="D331" s="27" t="str">
        <f ca="1">IF($A331="","",OFFSET(統合マスタ!$C$4,MATCH($A331,統合マスタ!$AC$5:$AC$1501,0),0))</f>
        <v>ハロペリドール錠１．５ｍｇ「アメル」　　　　　　　</v>
      </c>
      <c r="E331" s="27">
        <f ca="1">IF($A331="","",OFFSET(統合マスタ!$X$4,MATCH($A331,統合マスタ!$AC$5:$AC$1501,0),0))</f>
        <v>2</v>
      </c>
      <c r="F331" s="27">
        <f ca="1">IF($A331="","",OFFSET(統合マスタ!$Z$4,MATCH($A331,統合マスタ!$AC$5:$AC$1501,0),0))</f>
        <v>26</v>
      </c>
      <c r="G331" s="27" t="str">
        <f ca="1">IF($A331="","",OFFSET(統合マスタ!$E$4,MATCH($A331,統合マスタ!$AC$5:$AC$1501,0),0))</f>
        <v>バラ</v>
      </c>
      <c r="H331" s="27" t="str">
        <f ca="1">IF($A331="","",OFFSET(統合マスタ!$F$4,MATCH($A331,統合マスタ!$AC$5:$AC$1501,0),0))</f>
        <v>１０００Ｔ</v>
      </c>
      <c r="I331" s="27" t="str">
        <f ca="1">IF($A331="","",OFFSET(統合マスタ!$K$4,MATCH($A331,統合マスタ!$AC$5:$AC$1501,0),0))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1000</v>
      </c>
      <c r="M331" s="54" t="str">
        <f ca="1">IFERROR(
    OFFSET(分包機カセット!$M$2,
           MATCH(D331, 分包機カセット!$E$2:$E$235, 0) - 1,
           0),
"")</f>
        <v/>
      </c>
      <c r="N331" s="54">
        <f t="shared" ca="1" si="10"/>
        <v>1000</v>
      </c>
    </row>
    <row r="332" spans="1:14">
      <c r="A332" s="66" cm="1">
        <f t="array" aca="1" ref="A332" ca="1">IFERROR(
    SMALL(
        IF((統合マスタ!$R$5:$R$1501=1)*
           (ISNUMBER(MATCH(統合マスタ!$V$5:$V$1501, 分類!$N$8:$N$15, 0))),
           統合マスタ!$AC$5:$AC$1501),
        ROW(A328)
    ),
"")</f>
        <v>200468</v>
      </c>
      <c r="B332" s="27">
        <f t="shared" si="11"/>
        <v>328</v>
      </c>
      <c r="C332" s="27">
        <f ca="1">IF($A332="","",OFFSET(統合マスタ!$B$4,MATCH($A332,統合マスタ!$AC$5:$AC$1501,0),0))</f>
        <v>468</v>
      </c>
      <c r="D332" s="27" t="str">
        <f ca="1">IF($A332="","",OFFSET(統合マスタ!$C$4,MATCH($A332,統合マスタ!$AC$5:$AC$1501,0),0))</f>
        <v>ハロペリドール錠１ｍｇ「アメル」</v>
      </c>
      <c r="E332" s="27">
        <f ca="1">IF($A332="","",OFFSET(統合マスタ!$X$4,MATCH($A332,統合マスタ!$AC$5:$AC$1501,0),0))</f>
        <v>2</v>
      </c>
      <c r="F332" s="27">
        <f ca="1">IF($A332="","",OFFSET(統合マスタ!$Z$4,MATCH($A332,統合マスタ!$AC$5:$AC$1501,0),0))</f>
        <v>26</v>
      </c>
      <c r="G332" s="27" t="str">
        <f ca="1">IF($A332="","",OFFSET(統合マスタ!$E$4,MATCH($A332,統合マスタ!$AC$5:$AC$1501,0),0))</f>
        <v>ＰＴＰ</v>
      </c>
      <c r="H332" s="27" t="str">
        <f ca="1">IF($A332="","",OFFSET(統合マスタ!$F$4,MATCH($A332,統合マスタ!$AC$5:$AC$1501,0),0))</f>
        <v>１００Ｔ</v>
      </c>
      <c r="I332" s="27" t="str">
        <f ca="1">IF($A332="","",OFFSET(統合マスタ!$K$4,MATCH($A332,統合マスタ!$AC$5:$AC$1501,0),0))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71</v>
      </c>
      <c r="N332" s="54">
        <f t="shared" ca="1" si="10"/>
        <v>71</v>
      </c>
    </row>
    <row r="333" spans="1:14">
      <c r="A333" s="66" cm="1">
        <f t="array" aca="1" ref="A333" ca="1">IFERROR(
    SMALL(
        IF((統合マスタ!$R$5:$R$1501=1)*
           (ISNUMBER(MATCH(統合マスタ!$V$5:$V$1501, 分類!$N$8:$N$15, 0))),
           統合マスタ!$AC$5:$AC$1501),
        ROW(A329)
    ),
"")</f>
        <v>200469</v>
      </c>
      <c r="B333" s="27">
        <f t="shared" si="11"/>
        <v>329</v>
      </c>
      <c r="C333" s="27">
        <f ca="1">IF($A333="","",OFFSET(統合マスタ!$B$4,MATCH($A333,統合マスタ!$AC$5:$AC$1501,0),0))</f>
        <v>469</v>
      </c>
      <c r="D333" s="27" t="str">
        <f ca="1">IF($A333="","",OFFSET(統合マスタ!$C$4,MATCH($A333,統合マスタ!$AC$5:$AC$1501,0),0))</f>
        <v>ハロペリドール錠１ｍｇ「アメル」</v>
      </c>
      <c r="E333" s="27">
        <f ca="1">IF($A333="","",OFFSET(統合マスタ!$X$4,MATCH($A333,統合マスタ!$AC$5:$AC$1501,0),0))</f>
        <v>2</v>
      </c>
      <c r="F333" s="27">
        <f ca="1">IF($A333="","",OFFSET(統合マスタ!$Z$4,MATCH($A333,統合マスタ!$AC$5:$AC$1501,0),0))</f>
        <v>26</v>
      </c>
      <c r="G333" s="27" t="str">
        <f ca="1">IF($A333="","",OFFSET(統合マスタ!$E$4,MATCH($A333,統合マスタ!$AC$5:$AC$1501,0),0))</f>
        <v>バラ</v>
      </c>
      <c r="H333" s="27" t="str">
        <f ca="1">IF($A333="","",OFFSET(統合マスタ!$F$4,MATCH($A333,統合マスタ!$AC$5:$AC$1501,0),0))</f>
        <v>１０００Ｔ</v>
      </c>
      <c r="I333" s="27" t="str">
        <f ca="1">IF($A333="","",OFFSET(統合マスタ!$K$4,MATCH($A333,統合マスタ!$AC$5:$AC$1501,0),0))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71</v>
      </c>
      <c r="N333" s="54">
        <f t="shared" ca="1" si="10"/>
        <v>71</v>
      </c>
    </row>
    <row r="334" spans="1:14">
      <c r="A334" s="66" cm="1">
        <f t="array" aca="1" ref="A334" ca="1">IFERROR(
    SMALL(
        IF((統合マスタ!$R$5:$R$1501=1)*
           (ISNUMBER(MATCH(統合マスタ!$V$5:$V$1501, 分類!$N$8:$N$15, 0))),
           統合マスタ!$AC$5:$AC$1501),
        ROW(A330)
    ),
"")</f>
        <v>200470</v>
      </c>
      <c r="B334" s="27">
        <f t="shared" si="11"/>
        <v>330</v>
      </c>
      <c r="C334" s="27">
        <f ca="1">IF($A334="","",OFFSET(統合マスタ!$B$4,MATCH($A334,統合マスタ!$AC$5:$AC$1501,0),0))</f>
        <v>470</v>
      </c>
      <c r="D334" s="27" t="str">
        <f ca="1">IF($A334="","",OFFSET(統合マスタ!$C$4,MATCH($A334,統合マスタ!$AC$5:$AC$1501,0),0))</f>
        <v>ハロペリドール錠３ｍｇ「アメル」</v>
      </c>
      <c r="E334" s="27">
        <f ca="1">IF($A334="","",OFFSET(統合マスタ!$X$4,MATCH($A334,統合マスタ!$AC$5:$AC$1501,0),0))</f>
        <v>2</v>
      </c>
      <c r="F334" s="27">
        <f ca="1">IF($A334="","",OFFSET(統合マスタ!$Z$4,MATCH($A334,統合マスタ!$AC$5:$AC$1501,0),0))</f>
        <v>26</v>
      </c>
      <c r="G334" s="27" t="str">
        <f ca="1">IF($A334="","",OFFSET(統合マスタ!$E$4,MATCH($A334,統合マスタ!$AC$5:$AC$1501,0),0))</f>
        <v>バラ</v>
      </c>
      <c r="H334" s="27" t="str">
        <f ca="1">IF($A334="","",OFFSET(統合マスタ!$F$4,MATCH($A334,統合マスタ!$AC$5:$AC$1501,0),0))</f>
        <v>１０００Ｔ</v>
      </c>
      <c r="I334" s="27" t="str">
        <f ca="1">IF($A334="","",OFFSET(統合マスタ!$K$4,MATCH($A334,統合マスタ!$AC$5:$AC$1501,0),0))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1000</v>
      </c>
      <c r="M334" s="54">
        <f ca="1">IFERROR(
    OFFSET(分包機カセット!$M$2,
           MATCH(D334, 分包機カセット!$E$2:$E$235, 0) - 1,
           0),
"")</f>
        <v>413</v>
      </c>
      <c r="N334" s="54">
        <f t="shared" ca="1" si="10"/>
        <v>1413</v>
      </c>
    </row>
    <row r="335" spans="1:14">
      <c r="A335" s="66" cm="1">
        <f t="array" aca="1" ref="A335" ca="1">IFERROR(
    SMALL(
        IF((統合マスタ!$R$5:$R$1501=1)*
           (ISNUMBER(MATCH(統合マスタ!$V$5:$V$1501, 分類!$N$8:$N$15, 0))),
           統合マスタ!$AC$5:$AC$1501),
        ROW(A331)
    ),
"")</f>
        <v>200520</v>
      </c>
      <c r="B335" s="27">
        <f t="shared" si="11"/>
        <v>331</v>
      </c>
      <c r="C335" s="27">
        <f ca="1">IF($A335="","",OFFSET(統合マスタ!$B$4,MATCH($A335,統合マスタ!$AC$5:$AC$1501,0),0))</f>
        <v>520</v>
      </c>
      <c r="D335" s="27" t="str">
        <f ca="1">IF($A335="","",OFFSET(統合マスタ!$C$4,MATCH($A335,統合マスタ!$AC$5:$AC$1501,0),0))</f>
        <v>ヒルナミン錠（５０ｍｇ）</v>
      </c>
      <c r="E335" s="27">
        <f ca="1">IF($A335="","",OFFSET(統合マスタ!$X$4,MATCH($A335,統合マスタ!$AC$5:$AC$1501,0),0))</f>
        <v>2</v>
      </c>
      <c r="F335" s="27">
        <f ca="1">IF($A335="","",OFFSET(統合マスタ!$Z$4,MATCH($A335,統合マスタ!$AC$5:$AC$1501,0),0))</f>
        <v>26</v>
      </c>
      <c r="G335" s="27" t="str">
        <f ca="1">IF($A335="","",OFFSET(統合マスタ!$E$4,MATCH($A335,統合マスタ!$AC$5:$AC$1501,0),0))</f>
        <v>バラ</v>
      </c>
      <c r="H335" s="27" t="str">
        <f ca="1">IF($A335="","",OFFSET(統合マスタ!$F$4,MATCH($A335,統合マスタ!$AC$5:$AC$1501,0),0))</f>
        <v>１０００Ｔ</v>
      </c>
      <c r="I335" s="27" t="str">
        <f ca="1">IF($A335="","",OFFSET(統合マスタ!$K$4,MATCH($A335,統合マスタ!$AC$5:$AC$1501,0),0))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611</v>
      </c>
      <c r="M335" s="54">
        <f ca="1">IFERROR(
    OFFSET(分包機カセット!$M$2,
           MATCH(D335, 分包機カセット!$E$2:$E$235, 0) - 1,
           0),
"")</f>
        <v>306</v>
      </c>
      <c r="N335" s="54">
        <f t="shared" ca="1" si="10"/>
        <v>917</v>
      </c>
    </row>
    <row r="336" spans="1:14">
      <c r="A336" s="66" cm="1">
        <f t="array" aca="1" ref="A336" ca="1">IFERROR(
    SMALL(
        IF((統合マスタ!$R$5:$R$1501=1)*
           (ISNUMBER(MATCH(統合マスタ!$V$5:$V$1501, 分類!$N$8:$N$15, 0))),
           統合マスタ!$AC$5:$AC$1501),
        ROW(A332)
    ),
"")</f>
        <v>200534</v>
      </c>
      <c r="B336" s="27">
        <f t="shared" si="11"/>
        <v>332</v>
      </c>
      <c r="C336" s="27">
        <f ca="1">IF($A336="","",OFFSET(統合マスタ!$B$4,MATCH($A336,統合マスタ!$AC$5:$AC$1501,0),0))</f>
        <v>534</v>
      </c>
      <c r="D336" s="27" t="str">
        <f ca="1">IF($A336="","",OFFSET(統合マスタ!$C$4,MATCH($A336,統合マスタ!$AC$5:$AC$1501,0),0))</f>
        <v>フェロジピン錠５ｍｇ「ＮＩＧ」</v>
      </c>
      <c r="E336" s="27">
        <f ca="1">IF($A336="","",OFFSET(統合マスタ!$X$4,MATCH($A336,統合マスタ!$AC$5:$AC$1501,0),0))</f>
        <v>2</v>
      </c>
      <c r="F336" s="27">
        <f ca="1">IF($A336="","",OFFSET(統合マスタ!$Z$4,MATCH($A336,統合マスタ!$AC$5:$AC$1501,0),0))</f>
        <v>6</v>
      </c>
      <c r="G336" s="27" t="str">
        <f ca="1">IF($A336="","",OFFSET(統合マスタ!$E$4,MATCH($A336,統合マスタ!$AC$5:$AC$1501,0),0))</f>
        <v>ＰＴＰ</v>
      </c>
      <c r="H336" s="27" t="str">
        <f ca="1">IF($A336="","",OFFSET(統合マスタ!$F$4,MATCH($A336,統合マスタ!$AC$5:$AC$1501,0),0))</f>
        <v>１００Ｔ</v>
      </c>
      <c r="I336" s="27" t="str">
        <f ca="1">IF($A336="","",OFFSET(統合マスタ!$K$4,MATCH($A336,統合マスタ!$AC$5:$AC$1501,0),0))</f>
        <v>錠</v>
      </c>
      <c r="J336" s="54" t="str">
        <f ca="1">IF(F336="","",OFFSET(分類!$B$29,MATCH(F336,分類!$A$30:$A$46,0),0))</f>
        <v>劇薬バラ</v>
      </c>
      <c r="K336" s="54" t="str">
        <f ca="1">IFERROR(
    OFFSET(錠剤_PTP!$M$5,
           MATCH(D336, 錠剤_PTP!$D$5:$D$999, 0) - 1,
           0),
"")</f>
        <v/>
      </c>
      <c r="L336" s="54">
        <f ca="1">IFERROR(
    OFFSET(錠剤_バラ!$M$5,
           MATCH(D336, 錠剤_バラ!$D$5:$D$999, 0) - 1,
           0),
"")</f>
        <v>154</v>
      </c>
      <c r="M336" s="54">
        <f ca="1">IFERROR(
    OFFSET(分包機カセット!$M$2,
           MATCH(D336, 分包機カセット!$E$2:$E$235, 0) - 1,
           0),
"")</f>
        <v>0</v>
      </c>
      <c r="N336" s="54">
        <f t="shared" ca="1" si="10"/>
        <v>154</v>
      </c>
    </row>
    <row r="337" spans="1:14">
      <c r="A337" s="66" cm="1">
        <f t="array" aca="1" ref="A337" ca="1">IFERROR(
    SMALL(
        IF((統合マスタ!$R$5:$R$1501=1)*
           (ISNUMBER(MATCH(統合マスタ!$V$5:$V$1501, 分類!$N$8:$N$15, 0))),
           統合マスタ!$AC$5:$AC$1501),
        ROW(A333)
    ),
"")</f>
        <v>200572</v>
      </c>
      <c r="B337" s="27">
        <f t="shared" si="11"/>
        <v>333</v>
      </c>
      <c r="C337" s="27">
        <f ca="1">IF($A337="","",OFFSET(統合マスタ!$B$4,MATCH($A337,統合マスタ!$AC$5:$AC$1501,0),0))</f>
        <v>572</v>
      </c>
      <c r="D337" s="27" t="str">
        <f ca="1">IF($A337="","",OFFSET(統合マスタ!$C$4,MATCH($A337,統合マスタ!$AC$5:$AC$1501,0),0))</f>
        <v>ブロナンセリン錠２ｍｇ「ＤＳＰＢ」</v>
      </c>
      <c r="E337" s="27">
        <f ca="1">IF($A337="","",OFFSET(統合マスタ!$X$4,MATCH($A337,統合マスタ!$AC$5:$AC$1501,0),0))</f>
        <v>2</v>
      </c>
      <c r="F337" s="27">
        <f ca="1">IF($A337="","",OFFSET(統合マスタ!$Z$4,MATCH($A337,統合マスタ!$AC$5:$AC$1501,0),0))</f>
        <v>26</v>
      </c>
      <c r="G337" s="27" t="str">
        <f ca="1">IF($A337="","",OFFSET(統合マスタ!$E$4,MATCH($A337,統合マスタ!$AC$5:$AC$1501,0),0))</f>
        <v>ＰＴＰ</v>
      </c>
      <c r="H337" s="27" t="str">
        <f ca="1">IF($A337="","",OFFSET(統合マスタ!$F$4,MATCH($A337,統合マスタ!$AC$5:$AC$1501,0),0))</f>
        <v>１００Ｔ</v>
      </c>
      <c r="I337" s="27" t="str">
        <f ca="1">IF($A337="","",OFFSET(統合マスタ!$K$4,MATCH($A337,統合マスタ!$AC$5:$AC$1501,0),0))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692</v>
      </c>
      <c r="L337" s="54">
        <f ca="1">IFERROR(
    OFFSET(錠剤_バラ!$M$5,
           MATCH(D337, 錠剤_バラ!$D$5:$D$999, 0) - 1,
           0),
"")</f>
        <v>200</v>
      </c>
      <c r="M337" s="54">
        <f ca="1">IFERROR(
    OFFSET(分包機カセット!$M$2,
           MATCH(D337, 分包機カセット!$E$2:$E$235, 0) - 1,
           0),
"")</f>
        <v>146</v>
      </c>
      <c r="N337" s="54">
        <f t="shared" ca="1" si="10"/>
        <v>1038</v>
      </c>
    </row>
    <row r="338" spans="1:14">
      <c r="A338" s="66" cm="1">
        <f t="array" aca="1" ref="A338" ca="1">IFERROR(
    SMALL(
        IF((統合マスタ!$R$5:$R$1501=1)*
           (ISNUMBER(MATCH(統合マスタ!$V$5:$V$1501, 分類!$N$8:$N$15, 0))),
           統合マスタ!$AC$5:$AC$1501),
        ROW(A334)
    ),
"")</f>
        <v>200573</v>
      </c>
      <c r="B338" s="27">
        <f t="shared" si="11"/>
        <v>334</v>
      </c>
      <c r="C338" s="27">
        <f ca="1">IF($A338="","",OFFSET(統合マスタ!$B$4,MATCH($A338,統合マスタ!$AC$5:$AC$1501,0),0))</f>
        <v>573</v>
      </c>
      <c r="D338" s="27" t="str">
        <f ca="1">IF($A338="","",OFFSET(統合マスタ!$C$4,MATCH($A338,統合マスタ!$AC$5:$AC$1501,0),0))</f>
        <v>ブロナンセリン錠４ｍｇ「ＤＳＰＢ」</v>
      </c>
      <c r="E338" s="27">
        <f ca="1">IF($A338="","",OFFSET(統合マスタ!$X$4,MATCH($A338,統合マスタ!$AC$5:$AC$1501,0),0))</f>
        <v>2</v>
      </c>
      <c r="F338" s="27">
        <f ca="1">IF($A338="","",OFFSET(統合マスタ!$Z$4,MATCH($A338,統合マスタ!$AC$5:$AC$1501,0),0))</f>
        <v>26</v>
      </c>
      <c r="G338" s="27" t="str">
        <f ca="1">IF($A338="","",OFFSET(統合マスタ!$E$4,MATCH($A338,統合マスタ!$AC$5:$AC$1501,0),0))</f>
        <v>ＰＴＰ</v>
      </c>
      <c r="H338" s="27" t="str">
        <f ca="1">IF($A338="","",OFFSET(統合マスタ!$F$4,MATCH($A338,統合マスタ!$AC$5:$AC$1501,0),0))</f>
        <v>１００Ｔ</v>
      </c>
      <c r="I338" s="27" t="str">
        <f ca="1">IF($A338="","",OFFSET(統合マスタ!$K$4,MATCH($A338,統合マスタ!$AC$5:$AC$1501,0),0))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885</v>
      </c>
      <c r="L338" s="54">
        <f ca="1">IFERROR(
    OFFSET(錠剤_バラ!$M$5,
           MATCH(D338, 錠剤_バラ!$D$5:$D$999, 0) - 1,
           0),
"")</f>
        <v>0</v>
      </c>
      <c r="M338" s="54">
        <f ca="1">IFERROR(
    OFFSET(分包機カセット!$M$2,
           MATCH(D338, 分包機カセット!$E$2:$E$235, 0) - 1,
           0),
"")</f>
        <v>621</v>
      </c>
      <c r="N338" s="54">
        <f t="shared" ca="1" si="10"/>
        <v>1506</v>
      </c>
    </row>
    <row r="339" spans="1:14">
      <c r="A339" s="66" cm="1">
        <f t="array" aca="1" ref="A339" ca="1">IFERROR(
    SMALL(
        IF((統合マスタ!$R$5:$R$1501=1)*
           (ISNUMBER(MATCH(統合マスタ!$V$5:$V$1501, 分類!$N$8:$N$15, 0))),
           統合マスタ!$AC$5:$AC$1501),
        ROW(A335)
    ),
"")</f>
        <v>200574</v>
      </c>
      <c r="B339" s="27">
        <f t="shared" si="11"/>
        <v>335</v>
      </c>
      <c r="C339" s="27">
        <f ca="1">IF($A339="","",OFFSET(統合マスタ!$B$4,MATCH($A339,統合マスタ!$AC$5:$AC$1501,0),0))</f>
        <v>574</v>
      </c>
      <c r="D339" s="27" t="str">
        <f ca="1">IF($A339="","",OFFSET(統合マスタ!$C$4,MATCH($A339,統合マスタ!$AC$5:$AC$1501,0),0))</f>
        <v>ブロナンセリン錠４ｍｇ「ＤＳＰＢ」</v>
      </c>
      <c r="E339" s="27">
        <f ca="1">IF($A339="","",OFFSET(統合マスタ!$X$4,MATCH($A339,統合マスタ!$AC$5:$AC$1501,0),0))</f>
        <v>2</v>
      </c>
      <c r="F339" s="27">
        <f ca="1">IF($A339="","",OFFSET(統合マスタ!$Z$4,MATCH($A339,統合マスタ!$AC$5:$AC$1501,0),0))</f>
        <v>26</v>
      </c>
      <c r="G339" s="27" t="str">
        <f ca="1">IF($A339="","",OFFSET(統合マスタ!$E$4,MATCH($A339,統合マスタ!$AC$5:$AC$1501,0),0))</f>
        <v>バラ</v>
      </c>
      <c r="H339" s="27" t="str">
        <f ca="1">IF($A339="","",OFFSET(統合マスタ!$F$4,MATCH($A339,統合マスタ!$AC$5:$AC$1501,0),0))</f>
        <v>１０００Ｔ</v>
      </c>
      <c r="I339" s="27" t="str">
        <f ca="1">IF($A339="","",OFFSET(統合マスタ!$K$4,MATCH($A339,統合マスタ!$AC$5:$AC$1501,0),0))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885</v>
      </c>
      <c r="L339" s="54">
        <f ca="1">IFERROR(
    OFFSET(錠剤_バラ!$M$5,
           MATCH(D339, 錠剤_バラ!$D$5:$D$999, 0) - 1,
           0),
"")</f>
        <v>0</v>
      </c>
      <c r="M339" s="54">
        <f ca="1">IFERROR(
    OFFSET(分包機カセット!$M$2,
           MATCH(D339, 分包機カセット!$E$2:$E$235, 0) - 1,
           0),
"")</f>
        <v>621</v>
      </c>
      <c r="N339" s="54">
        <f t="shared" ca="1" si="10"/>
        <v>1506</v>
      </c>
    </row>
    <row r="340" spans="1:14">
      <c r="A340" s="66" cm="1">
        <f t="array" aca="1" ref="A340" ca="1">IFERROR(
    SMALL(
        IF((統合マスタ!$R$5:$R$1501=1)*
           (ISNUMBER(MATCH(統合マスタ!$V$5:$V$1501, 分類!$N$8:$N$15, 0))),
           統合マスタ!$AC$5:$AC$1501),
        ROW(A336)
    ),
"")</f>
        <v>200575</v>
      </c>
      <c r="B340" s="27">
        <f t="shared" si="11"/>
        <v>336</v>
      </c>
      <c r="C340" s="27">
        <f ca="1">IF($A340="","",OFFSET(統合マスタ!$B$4,MATCH($A340,統合マスタ!$AC$5:$AC$1501,0),0))</f>
        <v>575</v>
      </c>
      <c r="D340" s="27" t="str">
        <f ca="1">IF($A340="","",OFFSET(統合マスタ!$C$4,MATCH($A340,統合マスタ!$AC$5:$AC$1501,0),0))</f>
        <v>ブロナンセリン錠８ｍｇ「ＤＳＰＢ」</v>
      </c>
      <c r="E340" s="27">
        <f ca="1">IF($A340="","",OFFSET(統合マスタ!$X$4,MATCH($A340,統合マスタ!$AC$5:$AC$1501,0),0))</f>
        <v>2</v>
      </c>
      <c r="F340" s="27">
        <f ca="1">IF($A340="","",OFFSET(統合マスタ!$Z$4,MATCH($A340,統合マスタ!$AC$5:$AC$1501,0),0))</f>
        <v>26</v>
      </c>
      <c r="G340" s="27" t="str">
        <f ca="1">IF($A340="","",OFFSET(統合マスタ!$E$4,MATCH($A340,統合マスタ!$AC$5:$AC$1501,0),0))</f>
        <v>ＰＴＰ</v>
      </c>
      <c r="H340" s="27" t="str">
        <f ca="1">IF($A340="","",OFFSET(統合マスタ!$F$4,MATCH($A340,統合マスタ!$AC$5:$AC$1501,0),0))</f>
        <v>１００Ｔ</v>
      </c>
      <c r="I340" s="27" t="str">
        <f ca="1">IF($A340="","",OFFSET(統合マスタ!$K$4,MATCH($A340,統合マスタ!$AC$5:$AC$1501,0),0))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514</v>
      </c>
      <c r="L340" s="54">
        <f ca="1">IFERROR(
    OFFSET(錠剤_バラ!$M$5,
           MATCH(D340, 錠剤_バラ!$D$5:$D$999, 0) - 1,
           0),
"")</f>
        <v>0</v>
      </c>
      <c r="M340" s="54">
        <f ca="1">IFERROR(
    OFFSET(分包機カセット!$M$2,
           MATCH(D340, 分包機カセット!$E$2:$E$235, 0) - 1,
           0),
"")</f>
        <v>182</v>
      </c>
      <c r="N340" s="54">
        <f t="shared" ca="1" si="10"/>
        <v>696</v>
      </c>
    </row>
    <row r="341" spans="1:14">
      <c r="A341" s="66" cm="1">
        <f t="array" aca="1" ref="A341" ca="1">IFERROR(
    SMALL(
        IF((統合マスタ!$R$5:$R$1501=1)*
           (ISNUMBER(MATCH(統合マスタ!$V$5:$V$1501, 分類!$N$8:$N$15, 0))),
           統合マスタ!$AC$5:$AC$1501),
        ROW(A337)
    ),
"")</f>
        <v>200576</v>
      </c>
      <c r="B341" s="27">
        <f t="shared" si="11"/>
        <v>337</v>
      </c>
      <c r="C341" s="27">
        <f ca="1">IF($A341="","",OFFSET(統合マスタ!$B$4,MATCH($A341,統合マスタ!$AC$5:$AC$1501,0),0))</f>
        <v>576</v>
      </c>
      <c r="D341" s="27" t="str">
        <f ca="1">IF($A341="","",OFFSET(統合マスタ!$C$4,MATCH($A341,統合マスタ!$AC$5:$AC$1501,0),0))</f>
        <v>ブロナンセリン錠８ｍｇ「ＤＳＰＢ」</v>
      </c>
      <c r="E341" s="27">
        <f ca="1">IF($A341="","",OFFSET(統合マスタ!$X$4,MATCH($A341,統合マスタ!$AC$5:$AC$1501,0),0))</f>
        <v>2</v>
      </c>
      <c r="F341" s="27">
        <f ca="1">IF($A341="","",OFFSET(統合マスタ!$Z$4,MATCH($A341,統合マスタ!$AC$5:$AC$1501,0),0))</f>
        <v>26</v>
      </c>
      <c r="G341" s="27" t="str">
        <f ca="1">IF($A341="","",OFFSET(統合マスタ!$E$4,MATCH($A341,統合マスタ!$AC$5:$AC$1501,0),0))</f>
        <v>バラ</v>
      </c>
      <c r="H341" s="27" t="str">
        <f ca="1">IF($A341="","",OFFSET(統合マスタ!$F$4,MATCH($A341,統合マスタ!$AC$5:$AC$1501,0),0))</f>
        <v>１０００Ｔ</v>
      </c>
      <c r="I341" s="27" t="str">
        <f ca="1">IF($A341="","",OFFSET(統合マスタ!$K$4,MATCH($A341,統合マスタ!$AC$5:$AC$1501,0),0))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514</v>
      </c>
      <c r="L341" s="54">
        <f ca="1">IFERROR(
    OFFSET(錠剤_バラ!$M$5,
           MATCH(D341, 錠剤_バラ!$D$5:$D$999, 0) - 1,
           0),
"")</f>
        <v>0</v>
      </c>
      <c r="M341" s="54">
        <f ca="1">IFERROR(
    OFFSET(分包機カセット!$M$2,
           MATCH(D341, 分包機カセット!$E$2:$E$235, 0) - 1,
           0),
"")</f>
        <v>182</v>
      </c>
      <c r="N341" s="54">
        <f t="shared" ca="1" si="10"/>
        <v>696</v>
      </c>
    </row>
    <row r="342" spans="1:14">
      <c r="A342" s="66" cm="1">
        <f t="array" aca="1" ref="A342" ca="1">IFERROR(
    SMALL(
        IF((統合マスタ!$R$5:$R$1501=1)*
           (ISNUMBER(MATCH(統合マスタ!$V$5:$V$1501, 分類!$N$8:$N$15, 0))),
           統合マスタ!$AC$5:$AC$1501),
        ROW(A338)
    ),
"")</f>
        <v>200583</v>
      </c>
      <c r="B342" s="27">
        <f t="shared" si="11"/>
        <v>338</v>
      </c>
      <c r="C342" s="27">
        <f ca="1">IF($A342="","",OFFSET(統合マスタ!$B$4,MATCH($A342,統合マスタ!$AC$5:$AC$1501,0),0))</f>
        <v>583</v>
      </c>
      <c r="D342" s="27" t="str">
        <f ca="1">IF($A342="","",OFFSET(統合マスタ!$C$4,MATCH($A342,統合マスタ!$AC$5:$AC$1501,0),0))</f>
        <v>ブロムペリドール錠３ｍｇ「アメル」</v>
      </c>
      <c r="E342" s="27">
        <f ca="1">IF($A342="","",OFFSET(統合マスタ!$X$4,MATCH($A342,統合マスタ!$AC$5:$AC$1501,0),0))</f>
        <v>2</v>
      </c>
      <c r="F342" s="27">
        <f ca="1">IF($A342="","",OFFSET(統合マスタ!$Z$4,MATCH($A342,統合マスタ!$AC$5:$AC$1501,0),0))</f>
        <v>6</v>
      </c>
      <c r="G342" s="27" t="str">
        <f ca="1">IF($A342="","",OFFSET(統合マスタ!$E$4,MATCH($A342,統合マスタ!$AC$5:$AC$1501,0),0))</f>
        <v>ＰＴＰ</v>
      </c>
      <c r="H342" s="27" t="str">
        <f ca="1">IF($A342="","",OFFSET(統合マスタ!$F$4,MATCH($A342,統合マスタ!$AC$5:$AC$1501,0),0))</f>
        <v>１００Ｔ</v>
      </c>
      <c r="I342" s="27" t="str">
        <f ca="1">IF($A342="","",OFFSET(統合マスタ!$K$4,MATCH($A342,統合マスタ!$AC$5:$AC$1501,0),0))</f>
        <v>錠</v>
      </c>
      <c r="J342" s="54" t="str">
        <f ca="1">IF(F342="","",OFFSET(分類!$B$29,MATCH(F342,分類!$A$30:$A$46,0),0))</f>
        <v>劇薬バラ</v>
      </c>
      <c r="K342" s="54" t="str">
        <f ca="1">IFERROR(
    OFFSET(錠剤_PTP!$M$5,
           MATCH(D342, 錠剤_PTP!$D$5:$D$999, 0) - 1,
           0),
"")</f>
        <v/>
      </c>
      <c r="L342" s="54">
        <f ca="1">IFERROR(
    OFFSET(錠剤_バラ!$M$5,
           MATCH(D342, 錠剤_バラ!$D$5:$D$999, 0) - 1,
           0),
"")</f>
        <v>96</v>
      </c>
      <c r="M342" s="54" t="str">
        <f ca="1">IFERROR(
    OFFSET(分包機カセット!$M$2,
           MATCH(D342, 分包機カセット!$E$2:$E$235, 0) - 1,
           0),
"")</f>
        <v/>
      </c>
      <c r="N342" s="54">
        <f t="shared" ca="1" si="10"/>
        <v>96</v>
      </c>
    </row>
    <row r="343" spans="1:14">
      <c r="A343" s="66" cm="1">
        <f t="array" aca="1" ref="A343" ca="1">IFERROR(
    SMALL(
        IF((統合マスタ!$R$5:$R$1501=1)*
           (ISNUMBER(MATCH(統合マスタ!$V$5:$V$1501, 分類!$N$8:$N$15, 0))),
           統合マスタ!$AC$5:$AC$1501),
        ROW(A339)
    ),
"")</f>
        <v>200641</v>
      </c>
      <c r="B343" s="27">
        <f t="shared" si="11"/>
        <v>339</v>
      </c>
      <c r="C343" s="27">
        <f ca="1">IF($A343="","",OFFSET(統合マスタ!$B$4,MATCH($A343,統合マスタ!$AC$5:$AC$1501,0),0))</f>
        <v>641</v>
      </c>
      <c r="D343" s="27" t="str">
        <f ca="1">IF($A343="","",OFFSET(統合マスタ!$C$4,MATCH($A343,統合マスタ!$AC$5:$AC$1501,0),0))</f>
        <v>ミノドロン酸錠５０ｍｇ「ＪＧ」</v>
      </c>
      <c r="E343" s="27">
        <f ca="1">IF($A343="","",OFFSET(統合マスタ!$X$4,MATCH($A343,統合マスタ!$AC$5:$AC$1501,0),0))</f>
        <v>2</v>
      </c>
      <c r="F343" s="27">
        <f ca="1">IF($A343="","",OFFSET(統合マスタ!$Z$4,MATCH($A343,統合マスタ!$AC$5:$AC$1501,0),0))</f>
        <v>1</v>
      </c>
      <c r="G343" s="27" t="str">
        <f ca="1">IF($A343="","",OFFSET(統合マスタ!$E$4,MATCH($A343,統合マスタ!$AC$5:$AC$1501,0),0))</f>
        <v>ＰＴＰ</v>
      </c>
      <c r="H343" s="27" t="str">
        <f ca="1">IF($A343="","",OFFSET(統合マスタ!$F$4,MATCH($A343,統合マスタ!$AC$5:$AC$1501,0),0))</f>
        <v>２Ｔ</v>
      </c>
      <c r="I343" s="27" t="str">
        <f ca="1">IF($A343="","",OFFSET(統合マスタ!$K$4,MATCH($A343,統合マスタ!$AC$5:$AC$1501,0),0))</f>
        <v>錠</v>
      </c>
      <c r="J343" s="54" t="str">
        <f ca="1">IF(F343="","",OFFSET(分類!$B$29,MATCH(F343,分類!$A$30:$A$46,0),0))</f>
        <v>調剤棚</v>
      </c>
      <c r="K343" s="54">
        <f ca="1">IFERROR(
    OFFSET(錠剤_PTP!$M$5,
           MATCH(D343, 錠剤_PTP!$D$5:$D$999, 0) - 1,
           0),
"")</f>
        <v>4</v>
      </c>
      <c r="L343" s="54" t="str">
        <f ca="1">IFERROR(
    OFFSET(錠剤_バラ!$M$5,
           MATCH(D343, 錠剤_バラ!$D$5:$D$999, 0) - 1,
           0),
"")</f>
        <v/>
      </c>
      <c r="M343" s="54" t="str">
        <f ca="1">IFERROR(
    OFFSET(分包機カセット!$M$2,
           MATCH(D343, 分包機カセット!$E$2:$E$235, 0) - 1,
           0),
"")</f>
        <v/>
      </c>
      <c r="N343" s="54">
        <f t="shared" ca="1" si="10"/>
        <v>4</v>
      </c>
    </row>
    <row r="344" spans="1:14">
      <c r="A344" s="66" cm="1">
        <f t="array" aca="1" ref="A344" ca="1">IFERROR(
    SMALL(
        IF((統合マスタ!$R$5:$R$1501=1)*
           (ISNUMBER(MATCH(統合マスタ!$V$5:$V$1501, 分類!$N$8:$N$15, 0))),
           統合マスタ!$AC$5:$AC$1501),
        ROW(A340)
    ),
"")</f>
        <v>200642</v>
      </c>
      <c r="B344" s="27">
        <f t="shared" si="11"/>
        <v>340</v>
      </c>
      <c r="C344" s="27">
        <f ca="1">IF($A344="","",OFFSET(統合マスタ!$B$4,MATCH($A344,統合マスタ!$AC$5:$AC$1501,0),0))</f>
        <v>642</v>
      </c>
      <c r="D344" s="27" t="str">
        <f ca="1">IF($A344="","",OFFSET(統合マスタ!$C$4,MATCH($A344,統合マスタ!$AC$5:$AC$1501,0),0))</f>
        <v>ミルタザピンＯＤ錠１５ｍｇ「サワイ」</v>
      </c>
      <c r="E344" s="27">
        <f ca="1">IF($A344="","",OFFSET(統合マスタ!$X$4,MATCH($A344,統合マスタ!$AC$5:$AC$1501,0),0))</f>
        <v>2</v>
      </c>
      <c r="F344" s="27">
        <f ca="1">IF($A344="","",OFFSET(統合マスタ!$Z$4,MATCH($A344,統合マスタ!$AC$5:$AC$1501,0),0))</f>
        <v>26</v>
      </c>
      <c r="G344" s="27" t="str">
        <f ca="1">IF($A344="","",OFFSET(統合マスタ!$E$4,MATCH($A344,統合マスタ!$AC$5:$AC$1501,0),0))</f>
        <v>ＰＴＰ</v>
      </c>
      <c r="H344" s="27" t="str">
        <f ca="1">IF($A344="","",OFFSET(統合マスタ!$F$4,MATCH($A344,統合マスタ!$AC$5:$AC$1501,0),0))</f>
        <v>１００Ｔ</v>
      </c>
      <c r="I344" s="27" t="str">
        <f ca="1">IF($A344="","",OFFSET(統合マスタ!$K$4,MATCH($A344,統合マスタ!$AC$5:$AC$1501,0),0))</f>
        <v>錠</v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351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89</v>
      </c>
      <c r="N344" s="54">
        <f t="shared" ca="1" si="10"/>
        <v>440</v>
      </c>
    </row>
    <row r="345" spans="1:14">
      <c r="A345" s="66" cm="1">
        <f t="array" aca="1" ref="A345" ca="1">IFERROR(
    SMALL(
        IF((統合マスタ!$R$5:$R$1501=1)*
           (ISNUMBER(MATCH(統合マスタ!$V$5:$V$1501, 分類!$N$8:$N$15, 0))),
           統合マスタ!$AC$5:$AC$1501),
        ROW(A341)
    ),
"")</f>
        <v>200643</v>
      </c>
      <c r="B345" s="27">
        <f t="shared" si="11"/>
        <v>341</v>
      </c>
      <c r="C345" s="27">
        <f ca="1">IF($A345="","",OFFSET(統合マスタ!$B$4,MATCH($A345,統合マスタ!$AC$5:$AC$1501,0),0))</f>
        <v>643</v>
      </c>
      <c r="D345" s="27" t="str">
        <f ca="1">IF($A345="","",OFFSET(統合マスタ!$C$4,MATCH($A345,統合マスタ!$AC$5:$AC$1501,0),0))</f>
        <v>ミルタザピンＯＤ錠１５ｍｇ「サワイ」</v>
      </c>
      <c r="E345" s="27">
        <f ca="1">IF($A345="","",OFFSET(統合マスタ!$X$4,MATCH($A345,統合マスタ!$AC$5:$AC$1501,0),0))</f>
        <v>2</v>
      </c>
      <c r="F345" s="27">
        <f ca="1">IF($A345="","",OFFSET(統合マスタ!$Z$4,MATCH($A345,統合マスタ!$AC$5:$AC$1501,0),0))</f>
        <v>26</v>
      </c>
      <c r="G345" s="27" t="str">
        <f ca="1">IF($A345="","",OFFSET(統合マスタ!$E$4,MATCH($A345,統合マスタ!$AC$5:$AC$1501,0),0))</f>
        <v>バラ</v>
      </c>
      <c r="H345" s="27" t="str">
        <f ca="1">IF($A345="","",OFFSET(統合マスタ!$F$4,MATCH($A345,統合マスタ!$AC$5:$AC$1501,0),0))</f>
        <v>２００Ｔ</v>
      </c>
      <c r="I345" s="27" t="str">
        <f ca="1">IF($A345="","",OFFSET(統合マスタ!$K$4,MATCH($A345,統合マスタ!$AC$5:$AC$1501,0),0))</f>
        <v>錠</v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351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89</v>
      </c>
      <c r="N345" s="54">
        <f t="shared" ca="1" si="10"/>
        <v>440</v>
      </c>
    </row>
    <row r="346" spans="1:14">
      <c r="A346" s="66" cm="1">
        <f t="array" aca="1" ref="A346" ca="1">IFERROR(
    SMALL(
        IF((統合マスタ!$R$5:$R$1501=1)*
           (ISNUMBER(MATCH(統合マスタ!$V$5:$V$1501, 分類!$N$8:$N$15, 0))),
           統合マスタ!$AC$5:$AC$1501),
        ROW(A342)
    ),
"")</f>
        <v>200647</v>
      </c>
      <c r="B346" s="27">
        <f t="shared" si="11"/>
        <v>342</v>
      </c>
      <c r="C346" s="27">
        <f ca="1">IF($A346="","",OFFSET(統合マスタ!$B$4,MATCH($A346,統合マスタ!$AC$5:$AC$1501,0),0))</f>
        <v>647</v>
      </c>
      <c r="D346" s="27" t="str">
        <f ca="1">IF($A346="","",OFFSET(統合マスタ!$C$4,MATCH($A346,統合マスタ!$AC$5:$AC$1501,0),0))</f>
        <v>メキシチールカプセル５０ｍｇ</v>
      </c>
      <c r="E346" s="27">
        <f ca="1">IF($A346="","",OFFSET(統合マスタ!$X$4,MATCH($A346,統合マスタ!$AC$5:$AC$1501,0),0))</f>
        <v>2</v>
      </c>
      <c r="F346" s="27">
        <f ca="1">IF($A346="","",OFFSET(統合マスタ!$Z$4,MATCH($A346,統合マスタ!$AC$5:$AC$1501,0),0))</f>
        <v>6</v>
      </c>
      <c r="G346" s="27" t="str">
        <f ca="1">IF($A346="","",OFFSET(統合マスタ!$E$4,MATCH($A346,統合マスタ!$AC$5:$AC$1501,0),0))</f>
        <v>ＰＴＰ</v>
      </c>
      <c r="H346" s="27" t="str">
        <f ca="1">IF($A346="","",OFFSET(統合マスタ!$F$4,MATCH($A346,統合マスタ!$AC$5:$AC$1501,0),0))</f>
        <v>１００Ｐ</v>
      </c>
      <c r="I346" s="27" t="str">
        <f ca="1">IF($A346="","",OFFSET(統合マスタ!$K$4,MATCH($A346,統合マスタ!$AC$5:$AC$1501,0),0))</f>
        <v>cap</v>
      </c>
      <c r="J346" s="54" t="str">
        <f ca="1">IF(F346="","",OFFSET(分類!$B$29,MATCH(F346,分類!$A$30:$A$46,0),0))</f>
        <v>劇薬バラ</v>
      </c>
      <c r="K346" s="54" t="str">
        <f ca="1">IFERROR(
    OFFSET(錠剤_PTP!$M$5,
           MATCH(D346, 錠剤_PTP!$D$5:$D$999, 0) - 1,
           0),
"")</f>
        <v/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11</v>
      </c>
      <c r="N346" s="54">
        <f t="shared" ca="1" si="10"/>
        <v>11</v>
      </c>
    </row>
    <row r="347" spans="1:14">
      <c r="A347" s="66" cm="1">
        <f t="array" aca="1" ref="A347" ca="1">IFERROR(
    SMALL(
        IF((統合マスタ!$R$5:$R$1501=1)*
           (ISNUMBER(MATCH(統合マスタ!$V$5:$V$1501, 分類!$N$8:$N$15, 0))),
           統合マスタ!$AC$5:$AC$1501),
        ROW(A343)
    ),
"")</f>
        <v>200651</v>
      </c>
      <c r="B347" s="27">
        <f t="shared" si="11"/>
        <v>343</v>
      </c>
      <c r="C347" s="27">
        <f ca="1">IF($A347="","",OFFSET(統合マスタ!$B$4,MATCH($A347,統合マスタ!$AC$5:$AC$1501,0),0))</f>
        <v>651</v>
      </c>
      <c r="D347" s="27" t="str">
        <f ca="1">IF($A347="","",OFFSET(統合マスタ!$C$4,MATCH($A347,統合マスタ!$AC$5:$AC$1501,0),0))</f>
        <v>メトホルミン塩酸塩錠２５０ｍｇＭＴ「ＤＳＰＢ」</v>
      </c>
      <c r="E347" s="27">
        <f ca="1">IF($A347="","",OFFSET(統合マスタ!$X$4,MATCH($A347,統合マスタ!$AC$5:$AC$1501,0),0))</f>
        <v>2</v>
      </c>
      <c r="F347" s="27">
        <f ca="1">IF($A347="","",OFFSET(統合マスタ!$Z$4,MATCH($A347,統合マスタ!$AC$5:$AC$1501,0),0))</f>
        <v>26</v>
      </c>
      <c r="G347" s="27" t="str">
        <f ca="1">IF($A347="","",OFFSET(統合マスタ!$E$4,MATCH($A347,統合マスタ!$AC$5:$AC$1501,0),0))</f>
        <v>バラ</v>
      </c>
      <c r="H347" s="27" t="str">
        <f ca="1">IF($A347="","",OFFSET(統合マスタ!$F$4,MATCH($A347,統合マスタ!$AC$5:$AC$1501,0),0))</f>
        <v>５００Ｔ</v>
      </c>
      <c r="I347" s="27" t="str">
        <f ca="1">IF($A347="","",OFFSET(統合マスタ!$K$4,MATCH($A347,統合マスタ!$AC$5:$AC$1501,0),0))</f>
        <v>錠</v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500</v>
      </c>
      <c r="M347" s="54">
        <f ca="1">IFERROR(
    OFFSET(分包機カセット!$M$2,
           MATCH(D347, 分包機カセット!$E$2:$E$235, 0) - 1,
           0),
"")</f>
        <v>286</v>
      </c>
      <c r="N347" s="54">
        <f t="shared" ca="1" si="10"/>
        <v>786</v>
      </c>
    </row>
    <row r="348" spans="1:14">
      <c r="A348" s="66" cm="1">
        <f t="array" aca="1" ref="A348" ca="1">IFERROR(
    SMALL(
        IF((統合マスタ!$R$5:$R$1501=1)*
           (ISNUMBER(MATCH(統合マスタ!$V$5:$V$1501, 分類!$N$8:$N$15, 0))),
           統合マスタ!$AC$5:$AC$1501),
        ROW(A344)
    ),
"")</f>
        <v>200653</v>
      </c>
      <c r="B348" s="27">
        <f t="shared" si="11"/>
        <v>344</v>
      </c>
      <c r="C348" s="27">
        <f ca="1">IF($A348="","",OFFSET(統合マスタ!$B$4,MATCH($A348,統合マスタ!$AC$5:$AC$1501,0),0))</f>
        <v>653</v>
      </c>
      <c r="D348" s="27" t="str">
        <f ca="1">IF($A348="","",OFFSET(統合マスタ!$C$4,MATCH($A348,統合マスタ!$AC$5:$AC$1501,0),0))</f>
        <v>メマンチン塩酸塩ＯＤ錠２０ｍｇ「ＤＳＥＰ」</v>
      </c>
      <c r="E348" s="27">
        <f ca="1">IF($A348="","",OFFSET(統合マスタ!$X$4,MATCH($A348,統合マスタ!$AC$5:$AC$1501,0),0))</f>
        <v>2</v>
      </c>
      <c r="F348" s="27">
        <f ca="1">IF($A348="","",OFFSET(統合マスタ!$Z$4,MATCH($A348,統合マスタ!$AC$5:$AC$1501,0),0))</f>
        <v>26</v>
      </c>
      <c r="G348" s="27" t="str">
        <f ca="1">IF($A348="","",OFFSET(統合マスタ!$E$4,MATCH($A348,統合マスタ!$AC$5:$AC$1501,0),0))</f>
        <v>ＰＴＰ</v>
      </c>
      <c r="H348" s="27" t="str">
        <f ca="1">IF($A348="","",OFFSET(統合マスタ!$F$4,MATCH($A348,統合マスタ!$AC$5:$AC$1501,0),0))</f>
        <v>５６Ｔ</v>
      </c>
      <c r="I348" s="27" t="str">
        <f ca="1">IF($A348="","",OFFSET(統合マスタ!$K$4,MATCH($A348,統合マスタ!$AC$5:$AC$1501,0),0))</f>
        <v>錠</v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168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94</v>
      </c>
      <c r="N348" s="54">
        <f t="shared" ca="1" si="10"/>
        <v>262</v>
      </c>
    </row>
    <row r="349" spans="1:14">
      <c r="A349" s="66" cm="1">
        <f t="array" aca="1" ref="A349" ca="1">IFERROR(
    SMALL(
        IF((統合マスタ!$R$5:$R$1501=1)*
           (ISNUMBER(MATCH(統合マスタ!$V$5:$V$1501, 分類!$N$8:$N$15, 0))),
           統合マスタ!$AC$5:$AC$1501),
        ROW(A345)
    ),
"")</f>
        <v>200654</v>
      </c>
      <c r="B349" s="27">
        <f t="shared" si="11"/>
        <v>345</v>
      </c>
      <c r="C349" s="27">
        <f ca="1">IF($A349="","",OFFSET(統合マスタ!$B$4,MATCH($A349,統合マスタ!$AC$5:$AC$1501,0),0))</f>
        <v>654</v>
      </c>
      <c r="D349" s="27" t="str">
        <f ca="1">IF($A349="","",OFFSET(統合マスタ!$C$4,MATCH($A349,統合マスタ!$AC$5:$AC$1501,0),0))</f>
        <v>メマンチン塩酸塩ＯＤ錠２０ｍｇ「ＤＳＥＰ」</v>
      </c>
      <c r="E349" s="27">
        <f ca="1">IF($A349="","",OFFSET(統合マスタ!$X$4,MATCH($A349,統合マスタ!$AC$5:$AC$1501,0),0))</f>
        <v>2</v>
      </c>
      <c r="F349" s="27">
        <f ca="1">IF($A349="","",OFFSET(統合マスタ!$Z$4,MATCH($A349,統合マスタ!$AC$5:$AC$1501,0),0))</f>
        <v>26</v>
      </c>
      <c r="G349" s="27" t="str">
        <f ca="1">IF($A349="","",OFFSET(統合マスタ!$E$4,MATCH($A349,統合マスタ!$AC$5:$AC$1501,0),0))</f>
        <v>バラ</v>
      </c>
      <c r="H349" s="27" t="str">
        <f ca="1">IF($A349="","",OFFSET(統合マスタ!$F$4,MATCH($A349,統合マスタ!$AC$5:$AC$1501,0),0))</f>
        <v>１００Ｔ</v>
      </c>
      <c r="I349" s="27" t="str">
        <f ca="1">IF($A349="","",OFFSET(統合マスタ!$K$4,MATCH($A349,統合マスタ!$AC$5:$AC$1501,0),0))</f>
        <v>錠</v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168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94</v>
      </c>
      <c r="N349" s="54">
        <f t="shared" ca="1" si="10"/>
        <v>262</v>
      </c>
    </row>
    <row r="350" spans="1:14">
      <c r="A350" s="66" cm="1">
        <f t="array" aca="1" ref="A350" ca="1">IFERROR(
    SMALL(
        IF((統合マスタ!$R$5:$R$1501=1)*
           (ISNUMBER(MATCH(統合マスタ!$V$5:$V$1501, 分類!$N$8:$N$15, 0))),
           統合マスタ!$AC$5:$AC$1501),
        ROW(A346)
    ),
"")</f>
        <v>200655</v>
      </c>
      <c r="B350" s="27">
        <f t="shared" si="11"/>
        <v>346</v>
      </c>
      <c r="C350" s="27">
        <f ca="1">IF($A350="","",OFFSET(統合マスタ!$B$4,MATCH($A350,統合マスタ!$AC$5:$AC$1501,0),0))</f>
        <v>655</v>
      </c>
      <c r="D350" s="27" t="str">
        <f ca="1">IF($A350="","",OFFSET(統合マスタ!$C$4,MATCH($A350,統合マスタ!$AC$5:$AC$1501,0),0))</f>
        <v>メマンチン塩酸塩ＯＤ錠５ｍｇ「ＤＳＥＰ」</v>
      </c>
      <c r="E350" s="27">
        <f ca="1">IF($A350="","",OFFSET(統合マスタ!$X$4,MATCH($A350,統合マスタ!$AC$5:$AC$1501,0),0))</f>
        <v>2</v>
      </c>
      <c r="F350" s="27">
        <f ca="1">IF($A350="","",OFFSET(統合マスタ!$Z$4,MATCH($A350,統合マスタ!$AC$5:$AC$1501,0),0))</f>
        <v>26</v>
      </c>
      <c r="G350" s="27" t="str">
        <f ca="1">IF($A350="","",OFFSET(統合マスタ!$E$4,MATCH($A350,統合マスタ!$AC$5:$AC$1501,0),0))</f>
        <v>ＰＴＰ</v>
      </c>
      <c r="H350" s="27" t="str">
        <f ca="1">IF($A350="","",OFFSET(統合マスタ!$F$4,MATCH($A350,統合マスタ!$AC$5:$AC$1501,0),0))</f>
        <v>５６Ｔ</v>
      </c>
      <c r="I350" s="27" t="str">
        <f ca="1">IF($A350="","",OFFSET(統合マスタ!$K$4,MATCH($A350,統合マスタ!$AC$5:$AC$1501,0),0))</f>
        <v>錠</v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336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25</v>
      </c>
      <c r="N350" s="54">
        <f t="shared" ca="1" si="10"/>
        <v>361</v>
      </c>
    </row>
    <row r="351" spans="1:14">
      <c r="A351" s="66" cm="1">
        <f t="array" aca="1" ref="A351" ca="1">IFERROR(
    SMALL(
        IF((統合マスタ!$R$5:$R$1501=1)*
           (ISNUMBER(MATCH(統合マスタ!$V$5:$V$1501, 分類!$N$8:$N$15, 0))),
           統合マスタ!$AC$5:$AC$1501),
        ROW(A347)
    ),
"")</f>
        <v>200656</v>
      </c>
      <c r="B351" s="27">
        <f t="shared" si="11"/>
        <v>347</v>
      </c>
      <c r="C351" s="27">
        <f ca="1">IF($A351="","",OFFSET(統合マスタ!$B$4,MATCH($A351,統合マスタ!$AC$5:$AC$1501,0),0))</f>
        <v>656</v>
      </c>
      <c r="D351" s="27" t="str">
        <f ca="1">IF($A351="","",OFFSET(統合マスタ!$C$4,MATCH($A351,統合マスタ!$AC$5:$AC$1501,0),0))</f>
        <v>メマンチン塩酸塩ＯＤ錠５ｍｇ「ＤＳＥＰ」</v>
      </c>
      <c r="E351" s="27">
        <f ca="1">IF($A351="","",OFFSET(統合マスタ!$X$4,MATCH($A351,統合マスタ!$AC$5:$AC$1501,0),0))</f>
        <v>2</v>
      </c>
      <c r="F351" s="27">
        <f ca="1">IF($A351="","",OFFSET(統合マスタ!$Z$4,MATCH($A351,統合マスタ!$AC$5:$AC$1501,0),0))</f>
        <v>26</v>
      </c>
      <c r="G351" s="27" t="str">
        <f ca="1">IF($A351="","",OFFSET(統合マスタ!$E$4,MATCH($A351,統合マスタ!$AC$5:$AC$1501,0),0))</f>
        <v>バラ</v>
      </c>
      <c r="H351" s="27" t="str">
        <f ca="1">IF($A351="","",OFFSET(統合マスタ!$F$4,MATCH($A351,統合マスタ!$AC$5:$AC$1501,0),0))</f>
        <v>１００Ｔ</v>
      </c>
      <c r="I351" s="27" t="str">
        <f ca="1">IF($A351="","",OFFSET(統合マスタ!$K$4,MATCH($A351,統合マスタ!$AC$5:$AC$1501,0),0))</f>
        <v>錠</v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336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25</v>
      </c>
      <c r="N351" s="54">
        <f t="shared" ca="1" si="10"/>
        <v>361</v>
      </c>
    </row>
    <row r="352" spans="1:14">
      <c r="A352" s="66" cm="1">
        <f t="array" aca="1" ref="A352" ca="1">IFERROR(
    SMALL(
        IF((統合マスタ!$R$5:$R$1501=1)*
           (ISNUMBER(MATCH(統合マスタ!$V$5:$V$1501, 分類!$N$8:$N$15, 0))),
           統合マスタ!$AC$5:$AC$1501),
        ROW(A348)
    ),
"")</f>
        <v>200663</v>
      </c>
      <c r="B352" s="27">
        <f t="shared" si="11"/>
        <v>348</v>
      </c>
      <c r="C352" s="27">
        <f ca="1">IF($A352="","",OFFSET(統合マスタ!$B$4,MATCH($A352,統合マスタ!$AC$5:$AC$1501,0),0))</f>
        <v>663</v>
      </c>
      <c r="D352" s="27" t="str">
        <f ca="1">IF($A352="","",OFFSET(統合マスタ!$C$4,MATCH($A352,統合マスタ!$AC$5:$AC$1501,0),0))</f>
        <v>モディオダール錠１００ｍｇ</v>
      </c>
      <c r="E352" s="27">
        <f ca="1">IF($A352="","",OFFSET(統合マスタ!$X$4,MATCH($A352,統合マスタ!$AC$5:$AC$1501,0),0))</f>
        <v>2</v>
      </c>
      <c r="F352" s="27">
        <f ca="1">IF($A352="","",OFFSET(統合マスタ!$Z$4,MATCH($A352,統合マスタ!$AC$5:$AC$1501,0),0))</f>
        <v>3</v>
      </c>
      <c r="G352" s="27" t="str">
        <f ca="1">IF($A352="","",OFFSET(統合マスタ!$E$4,MATCH($A352,統合マスタ!$AC$5:$AC$1501,0),0))</f>
        <v>ＰＴＰ</v>
      </c>
      <c r="H352" s="27" t="str">
        <f ca="1">IF($A352="","",OFFSET(統合マスタ!$F$4,MATCH($A352,統合マスタ!$AC$5:$AC$1501,0),0))</f>
        <v>１００Ｔ</v>
      </c>
      <c r="I352" s="27" t="str">
        <f ca="1">IF($A352="","",OFFSET(統合マスタ!$K$4,MATCH($A352,統合マスタ!$AC$5:$AC$1501,0),0))</f>
        <v>錠</v>
      </c>
      <c r="J352" s="54" t="str">
        <f ca="1">IF(F352="","",OFFSET(分類!$B$29,MATCH(F352,分類!$A$30:$A$46,0),0))</f>
        <v>外用.臨時.散薬ヒート</v>
      </c>
      <c r="K352" s="54" t="str">
        <f ca="1">IFERROR(
    OFFSET(錠剤_PTP!$M$5,
           MATCH(D352, 錠剤_PTP!$D$5:$D$999, 0) - 1,
           0),
"")</f>
        <v/>
      </c>
      <c r="L352" s="54" t="str">
        <f ca="1">IFERROR(
    OFFSET(錠剤_バラ!$M$5,
           MATCH(D352, 錠剤_バラ!$D$5:$D$999, 0) - 1,
           0),
"")</f>
        <v/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IF((統合マスタ!$R$5:$R$1501=1)*
           (ISNUMBER(MATCH(統合マスタ!$V$5:$V$1501, 分類!$N$8:$N$15, 0))),
           統合マスタ!$AC$5:$AC$1501),
        ROW(A349)
    ),
"")</f>
        <v>200671</v>
      </c>
      <c r="B353" s="27">
        <f t="shared" si="11"/>
        <v>349</v>
      </c>
      <c r="C353" s="27">
        <f ca="1">IF($A353="","",OFFSET(統合マスタ!$B$4,MATCH($A353,統合マスタ!$AC$5:$AC$1501,0),0))</f>
        <v>671</v>
      </c>
      <c r="D353" s="27" t="str">
        <f ca="1">IF($A353="","",OFFSET(統合マスタ!$C$4,MATCH($A353,統合マスタ!$AC$5:$AC$1501,0),0))</f>
        <v>ラゲブリオカプセル２００ｍｇ</v>
      </c>
      <c r="E353" s="27">
        <f ca="1">IF($A353="","",OFFSET(統合マスタ!$X$4,MATCH($A353,統合マスタ!$AC$5:$AC$1501,0),0))</f>
        <v>2</v>
      </c>
      <c r="F353" s="27">
        <f ca="1">IF($A353="","",OFFSET(統合マスタ!$Z$4,MATCH($A353,統合マスタ!$AC$5:$AC$1501,0),0))</f>
        <v>6</v>
      </c>
      <c r="G353" s="27" t="str">
        <f ca="1">IF($A353="","",OFFSET(統合マスタ!$E$4,MATCH($A353,統合マスタ!$AC$5:$AC$1501,0),0))</f>
        <v>バラ</v>
      </c>
      <c r="H353" s="27" t="str">
        <f ca="1">IF($A353="","",OFFSET(統合マスタ!$F$4,MATCH($A353,統合マスタ!$AC$5:$AC$1501,0),0))</f>
        <v>４０ｃａｐ</v>
      </c>
      <c r="I353" s="27" t="str">
        <f ca="1">IF($A353="","",OFFSET(統合マスタ!$K$4,MATCH($A353,統合マスタ!$AC$5:$AC$1501,0),0))</f>
        <v>cap</v>
      </c>
      <c r="J353" s="54" t="str">
        <f ca="1">IF(F353="","",OFFSET(分類!$B$29,MATCH(F353,分類!$A$30:$A$46,0),0))</f>
        <v>劇薬バラ</v>
      </c>
      <c r="K353" s="54" t="str">
        <f ca="1">IFERROR(
    OFFSET(錠剤_PTP!$M$5,
           MATCH(D353, 錠剤_PTP!$D$5:$D$999, 0) - 1,
           0),
"")</f>
        <v/>
      </c>
      <c r="L353" s="54">
        <f ca="1">IFERROR(
    OFFSET(錠剤_バラ!$M$5,
           MATCH(D353, 錠剤_バラ!$D$5:$D$999, 0) - 1,
           0),
"")</f>
        <v>156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156</v>
      </c>
    </row>
    <row r="354" spans="1:14">
      <c r="A354" s="66" cm="1">
        <f t="array" aca="1" ref="A354" ca="1">IFERROR(
    SMALL(
        IF((統合マスタ!$R$5:$R$1501=1)*
           (ISNUMBER(MATCH(統合マスタ!$V$5:$V$1501, 分類!$N$8:$N$15, 0))),
           統合マスタ!$AC$5:$AC$1501),
        ROW(A350)
    ),
"")</f>
        <v>200679</v>
      </c>
      <c r="B354" s="27">
        <f t="shared" si="11"/>
        <v>350</v>
      </c>
      <c r="C354" s="27">
        <f ca="1">IF($A354="","",OFFSET(統合マスタ!$B$4,MATCH($A354,統合マスタ!$AC$5:$AC$1501,0),0))</f>
        <v>679</v>
      </c>
      <c r="D354" s="27" t="str">
        <f ca="1">IF($A354="","",OFFSET(統合マスタ!$C$4,MATCH($A354,統合マスタ!$AC$5:$AC$1501,0),0))</f>
        <v>ラツーダ錠２０ｍｇ</v>
      </c>
      <c r="E354" s="27">
        <f ca="1">IF($A354="","",OFFSET(統合マスタ!$X$4,MATCH($A354,統合マスタ!$AC$5:$AC$1501,0),0))</f>
        <v>2</v>
      </c>
      <c r="F354" s="27">
        <f ca="1">IF($A354="","",OFFSET(統合マスタ!$Z$4,MATCH($A354,統合マスタ!$AC$5:$AC$1501,0),0))</f>
        <v>26</v>
      </c>
      <c r="G354" s="27" t="str">
        <f ca="1">IF($A354="","",OFFSET(統合マスタ!$E$4,MATCH($A354,統合マスタ!$AC$5:$AC$1501,0),0))</f>
        <v>ＰＴＰ</v>
      </c>
      <c r="H354" s="27" t="str">
        <f ca="1">IF($A354="","",OFFSET(統合マスタ!$F$4,MATCH($A354,統合マスタ!$AC$5:$AC$1501,0),0))</f>
        <v>１００Ｔ</v>
      </c>
      <c r="I354" s="27" t="str">
        <f ca="1">IF($A354="","",OFFSET(統合マスタ!$K$4,MATCH($A354,統合マスタ!$AC$5:$AC$1501,0),0))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616</v>
      </c>
      <c r="L354" s="54">
        <f ca="1">IFERROR(
    OFFSET(錠剤_バラ!$M$5,
           MATCH(D354, 錠剤_バラ!$D$5:$D$999, 0) - 1,
           0),
"")</f>
        <v>0</v>
      </c>
      <c r="M354" s="54">
        <f ca="1">IFERROR(
    OFFSET(分包機カセット!$M$2,
           MATCH(D354, 分包機カセット!$E$2:$E$235, 0) - 1,
           0),
"")</f>
        <v>356</v>
      </c>
      <c r="N354" s="54">
        <f t="shared" ca="1" si="10"/>
        <v>972</v>
      </c>
    </row>
    <row r="355" spans="1:14">
      <c r="A355" s="66" cm="1">
        <f t="array" aca="1" ref="A355" ca="1">IFERROR(
    SMALL(
        IF((統合マスタ!$R$5:$R$1501=1)*
           (ISNUMBER(MATCH(統合マスタ!$V$5:$V$1501, 分類!$N$8:$N$15, 0))),
           統合マスタ!$AC$5:$AC$1501),
        ROW(A351)
    ),
"")</f>
        <v>200680</v>
      </c>
      <c r="B355" s="27">
        <f t="shared" si="11"/>
        <v>351</v>
      </c>
      <c r="C355" s="27">
        <f ca="1">IF($A355="","",OFFSET(統合マスタ!$B$4,MATCH($A355,統合マスタ!$AC$5:$AC$1501,0),0))</f>
        <v>680</v>
      </c>
      <c r="D355" s="27" t="str">
        <f ca="1">IF($A355="","",OFFSET(統合マスタ!$C$4,MATCH($A355,統合マスタ!$AC$5:$AC$1501,0),0))</f>
        <v>ラツーダ錠２０ｍｇ</v>
      </c>
      <c r="E355" s="27">
        <f ca="1">IF($A355="","",OFFSET(統合マスタ!$X$4,MATCH($A355,統合マスタ!$AC$5:$AC$1501,0),0))</f>
        <v>2</v>
      </c>
      <c r="F355" s="27">
        <f ca="1">IF($A355="","",OFFSET(統合マスタ!$Z$4,MATCH($A355,統合マスタ!$AC$5:$AC$1501,0),0))</f>
        <v>26</v>
      </c>
      <c r="G355" s="27" t="str">
        <f ca="1">IF($A355="","",OFFSET(統合マスタ!$E$4,MATCH($A355,統合マスタ!$AC$5:$AC$1501,0),0))</f>
        <v>バラ</v>
      </c>
      <c r="H355" s="27" t="str">
        <f ca="1">IF($A355="","",OFFSET(統合マスタ!$F$4,MATCH($A355,統合マスタ!$AC$5:$AC$1501,0),0))</f>
        <v>５００Ｔ</v>
      </c>
      <c r="I355" s="27" t="str">
        <f ca="1">IF($A355="","",OFFSET(統合マスタ!$K$4,MATCH($A355,統合マスタ!$AC$5:$AC$1501,0),0))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616</v>
      </c>
      <c r="L355" s="54">
        <f ca="1">IFERROR(
    OFFSET(錠剤_バラ!$M$5,
           MATCH(D355, 錠剤_バラ!$D$5:$D$999, 0) - 1,
           0),
"")</f>
        <v>0</v>
      </c>
      <c r="M355" s="54">
        <f ca="1">IFERROR(
    OFFSET(分包機カセット!$M$2,
           MATCH(D355, 分包機カセット!$E$2:$E$235, 0) - 1,
           0),
"")</f>
        <v>356</v>
      </c>
      <c r="N355" s="54">
        <f t="shared" ca="1" si="10"/>
        <v>972</v>
      </c>
    </row>
    <row r="356" spans="1:14">
      <c r="A356" s="66" cm="1">
        <f t="array" aca="1" ref="A356" ca="1">IFERROR(
    SMALL(
        IF((統合マスタ!$R$5:$R$1501=1)*
           (ISNUMBER(MATCH(統合マスタ!$V$5:$V$1501, 分類!$N$8:$N$15, 0))),
           統合マスタ!$AC$5:$AC$1501),
        ROW(A352)
    ),
"")</f>
        <v>200681</v>
      </c>
      <c r="B356" s="27">
        <f t="shared" si="11"/>
        <v>352</v>
      </c>
      <c r="C356" s="27">
        <f ca="1">IF($A356="","",OFFSET(統合マスタ!$B$4,MATCH($A356,統合マスタ!$AC$5:$AC$1501,0),0))</f>
        <v>681</v>
      </c>
      <c r="D356" s="27" t="str">
        <f ca="1">IF($A356="","",OFFSET(統合マスタ!$C$4,MATCH($A356,統合マスタ!$AC$5:$AC$1501,0),0))</f>
        <v>ラツーダ錠４０ｍｇ</v>
      </c>
      <c r="E356" s="27">
        <f ca="1">IF($A356="","",OFFSET(統合マスタ!$X$4,MATCH($A356,統合マスタ!$AC$5:$AC$1501,0),0))</f>
        <v>2</v>
      </c>
      <c r="F356" s="27">
        <f ca="1">IF($A356="","",OFFSET(統合マスタ!$Z$4,MATCH($A356,統合マスタ!$AC$5:$AC$1501,0),0))</f>
        <v>26</v>
      </c>
      <c r="G356" s="27" t="str">
        <f ca="1">IF($A356="","",OFFSET(統合マスタ!$E$4,MATCH($A356,統合マスタ!$AC$5:$AC$1501,0),0))</f>
        <v>ＰＴＰ</v>
      </c>
      <c r="H356" s="27" t="str">
        <f ca="1">IF($A356="","",OFFSET(統合マスタ!$F$4,MATCH($A356,統合マスタ!$AC$5:$AC$1501,0),0))</f>
        <v>１００Ｔ</v>
      </c>
      <c r="I356" s="27" t="str">
        <f ca="1">IF($A356="","",OFFSET(統合マスタ!$K$4,MATCH($A356,統合マスタ!$AC$5:$AC$1501,0),0))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744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340</v>
      </c>
      <c r="N356" s="54">
        <f t="shared" ca="1" si="10"/>
        <v>1084</v>
      </c>
    </row>
    <row r="357" spans="1:14">
      <c r="A357" s="66" cm="1">
        <f t="array" aca="1" ref="A357" ca="1">IFERROR(
    SMALL(
        IF((統合マスタ!$R$5:$R$1501=1)*
           (ISNUMBER(MATCH(統合マスタ!$V$5:$V$1501, 分類!$N$8:$N$15, 0))),
           統合マスタ!$AC$5:$AC$1501),
        ROW(A353)
    ),
"")</f>
        <v>200682</v>
      </c>
      <c r="B357" s="27">
        <f t="shared" si="11"/>
        <v>353</v>
      </c>
      <c r="C357" s="27">
        <f ca="1">IF($A357="","",OFFSET(統合マスタ!$B$4,MATCH($A357,統合マスタ!$AC$5:$AC$1501,0),0))</f>
        <v>682</v>
      </c>
      <c r="D357" s="27" t="str">
        <f ca="1">IF($A357="","",OFFSET(統合マスタ!$C$4,MATCH($A357,統合マスタ!$AC$5:$AC$1501,0),0))</f>
        <v>ラツーダ錠４０ｍｇ</v>
      </c>
      <c r="E357" s="27">
        <f ca="1">IF($A357="","",OFFSET(統合マスタ!$X$4,MATCH($A357,統合マスタ!$AC$5:$AC$1501,0),0))</f>
        <v>2</v>
      </c>
      <c r="F357" s="27">
        <f ca="1">IF($A357="","",OFFSET(統合マスタ!$Z$4,MATCH($A357,統合マスタ!$AC$5:$AC$1501,0),0))</f>
        <v>26</v>
      </c>
      <c r="G357" s="27" t="str">
        <f ca="1">IF($A357="","",OFFSET(統合マスタ!$E$4,MATCH($A357,統合マスタ!$AC$5:$AC$1501,0),0))</f>
        <v>バラ</v>
      </c>
      <c r="H357" s="27" t="str">
        <f ca="1">IF($A357="","",OFFSET(統合マスタ!$F$4,MATCH($A357,統合マスタ!$AC$5:$AC$1501,0),0))</f>
        <v>５００Ｔ</v>
      </c>
      <c r="I357" s="27" t="str">
        <f ca="1">IF($A357="","",OFFSET(統合マスタ!$K$4,MATCH($A357,統合マスタ!$AC$5:$AC$1501,0),0))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744</v>
      </c>
      <c r="L357" s="54">
        <f ca="1">IFERROR(
    OFFSET(錠剤_バラ!$M$5,
           MATCH(D357, 錠剤_バラ!$D$5:$D$999, 0) - 1,
           0),
"")</f>
        <v>0</v>
      </c>
      <c r="M357" s="54">
        <f ca="1">IFERROR(
    OFFSET(分包機カセット!$M$2,
           MATCH(D357, 分包機カセット!$E$2:$E$235, 0) - 1,
           0),
"")</f>
        <v>340</v>
      </c>
      <c r="N357" s="54">
        <f t="shared" ca="1" si="10"/>
        <v>1084</v>
      </c>
    </row>
    <row r="358" spans="1:14">
      <c r="A358" s="66" cm="1">
        <f t="array" aca="1" ref="A358" ca="1">IFERROR(
    SMALL(
        IF((統合マスタ!$R$5:$R$1501=1)*
           (ISNUMBER(MATCH(統合マスタ!$V$5:$V$1501, 分類!$N$8:$N$15, 0))),
           統合マスタ!$AC$5:$AC$1501),
        ROW(A354)
    ),
"")</f>
        <v>200686</v>
      </c>
      <c r="B358" s="27">
        <f t="shared" si="11"/>
        <v>354</v>
      </c>
      <c r="C358" s="27">
        <f ca="1">IF($A358="","",OFFSET(統合マスタ!$B$4,MATCH($A358,統合マスタ!$AC$5:$AC$1501,0),0))</f>
        <v>686</v>
      </c>
      <c r="D358" s="27" t="str">
        <f ca="1">IF($A358="","",OFFSET(統合マスタ!$C$4,MATCH($A358,統合マスタ!$AC$5:$AC$1501,0),0))</f>
        <v>ラモトリギン錠１００ｍｇ「トーワ」</v>
      </c>
      <c r="E358" s="27">
        <f ca="1">IF($A358="","",OFFSET(統合マスタ!$X$4,MATCH($A358,統合マスタ!$AC$5:$AC$1501,0),0))</f>
        <v>2</v>
      </c>
      <c r="F358" s="27">
        <f ca="1">IF($A358="","",OFFSET(統合マスタ!$Z$4,MATCH($A358,統合マスタ!$AC$5:$AC$1501,0),0))</f>
        <v>26</v>
      </c>
      <c r="G358" s="27" t="str">
        <f ca="1">IF($A358="","",OFFSET(統合マスタ!$E$4,MATCH($A358,統合マスタ!$AC$5:$AC$1501,0),0))</f>
        <v>ＰＴＰ</v>
      </c>
      <c r="H358" s="27" t="str">
        <f ca="1">IF($A358="","",OFFSET(統合マスタ!$F$4,MATCH($A358,統合マスタ!$AC$5:$AC$1501,0),0))</f>
        <v>１４０Ｔ</v>
      </c>
      <c r="I358" s="27" t="str">
        <f ca="1">IF($A358="","",OFFSET(統合マスタ!$K$4,MATCH($A358,統合マスタ!$AC$5:$AC$1501,0),0))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224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6</v>
      </c>
      <c r="N358" s="54">
        <f t="shared" ca="1" si="10"/>
        <v>230</v>
      </c>
    </row>
    <row r="359" spans="1:14">
      <c r="A359" s="66" cm="1">
        <f t="array" aca="1" ref="A359" ca="1">IFERROR(
    SMALL(
        IF((統合マスタ!$R$5:$R$1501=1)*
           (ISNUMBER(MATCH(統合マスタ!$V$5:$V$1501, 分類!$N$8:$N$15, 0))),
           統合マスタ!$AC$5:$AC$1501),
        ROW(A355)
    ),
"")</f>
        <v>200687</v>
      </c>
      <c r="B359" s="27">
        <f t="shared" si="11"/>
        <v>355</v>
      </c>
      <c r="C359" s="27">
        <f ca="1">IF($A359="","",OFFSET(統合マスタ!$B$4,MATCH($A359,統合マスタ!$AC$5:$AC$1501,0),0))</f>
        <v>687</v>
      </c>
      <c r="D359" s="27" t="str">
        <f ca="1">IF($A359="","",OFFSET(統合マスタ!$C$4,MATCH($A359,統合マスタ!$AC$5:$AC$1501,0),0))</f>
        <v>ラモトリギン錠１００ｍｇ「トーワ」</v>
      </c>
      <c r="E359" s="27">
        <f ca="1">IF($A359="","",OFFSET(統合マスタ!$X$4,MATCH($A359,統合マスタ!$AC$5:$AC$1501,0),0))</f>
        <v>2</v>
      </c>
      <c r="F359" s="27">
        <f ca="1">IF($A359="","",OFFSET(統合マスタ!$Z$4,MATCH($A359,統合マスタ!$AC$5:$AC$1501,0),0))</f>
        <v>26</v>
      </c>
      <c r="G359" s="27" t="str">
        <f ca="1">IF($A359="","",OFFSET(統合マスタ!$E$4,MATCH($A359,統合マスタ!$AC$5:$AC$1501,0),0))</f>
        <v>バラ</v>
      </c>
      <c r="H359" s="27" t="str">
        <f ca="1">IF($A359="","",OFFSET(統合マスタ!$F$4,MATCH($A359,統合マスタ!$AC$5:$AC$1501,0),0))</f>
        <v>１００Ｔ</v>
      </c>
      <c r="I359" s="27" t="str">
        <f ca="1">IF($A359="","",OFFSET(統合マスタ!$K$4,MATCH($A359,統合マスタ!$AC$5:$AC$1501,0),0))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224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6</v>
      </c>
      <c r="N359" s="54">
        <f t="shared" ca="1" si="10"/>
        <v>230</v>
      </c>
    </row>
    <row r="360" spans="1:14">
      <c r="A360" s="66" cm="1">
        <f t="array" aca="1" ref="A360" ca="1">IFERROR(
    SMALL(
        IF((統合マスタ!$R$5:$R$1501=1)*
           (ISNUMBER(MATCH(統合マスタ!$V$5:$V$1501, 分類!$N$8:$N$15, 0))),
           統合マスタ!$AC$5:$AC$1501),
        ROW(A356)
    ),
"")</f>
        <v>200688</v>
      </c>
      <c r="B360" s="27">
        <f t="shared" si="11"/>
        <v>356</v>
      </c>
      <c r="C360" s="27">
        <f ca="1">IF($A360="","",OFFSET(統合マスタ!$B$4,MATCH($A360,統合マスタ!$AC$5:$AC$1501,0),0))</f>
        <v>688</v>
      </c>
      <c r="D360" s="27" t="str">
        <f ca="1">IF($A360="","",OFFSET(統合マスタ!$C$4,MATCH($A360,統合マスタ!$AC$5:$AC$1501,0),0))</f>
        <v>ラモトリギン錠２５ｍｇ「トーワ」</v>
      </c>
      <c r="E360" s="27">
        <f ca="1">IF($A360="","",OFFSET(統合マスタ!$X$4,MATCH($A360,統合マスタ!$AC$5:$AC$1501,0),0))</f>
        <v>2</v>
      </c>
      <c r="F360" s="27">
        <f ca="1">IF($A360="","",OFFSET(統合マスタ!$Z$4,MATCH($A360,統合マスタ!$AC$5:$AC$1501,0),0))</f>
        <v>26</v>
      </c>
      <c r="G360" s="27" t="str">
        <f ca="1">IF($A360="","",OFFSET(統合マスタ!$E$4,MATCH($A360,統合マスタ!$AC$5:$AC$1501,0),0))</f>
        <v>ＰＴＰ</v>
      </c>
      <c r="H360" s="27" t="str">
        <f ca="1">IF($A360="","",OFFSET(統合マスタ!$F$4,MATCH($A360,統合マスタ!$AC$5:$AC$1501,0),0))</f>
        <v>１４０Ｔ</v>
      </c>
      <c r="I360" s="27" t="str">
        <f ca="1">IF($A360="","",OFFSET(統合マスタ!$K$4,MATCH($A360,統合マスタ!$AC$5:$AC$1501,0),0))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336</v>
      </c>
      <c r="L360" s="54">
        <f ca="1">IFERROR(
    OFFSET(錠剤_バラ!$M$5,
           MATCH(D360, 錠剤_バラ!$D$5:$D$999, 0) - 1,
           0),
"")</f>
        <v>0</v>
      </c>
      <c r="M360" s="54" t="str">
        <f ca="1">IFERROR(
    OFFSET(分包機カセット!$M$2,
           MATCH(D360, 分包機カセット!$E$2:$E$235, 0) - 1,
           0),
"")</f>
        <v/>
      </c>
      <c r="N360" s="54">
        <f t="shared" ca="1" si="10"/>
        <v>336</v>
      </c>
    </row>
    <row r="361" spans="1:14">
      <c r="A361" s="66" cm="1">
        <f t="array" aca="1" ref="A361" ca="1">IFERROR(
    SMALL(
        IF((統合マスタ!$R$5:$R$1501=1)*
           (ISNUMBER(MATCH(統合マスタ!$V$5:$V$1501, 分類!$N$8:$N$15, 0))),
           統合マスタ!$AC$5:$AC$1501),
        ROW(A357)
    ),
"")</f>
        <v>200689</v>
      </c>
      <c r="B361" s="27">
        <f t="shared" si="11"/>
        <v>357</v>
      </c>
      <c r="C361" s="27">
        <f ca="1">IF($A361="","",OFFSET(統合マスタ!$B$4,MATCH($A361,統合マスタ!$AC$5:$AC$1501,0),0))</f>
        <v>689</v>
      </c>
      <c r="D361" s="27" t="str">
        <f ca="1">IF($A361="","",OFFSET(統合マスタ!$C$4,MATCH($A361,統合マスタ!$AC$5:$AC$1501,0),0))</f>
        <v>ラモトリギン錠２５ｍｇ「トーワ」</v>
      </c>
      <c r="E361" s="27">
        <f ca="1">IF($A361="","",OFFSET(統合マスタ!$X$4,MATCH($A361,統合マスタ!$AC$5:$AC$1501,0),0))</f>
        <v>2</v>
      </c>
      <c r="F361" s="27">
        <f ca="1">IF($A361="","",OFFSET(統合マスタ!$Z$4,MATCH($A361,統合マスタ!$AC$5:$AC$1501,0),0))</f>
        <v>26</v>
      </c>
      <c r="G361" s="27" t="str">
        <f ca="1">IF($A361="","",OFFSET(統合マスタ!$E$4,MATCH($A361,統合マスタ!$AC$5:$AC$1501,0),0))</f>
        <v>バラ</v>
      </c>
      <c r="H361" s="27" t="str">
        <f ca="1">IF($A361="","",OFFSET(統合マスタ!$F$4,MATCH($A361,統合マスタ!$AC$5:$AC$1501,0),0))</f>
        <v>１００Ｔ</v>
      </c>
      <c r="I361" s="27" t="str">
        <f ca="1">IF($A361="","",OFFSET(統合マスタ!$K$4,MATCH($A361,統合マスタ!$AC$5:$AC$1501,0),0))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336</v>
      </c>
      <c r="L361" s="54">
        <f ca="1">IFERROR(
    OFFSET(錠剤_バラ!$M$5,
           MATCH(D361, 錠剤_バラ!$D$5:$D$999, 0) - 1,
           0),
"")</f>
        <v>0</v>
      </c>
      <c r="M361" s="54" t="str">
        <f ca="1">IFERROR(
    OFFSET(分包機カセット!$M$2,
           MATCH(D361, 分包機カセット!$E$2:$E$235, 0) - 1,
           0),
"")</f>
        <v/>
      </c>
      <c r="N361" s="54">
        <f t="shared" ca="1" si="10"/>
        <v>336</v>
      </c>
    </row>
    <row r="362" spans="1:14">
      <c r="A362" s="66" cm="1">
        <f t="array" aca="1" ref="A362" ca="1">IFERROR(
    SMALL(
        IF((統合マスタ!$R$5:$R$1501=1)*
           (ISNUMBER(MATCH(統合マスタ!$V$5:$V$1501, 分類!$N$8:$N$15, 0))),
           統合マスタ!$AC$5:$AC$1501),
        ROW(A358)
    ),
"")</f>
        <v>200701</v>
      </c>
      <c r="B362" s="27">
        <f t="shared" si="11"/>
        <v>358</v>
      </c>
      <c r="C362" s="27">
        <f ca="1">IF($A362="","",OFFSET(統合マスタ!$B$4,MATCH($A362,統合マスタ!$AC$5:$AC$1501,0),0))</f>
        <v>701</v>
      </c>
      <c r="D362" s="27" t="str">
        <f ca="1">IF($A362="","",OFFSET(統合マスタ!$C$4,MATCH($A362,統合マスタ!$AC$5:$AC$1501,0),0))</f>
        <v>リスパダール錠１ｍｇ　　　　　　　　　　</v>
      </c>
      <c r="E362" s="27">
        <f ca="1">IF($A362="","",OFFSET(統合マスタ!$X$4,MATCH($A362,統合マスタ!$AC$5:$AC$1501,0),0))</f>
        <v>2</v>
      </c>
      <c r="F362" s="27">
        <f ca="1">IF($A362="","",OFFSET(統合マスタ!$Z$4,MATCH($A362,統合マスタ!$AC$5:$AC$1501,0),0))</f>
        <v>26</v>
      </c>
      <c r="G362" s="27" t="str">
        <f ca="1">IF($A362="","",OFFSET(統合マスタ!$E$4,MATCH($A362,統合マスタ!$AC$5:$AC$1501,0),0))</f>
        <v>ＰＴＰ</v>
      </c>
      <c r="H362" s="27" t="str">
        <f ca="1">IF($A362="","",OFFSET(統合マスタ!$F$4,MATCH($A362,統合マスタ!$AC$5:$AC$1501,0),0))</f>
        <v>１００Ｔ</v>
      </c>
      <c r="I362" s="27" t="str">
        <f ca="1">IF($A362="","",OFFSET(統合マスタ!$K$4,MATCH($A362,統合マスタ!$AC$5:$AC$1501,0),0))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275</v>
      </c>
      <c r="L362" s="54">
        <f ca="1">IFERROR(
    OFFSET(錠剤_バラ!$M$5,
           MATCH(D362, 錠剤_バラ!$D$5:$D$999, 0) - 1,
           0),
"")</f>
        <v>0</v>
      </c>
      <c r="M362" s="54" t="str">
        <f ca="1">IFERROR(
    OFFSET(分包機カセット!$M$2,
           MATCH(D362, 分包機カセット!$E$2:$E$235, 0) - 1,
           0),
"")</f>
        <v/>
      </c>
      <c r="N362" s="54">
        <f t="shared" ca="1" si="10"/>
        <v>275</v>
      </c>
    </row>
    <row r="363" spans="1:14">
      <c r="A363" s="66" cm="1">
        <f t="array" aca="1" ref="A363" ca="1">IFERROR(
    SMALL(
        IF((統合マスタ!$R$5:$R$1501=1)*
           (ISNUMBER(MATCH(統合マスタ!$V$5:$V$1501, 分類!$N$8:$N$15, 0))),
           統合マスタ!$AC$5:$AC$1501),
        ROW(A359)
    ),
"")</f>
        <v>200702</v>
      </c>
      <c r="B363" s="27">
        <f t="shared" si="11"/>
        <v>359</v>
      </c>
      <c r="C363" s="27">
        <f ca="1">IF($A363="","",OFFSET(統合マスタ!$B$4,MATCH($A363,統合マスタ!$AC$5:$AC$1501,0),0))</f>
        <v>702</v>
      </c>
      <c r="D363" s="27" t="str">
        <f ca="1">IF($A363="","",OFFSET(統合マスタ!$C$4,MATCH($A363,統合マスタ!$AC$5:$AC$1501,0),0))</f>
        <v>リスパダール錠１ｍｇ　　　　　　　　　　</v>
      </c>
      <c r="E363" s="27">
        <f ca="1">IF($A363="","",OFFSET(統合マスタ!$X$4,MATCH($A363,統合マスタ!$AC$5:$AC$1501,0),0))</f>
        <v>2</v>
      </c>
      <c r="F363" s="27">
        <f ca="1">IF($A363="","",OFFSET(統合マスタ!$Z$4,MATCH($A363,統合マスタ!$AC$5:$AC$1501,0),0))</f>
        <v>26</v>
      </c>
      <c r="G363" s="27" t="str">
        <f ca="1">IF($A363="","",OFFSET(統合マスタ!$E$4,MATCH($A363,統合マスタ!$AC$5:$AC$1501,0),0))</f>
        <v>バラ</v>
      </c>
      <c r="H363" s="27" t="str">
        <f ca="1">IF($A363="","",OFFSET(統合マスタ!$F$4,MATCH($A363,統合マスタ!$AC$5:$AC$1501,0),0))</f>
        <v>１０００Ｔ</v>
      </c>
      <c r="I363" s="27" t="str">
        <f ca="1">IF($A363="","",OFFSET(統合マスタ!$K$4,MATCH($A363,統合マスタ!$AC$5:$AC$1501,0),0))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275</v>
      </c>
      <c r="L363" s="54">
        <f ca="1">IFERROR(
    OFFSET(錠剤_バラ!$M$5,
           MATCH(D363, 錠剤_バラ!$D$5:$D$999, 0) - 1,
           0),
"")</f>
        <v>0</v>
      </c>
      <c r="M363" s="54" t="str">
        <f ca="1">IFERROR(
    OFFSET(分包機カセット!$M$2,
           MATCH(D363, 分包機カセット!$E$2:$E$235, 0) - 1,
           0),
"")</f>
        <v/>
      </c>
      <c r="N363" s="54">
        <f t="shared" ca="1" si="10"/>
        <v>275</v>
      </c>
    </row>
    <row r="364" spans="1:14">
      <c r="A364" s="66" cm="1">
        <f t="array" aca="1" ref="A364" ca="1">IFERROR(
    SMALL(
        IF((統合マスタ!$R$5:$R$1501=1)*
           (ISNUMBER(MATCH(統合マスタ!$V$5:$V$1501, 分類!$N$8:$N$15, 0))),
           統合マスタ!$AC$5:$AC$1501),
        ROW(A360)
    ),
"")</f>
        <v>200703</v>
      </c>
      <c r="B364" s="27">
        <f t="shared" si="11"/>
        <v>360</v>
      </c>
      <c r="C364" s="27">
        <f ca="1">IF($A364="","",OFFSET(統合マスタ!$B$4,MATCH($A364,統合マスタ!$AC$5:$AC$1501,0),0))</f>
        <v>703</v>
      </c>
      <c r="D364" s="27" t="str">
        <f ca="1">IF($A364="","",OFFSET(統合マスタ!$C$4,MATCH($A364,統合マスタ!$AC$5:$AC$1501,0),0))</f>
        <v>リスパダール錠２ｍｇ　　　　　　　　　　</v>
      </c>
      <c r="E364" s="27">
        <f ca="1">IF($A364="","",OFFSET(統合マスタ!$X$4,MATCH($A364,統合マスタ!$AC$5:$AC$1501,0),0))</f>
        <v>2</v>
      </c>
      <c r="F364" s="27">
        <f ca="1">IF($A364="","",OFFSET(統合マスタ!$Z$4,MATCH($A364,統合マスタ!$AC$5:$AC$1501,0),0))</f>
        <v>26</v>
      </c>
      <c r="G364" s="27" t="str">
        <f ca="1">IF($A364="","",OFFSET(統合マスタ!$E$4,MATCH($A364,統合マスタ!$AC$5:$AC$1501,0),0))</f>
        <v>ＰＴＰ</v>
      </c>
      <c r="H364" s="27" t="str">
        <f ca="1">IF($A364="","",OFFSET(統合マスタ!$F$4,MATCH($A364,統合マスタ!$AC$5:$AC$1501,0),0))</f>
        <v>１００Ｔ</v>
      </c>
      <c r="I364" s="27" t="str">
        <f ca="1">IF($A364="","",OFFSET(統合マスタ!$K$4,MATCH($A364,統合マスタ!$AC$5:$AC$1501,0),0))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82</v>
      </c>
      <c r="L364" s="54">
        <f ca="1">IFERROR(
    OFFSET(錠剤_バラ!$M$5,
           MATCH(D364, 錠剤_バラ!$D$5:$D$999, 0) - 1,
           0),
"")</f>
        <v>0</v>
      </c>
      <c r="M364" s="54" t="str">
        <f ca="1">IFERROR(
    OFFSET(分包機カセット!$M$2,
           MATCH(D364, 分包機カセット!$E$2:$E$235, 0) - 1,
           0),
"")</f>
        <v/>
      </c>
      <c r="N364" s="54">
        <f t="shared" ca="1" si="10"/>
        <v>82</v>
      </c>
    </row>
    <row r="365" spans="1:14">
      <c r="A365" s="66" cm="1">
        <f t="array" aca="1" ref="A365" ca="1">IFERROR(
    SMALL(
        IF((統合マスタ!$R$5:$R$1501=1)*
           (ISNUMBER(MATCH(統合マスタ!$V$5:$V$1501, 分類!$N$8:$N$15, 0))),
           統合マスタ!$AC$5:$AC$1501),
        ROW(A361)
    ),
"")</f>
        <v>200704</v>
      </c>
      <c r="B365" s="27">
        <f t="shared" si="11"/>
        <v>361</v>
      </c>
      <c r="C365" s="27">
        <f ca="1">IF($A365="","",OFFSET(統合マスタ!$B$4,MATCH($A365,統合マスタ!$AC$5:$AC$1501,0),0))</f>
        <v>704</v>
      </c>
      <c r="D365" s="27" t="str">
        <f ca="1">IF($A365="","",OFFSET(統合マスタ!$C$4,MATCH($A365,統合マスタ!$AC$5:$AC$1501,0),0))</f>
        <v>リスパダール錠２ｍｇ　　　　　　　　　　</v>
      </c>
      <c r="E365" s="27">
        <f ca="1">IF($A365="","",OFFSET(統合マスタ!$X$4,MATCH($A365,統合マスタ!$AC$5:$AC$1501,0),0))</f>
        <v>2</v>
      </c>
      <c r="F365" s="27">
        <f ca="1">IF($A365="","",OFFSET(統合マスタ!$Z$4,MATCH($A365,統合マスタ!$AC$5:$AC$1501,0),0))</f>
        <v>26</v>
      </c>
      <c r="G365" s="27" t="str">
        <f ca="1">IF($A365="","",OFFSET(統合マスタ!$E$4,MATCH($A365,統合マスタ!$AC$5:$AC$1501,0),0))</f>
        <v>バラ</v>
      </c>
      <c r="H365" s="27" t="str">
        <f ca="1">IF($A365="","",OFFSET(統合マスタ!$F$4,MATCH($A365,統合マスタ!$AC$5:$AC$1501,0),0))</f>
        <v>１０００Ｔ</v>
      </c>
      <c r="I365" s="27" t="str">
        <f ca="1">IF($A365="","",OFFSET(統合マスタ!$K$4,MATCH($A365,統合マスタ!$AC$5:$AC$1501,0),0))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82</v>
      </c>
      <c r="L365" s="54">
        <f ca="1">IFERROR(
    OFFSET(錠剤_バラ!$M$5,
           MATCH(D365, 錠剤_バラ!$D$5:$D$999, 0) - 1,
           0),
"")</f>
        <v>0</v>
      </c>
      <c r="M365" s="54" t="str">
        <f ca="1">IFERROR(
    OFFSET(分包機カセット!$M$2,
           MATCH(D365, 分包機カセット!$E$2:$E$235, 0) - 1,
           0),
"")</f>
        <v/>
      </c>
      <c r="N365" s="54">
        <f t="shared" ca="1" si="10"/>
        <v>82</v>
      </c>
    </row>
    <row r="366" spans="1:14">
      <c r="A366" s="66" cm="1">
        <f t="array" aca="1" ref="A366" ca="1">IFERROR(
    SMALL(
        IF((統合マスタ!$R$5:$R$1501=1)*
           (ISNUMBER(MATCH(統合マスタ!$V$5:$V$1501, 分類!$N$8:$N$15, 0))),
           統合マスタ!$AC$5:$AC$1501),
        ROW(A362)
    ),
"")</f>
        <v>200705</v>
      </c>
      <c r="B366" s="27">
        <f t="shared" si="11"/>
        <v>362</v>
      </c>
      <c r="C366" s="27">
        <f ca="1">IF($A366="","",OFFSET(統合マスタ!$B$4,MATCH($A366,統合マスタ!$AC$5:$AC$1501,0),0))</f>
        <v>705</v>
      </c>
      <c r="D366" s="27" t="str">
        <f ca="1">IF($A366="","",OFFSET(統合マスタ!$C$4,MATCH($A366,統合マスタ!$AC$5:$AC$1501,0),0))</f>
        <v>リスパダール錠３ｍｇ</v>
      </c>
      <c r="E366" s="27">
        <f ca="1">IF($A366="","",OFFSET(統合マスタ!$X$4,MATCH($A366,統合マスタ!$AC$5:$AC$1501,0),0))</f>
        <v>2</v>
      </c>
      <c r="F366" s="27">
        <f ca="1">IF($A366="","",OFFSET(統合マスタ!$Z$4,MATCH($A366,統合マスタ!$AC$5:$AC$1501,0),0))</f>
        <v>26</v>
      </c>
      <c r="G366" s="27" t="str">
        <f ca="1">IF($A366="","",OFFSET(統合マスタ!$E$4,MATCH($A366,統合マスタ!$AC$5:$AC$1501,0),0))</f>
        <v>ＰＴＰ</v>
      </c>
      <c r="H366" s="27" t="str">
        <f ca="1">IF($A366="","",OFFSET(統合マスタ!$F$4,MATCH($A366,統合マスタ!$AC$5:$AC$1501,0),0))</f>
        <v>１００Ｔ</v>
      </c>
      <c r="I366" s="27" t="str">
        <f ca="1">IF($A366="","",OFFSET(統合マスタ!$K$4,MATCH($A366,統合マスタ!$AC$5:$AC$1501,0),0))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200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973</v>
      </c>
      <c r="N366" s="54">
        <f t="shared" ca="1" si="10"/>
        <v>1173</v>
      </c>
    </row>
    <row r="367" spans="1:14">
      <c r="A367" s="66" cm="1">
        <f t="array" aca="1" ref="A367" ca="1">IFERROR(
    SMALL(
        IF((統合マスタ!$R$5:$R$1501=1)*
           (ISNUMBER(MATCH(統合マスタ!$V$5:$V$1501, 分類!$N$8:$N$15, 0))),
           統合マスタ!$AC$5:$AC$1501),
        ROW(A363)
    ),
"")</f>
        <v>200706</v>
      </c>
      <c r="B367" s="27">
        <f t="shared" si="11"/>
        <v>363</v>
      </c>
      <c r="C367" s="27">
        <f ca="1">IF($A367="","",OFFSET(統合マスタ!$B$4,MATCH($A367,統合マスタ!$AC$5:$AC$1501,0),0))</f>
        <v>706</v>
      </c>
      <c r="D367" s="27" t="str">
        <f ca="1">IF($A367="","",OFFSET(統合マスタ!$C$4,MATCH($A367,統合マスタ!$AC$5:$AC$1501,0),0))</f>
        <v>リスパダール錠３ｍｇ</v>
      </c>
      <c r="E367" s="27">
        <f ca="1">IF($A367="","",OFFSET(統合マスタ!$X$4,MATCH($A367,統合マスタ!$AC$5:$AC$1501,0),0))</f>
        <v>2</v>
      </c>
      <c r="F367" s="27">
        <f ca="1">IF($A367="","",OFFSET(統合マスタ!$Z$4,MATCH($A367,統合マスタ!$AC$5:$AC$1501,0),0))</f>
        <v>26</v>
      </c>
      <c r="G367" s="27" t="str">
        <f ca="1">IF($A367="","",OFFSET(統合マスタ!$E$4,MATCH($A367,統合マスタ!$AC$5:$AC$1501,0),0))</f>
        <v>バラ</v>
      </c>
      <c r="H367" s="27" t="str">
        <f ca="1">IF($A367="","",OFFSET(統合マスタ!$F$4,MATCH($A367,統合マスタ!$AC$5:$AC$1501,0),0))</f>
        <v>１０００Ｔ</v>
      </c>
      <c r="I367" s="27" t="str">
        <f ca="1">IF($A367="","",OFFSET(統合マスタ!$K$4,MATCH($A367,統合マスタ!$AC$5:$AC$1501,0),0))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200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973</v>
      </c>
      <c r="N367" s="54">
        <f t="shared" ca="1" si="10"/>
        <v>1173</v>
      </c>
    </row>
    <row r="368" spans="1:14">
      <c r="A368" s="66" cm="1">
        <f t="array" aca="1" ref="A368" ca="1">IFERROR(
    SMALL(
        IF((統合マスタ!$R$5:$R$1501=1)*
           (ISNUMBER(MATCH(統合マスタ!$V$5:$V$1501, 分類!$N$8:$N$15, 0))),
           統合マスタ!$AC$5:$AC$1501),
        ROW(A364)
    ),
"")</f>
        <v>200710</v>
      </c>
      <c r="B368" s="27">
        <f t="shared" si="11"/>
        <v>364</v>
      </c>
      <c r="C368" s="27">
        <f ca="1">IF($A368="","",OFFSET(統合マスタ!$B$4,MATCH($A368,統合マスタ!$AC$5:$AC$1501,0),0))</f>
        <v>710</v>
      </c>
      <c r="D368" s="27" t="str">
        <f ca="1">IF($A368="","",OFFSET(統合マスタ!$C$4,MATCH($A368,統合マスタ!$AC$5:$AC$1501,0),0))</f>
        <v>リスペリドンＯＤ錠０．５ｍｇ「アメル」</v>
      </c>
      <c r="E368" s="27">
        <f ca="1">IF($A368="","",OFFSET(統合マスタ!$X$4,MATCH($A368,統合マスタ!$AC$5:$AC$1501,0),0))</f>
        <v>2</v>
      </c>
      <c r="F368" s="27">
        <f ca="1">IF($A368="","",OFFSET(統合マスタ!$Z$4,MATCH($A368,統合マスタ!$AC$5:$AC$1501,0),0))</f>
        <v>26</v>
      </c>
      <c r="G368" s="27" t="str">
        <f ca="1">IF($A368="","",OFFSET(統合マスタ!$E$4,MATCH($A368,統合マスタ!$AC$5:$AC$1501,0),0))</f>
        <v>ＰＴＰ</v>
      </c>
      <c r="H368" s="27" t="str">
        <f ca="1">IF($A368="","",OFFSET(統合マスタ!$F$4,MATCH($A368,統合マスタ!$AC$5:$AC$1501,0),0))</f>
        <v>１００Ｔ</v>
      </c>
      <c r="I368" s="27" t="str">
        <f ca="1">IF($A368="","",OFFSET(統合マスタ!$K$4,MATCH($A368,統合マスタ!$AC$5:$AC$1501,0),0))</f>
        <v/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521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198</v>
      </c>
      <c r="N368" s="54">
        <f t="shared" ca="1" si="10"/>
        <v>719</v>
      </c>
    </row>
    <row r="369" spans="1:14">
      <c r="A369" s="66" cm="1">
        <f t="array" aca="1" ref="A369" ca="1">IFERROR(
    SMALL(
        IF((統合マスタ!$R$5:$R$1501=1)*
           (ISNUMBER(MATCH(統合マスタ!$V$5:$V$1501, 分類!$N$8:$N$15, 0))),
           統合マスタ!$AC$5:$AC$1501),
        ROW(A365)
    ),
"")</f>
        <v>200711</v>
      </c>
      <c r="B369" s="27">
        <f t="shared" si="11"/>
        <v>365</v>
      </c>
      <c r="C369" s="27">
        <f ca="1">IF($A369="","",OFFSET(統合マスタ!$B$4,MATCH($A369,統合マスタ!$AC$5:$AC$1501,0),0))</f>
        <v>711</v>
      </c>
      <c r="D369" s="27" t="str">
        <f ca="1">IF($A369="","",OFFSET(統合マスタ!$C$4,MATCH($A369,統合マスタ!$AC$5:$AC$1501,0),0))</f>
        <v>リスペリドンＯＤ錠０．５ｍｇ「アメル」</v>
      </c>
      <c r="E369" s="27">
        <f ca="1">IF($A369="","",OFFSET(統合マスタ!$X$4,MATCH($A369,統合マスタ!$AC$5:$AC$1501,0),0))</f>
        <v>2</v>
      </c>
      <c r="F369" s="27">
        <f ca="1">IF($A369="","",OFFSET(統合マスタ!$Z$4,MATCH($A369,統合マスタ!$AC$5:$AC$1501,0),0))</f>
        <v>26</v>
      </c>
      <c r="G369" s="27" t="str">
        <f ca="1">IF($A369="","",OFFSET(統合マスタ!$E$4,MATCH($A369,統合マスタ!$AC$5:$AC$1501,0),0))</f>
        <v>バラ</v>
      </c>
      <c r="H369" s="27" t="str">
        <f ca="1">IF($A369="","",OFFSET(統合マスタ!$F$4,MATCH($A369,統合マスタ!$AC$5:$AC$1501,0),0))</f>
        <v>５００Ｔ</v>
      </c>
      <c r="I369" s="27" t="str">
        <f ca="1">IF($A369="","",OFFSET(統合マスタ!$K$4,MATCH($A369,統合マスタ!$AC$5:$AC$1501,0),0))</f>
        <v/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521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198</v>
      </c>
      <c r="N369" s="54">
        <f t="shared" ca="1" si="10"/>
        <v>719</v>
      </c>
    </row>
    <row r="370" spans="1:14">
      <c r="A370" s="66" cm="1">
        <f t="array" aca="1" ref="A370" ca="1">IFERROR(
    SMALL(
        IF((統合マスタ!$R$5:$R$1501=1)*
           (ISNUMBER(MATCH(統合マスタ!$V$5:$V$1501, 分類!$N$8:$N$15, 0))),
           統合マスタ!$AC$5:$AC$1501),
        ROW(A366)
    ),
"")</f>
        <v>200712</v>
      </c>
      <c r="B370" s="27">
        <f t="shared" si="11"/>
        <v>366</v>
      </c>
      <c r="C370" s="27">
        <f ca="1">IF($A370="","",OFFSET(統合マスタ!$B$4,MATCH($A370,統合マスタ!$AC$5:$AC$1501,0),0))</f>
        <v>712</v>
      </c>
      <c r="D370" s="27" t="str">
        <f ca="1">IF($A370="","",OFFSET(統合マスタ!$C$4,MATCH($A370,統合マスタ!$AC$5:$AC$1501,0),0))</f>
        <v>リスペリドンＯＤ錠１ｍｇ「アメル」</v>
      </c>
      <c r="E370" s="27">
        <f ca="1">IF($A370="","",OFFSET(統合マスタ!$X$4,MATCH($A370,統合マスタ!$AC$5:$AC$1501,0),0))</f>
        <v>2</v>
      </c>
      <c r="F370" s="27">
        <f ca="1">IF($A370="","",OFFSET(統合マスタ!$Z$4,MATCH($A370,統合マスタ!$AC$5:$AC$1501,0),0))</f>
        <v>26</v>
      </c>
      <c r="G370" s="27" t="str">
        <f ca="1">IF($A370="","",OFFSET(統合マスタ!$E$4,MATCH($A370,統合マスタ!$AC$5:$AC$1501,0),0))</f>
        <v>ＰＴＰ</v>
      </c>
      <c r="H370" s="27" t="str">
        <f ca="1">IF($A370="","",OFFSET(統合マスタ!$F$4,MATCH($A370,統合マスタ!$AC$5:$AC$1501,0),0))</f>
        <v>１００Ｔ</v>
      </c>
      <c r="I370" s="27" t="str">
        <f ca="1">IF($A370="","",OFFSET(統合マスタ!$K$4,MATCH($A370,統合マスタ!$AC$5:$AC$1501,0),0))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298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26</v>
      </c>
      <c r="N370" s="54">
        <f t="shared" ca="1" si="10"/>
        <v>324</v>
      </c>
    </row>
    <row r="371" spans="1:14">
      <c r="A371" s="66" cm="1">
        <f t="array" aca="1" ref="A371" ca="1">IFERROR(
    SMALL(
        IF((統合マスタ!$R$5:$R$1501=1)*
           (ISNUMBER(MATCH(統合マスタ!$V$5:$V$1501, 分類!$N$8:$N$15, 0))),
           統合マスタ!$AC$5:$AC$1501),
        ROW(A367)
    ),
"")</f>
        <v>200713</v>
      </c>
      <c r="B371" s="27">
        <f t="shared" si="11"/>
        <v>367</v>
      </c>
      <c r="C371" s="27">
        <f ca="1">IF($A371="","",OFFSET(統合マスタ!$B$4,MATCH($A371,統合マスタ!$AC$5:$AC$1501,0),0))</f>
        <v>713</v>
      </c>
      <c r="D371" s="27" t="str">
        <f ca="1">IF($A371="","",OFFSET(統合マスタ!$C$4,MATCH($A371,統合マスタ!$AC$5:$AC$1501,0),0))</f>
        <v>リスペリドンＯＤ錠１ｍｇ「アメル」</v>
      </c>
      <c r="E371" s="27">
        <f ca="1">IF($A371="","",OFFSET(統合マスタ!$X$4,MATCH($A371,統合マスタ!$AC$5:$AC$1501,0),0))</f>
        <v>2</v>
      </c>
      <c r="F371" s="27">
        <f ca="1">IF($A371="","",OFFSET(統合マスタ!$Z$4,MATCH($A371,統合マスタ!$AC$5:$AC$1501,0),0))</f>
        <v>26</v>
      </c>
      <c r="G371" s="27" t="str">
        <f ca="1">IF($A371="","",OFFSET(統合マスタ!$E$4,MATCH($A371,統合マスタ!$AC$5:$AC$1501,0),0))</f>
        <v>バラ</v>
      </c>
      <c r="H371" s="27" t="str">
        <f ca="1">IF($A371="","",OFFSET(統合マスタ!$F$4,MATCH($A371,統合マスタ!$AC$5:$AC$1501,0),0))</f>
        <v>５００Ｔ</v>
      </c>
      <c r="I371" s="27" t="str">
        <f ca="1">IF($A371="","",OFFSET(統合マスタ!$K$4,MATCH($A371,統合マスタ!$AC$5:$AC$1501,0),0))</f>
        <v/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298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26</v>
      </c>
      <c r="N371" s="54">
        <f t="shared" ca="1" si="10"/>
        <v>324</v>
      </c>
    </row>
    <row r="372" spans="1:14">
      <c r="A372" s="66" cm="1">
        <f t="array" aca="1" ref="A372" ca="1">IFERROR(
    SMALL(
        IF((統合マスタ!$R$5:$R$1501=1)*
           (ISNUMBER(MATCH(統合マスタ!$V$5:$V$1501, 分類!$N$8:$N$15, 0))),
           統合マスタ!$AC$5:$AC$1501),
        ROW(A368)
    ),
"")</f>
        <v>200714</v>
      </c>
      <c r="B372" s="27">
        <f t="shared" si="11"/>
        <v>368</v>
      </c>
      <c r="C372" s="27">
        <f ca="1">IF($A372="","",OFFSET(統合マスタ!$B$4,MATCH($A372,統合マスタ!$AC$5:$AC$1501,0),0))</f>
        <v>714</v>
      </c>
      <c r="D372" s="27" t="str">
        <f ca="1">IF($A372="","",OFFSET(統合マスタ!$C$4,MATCH($A372,統合マスタ!$AC$5:$AC$1501,0),0))</f>
        <v>リスペリドンＯＤ錠２ｍｇ「アメル」</v>
      </c>
      <c r="E372" s="27">
        <f ca="1">IF($A372="","",OFFSET(統合マスタ!$X$4,MATCH($A372,統合マスタ!$AC$5:$AC$1501,0),0))</f>
        <v>2</v>
      </c>
      <c r="F372" s="27">
        <f ca="1">IF($A372="","",OFFSET(統合マスタ!$Z$4,MATCH($A372,統合マスタ!$AC$5:$AC$1501,0),0))</f>
        <v>26</v>
      </c>
      <c r="G372" s="27" t="str">
        <f ca="1">IF($A372="","",OFFSET(統合マスタ!$E$4,MATCH($A372,統合マスタ!$AC$5:$AC$1501,0),0))</f>
        <v>ＰＴＰ</v>
      </c>
      <c r="H372" s="27" t="str">
        <f ca="1">IF($A372="","",OFFSET(統合マスタ!$F$4,MATCH($A372,統合マスタ!$AC$5:$AC$1501,0),0))</f>
        <v>１００Ｔ</v>
      </c>
      <c r="I372" s="27" t="str">
        <f ca="1">IF($A372="","",OFFSET(統合マスタ!$K$4,MATCH($A372,統合マスタ!$AC$5:$AC$1501,0),0))</f>
        <v/>
      </c>
      <c r="J372" s="54" t="str">
        <f ca="1">IF(F372="","",OFFSET(分類!$B$29,MATCH(F372,分類!$A$30:$A$46,0),0))</f>
        <v>調剤棚　＆　劇薬バラ</v>
      </c>
      <c r="K372" s="54">
        <f ca="1">IFERROR(
    OFFSET(錠剤_PTP!$M$5,
           MATCH(D372, 錠剤_PTP!$D$5:$D$999, 0) - 1,
           0),
"")</f>
        <v>363</v>
      </c>
      <c r="L372" s="54">
        <f ca="1">IFERROR(
    OFFSET(錠剤_バラ!$M$5,
           MATCH(D372, 錠剤_バラ!$D$5:$D$999, 0) - 1,
           0),
"")</f>
        <v>0</v>
      </c>
      <c r="M372" s="54">
        <f ca="1">IFERROR(
    OFFSET(分包機カセット!$M$2,
           MATCH(D372, 分包機カセット!$E$2:$E$235, 0) - 1,
           0),
"")</f>
        <v>19</v>
      </c>
      <c r="N372" s="54">
        <f t="shared" ca="1" si="10"/>
        <v>382</v>
      </c>
    </row>
    <row r="373" spans="1:14">
      <c r="A373" s="66" cm="1">
        <f t="array" aca="1" ref="A373" ca="1">IFERROR(
    SMALL(
        IF((統合マスタ!$R$5:$R$1501=1)*
           (ISNUMBER(MATCH(統合マスタ!$V$5:$V$1501, 分類!$N$8:$N$15, 0))),
           統合マスタ!$AC$5:$AC$1501),
        ROW(A369)
    ),
"")</f>
        <v>200715</v>
      </c>
      <c r="B373" s="27">
        <f t="shared" si="11"/>
        <v>369</v>
      </c>
      <c r="C373" s="27">
        <f ca="1">IF($A373="","",OFFSET(統合マスタ!$B$4,MATCH($A373,統合マスタ!$AC$5:$AC$1501,0),0))</f>
        <v>715</v>
      </c>
      <c r="D373" s="27" t="str">
        <f ca="1">IF($A373="","",OFFSET(統合マスタ!$C$4,MATCH($A373,統合マスタ!$AC$5:$AC$1501,0),0))</f>
        <v>リスペリドンＯＤ錠２ｍｇ「アメル」</v>
      </c>
      <c r="E373" s="27">
        <f ca="1">IF($A373="","",OFFSET(統合マスタ!$X$4,MATCH($A373,統合マスタ!$AC$5:$AC$1501,0),0))</f>
        <v>2</v>
      </c>
      <c r="F373" s="27">
        <f ca="1">IF($A373="","",OFFSET(統合マスタ!$Z$4,MATCH($A373,統合マスタ!$AC$5:$AC$1501,0),0))</f>
        <v>26</v>
      </c>
      <c r="G373" s="27" t="str">
        <f ca="1">IF($A373="","",OFFSET(統合マスタ!$E$4,MATCH($A373,統合マスタ!$AC$5:$AC$1501,0),0))</f>
        <v>バラ</v>
      </c>
      <c r="H373" s="27" t="str">
        <f ca="1">IF($A373="","",OFFSET(統合マスタ!$F$4,MATCH($A373,統合マスタ!$AC$5:$AC$1501,0),0))</f>
        <v>５００Ｔ</v>
      </c>
      <c r="I373" s="27" t="str">
        <f ca="1">IF($A373="","",OFFSET(統合マスタ!$K$4,MATCH($A373,統合マスタ!$AC$5:$AC$1501,0),0))</f>
        <v/>
      </c>
      <c r="J373" s="54" t="str">
        <f ca="1">IF(F373="","",OFFSET(分類!$B$29,MATCH(F373,分類!$A$30:$A$46,0),0))</f>
        <v>調剤棚　＆　劇薬バラ</v>
      </c>
      <c r="K373" s="54">
        <f ca="1">IFERROR(
    OFFSET(錠剤_PTP!$M$5,
           MATCH(D373, 錠剤_PTP!$D$5:$D$999, 0) - 1,
           0),
"")</f>
        <v>363</v>
      </c>
      <c r="L373" s="54">
        <f ca="1">IFERROR(
    OFFSET(錠剤_バラ!$M$5,
           MATCH(D373, 錠剤_バラ!$D$5:$D$999, 0) - 1,
           0),
"")</f>
        <v>0</v>
      </c>
      <c r="M373" s="54">
        <f ca="1">IFERROR(
    OFFSET(分包機カセット!$M$2,
           MATCH(D373, 分包機カセット!$E$2:$E$235, 0) - 1,
           0),
"")</f>
        <v>19</v>
      </c>
      <c r="N373" s="54">
        <f t="shared" ca="1" si="10"/>
        <v>382</v>
      </c>
    </row>
    <row r="374" spans="1:14">
      <c r="A374" s="66" cm="1">
        <f t="array" aca="1" ref="A374" ca="1">IFERROR(
    SMALL(
        IF((統合マスタ!$R$5:$R$1501=1)*
           (ISNUMBER(MATCH(統合マスタ!$V$5:$V$1501, 分類!$N$8:$N$15, 0))),
           統合マスタ!$AC$5:$AC$1501),
        ROW(A370)
    ),
"")</f>
        <v>200716</v>
      </c>
      <c r="B374" s="27">
        <f t="shared" si="11"/>
        <v>370</v>
      </c>
      <c r="C374" s="27">
        <f ca="1">IF($A374="","",OFFSET(統合マスタ!$B$4,MATCH($A374,統合マスタ!$AC$5:$AC$1501,0),0))</f>
        <v>716</v>
      </c>
      <c r="D374" s="27" t="str">
        <f ca="1">IF($A374="","",OFFSET(統合マスタ!$C$4,MATCH($A374,統合マスタ!$AC$5:$AC$1501,0),0))</f>
        <v>リスペリドンＯＤ錠３ｍｇ「アメル」</v>
      </c>
      <c r="E374" s="27">
        <f ca="1">IF($A374="","",OFFSET(統合マスタ!$X$4,MATCH($A374,統合マスタ!$AC$5:$AC$1501,0),0))</f>
        <v>2</v>
      </c>
      <c r="F374" s="27">
        <f ca="1">IF($A374="","",OFFSET(統合マスタ!$Z$4,MATCH($A374,統合マスタ!$AC$5:$AC$1501,0),0))</f>
        <v>26</v>
      </c>
      <c r="G374" s="27" t="str">
        <f ca="1">IF($A374="","",OFFSET(統合マスタ!$E$4,MATCH($A374,統合マスタ!$AC$5:$AC$1501,0),0))</f>
        <v>ＰＴＰ</v>
      </c>
      <c r="H374" s="27" t="str">
        <f ca="1">IF($A374="","",OFFSET(統合マスタ!$F$4,MATCH($A374,統合マスタ!$AC$5:$AC$1501,0),0))</f>
        <v>１００Ｔ</v>
      </c>
      <c r="I374" s="27" t="str">
        <f ca="1">IF($A374="","",OFFSET(統合マスタ!$K$4,MATCH($A374,統合マスタ!$AC$5:$AC$1501,0),0))</f>
        <v/>
      </c>
      <c r="J374" s="54" t="str">
        <f ca="1">IF(F374="","",OFFSET(分類!$B$29,MATCH(F374,分類!$A$30:$A$46,0),0))</f>
        <v>調剤棚　＆　劇薬バラ</v>
      </c>
      <c r="K374" s="54">
        <f ca="1">IFERROR(
    OFFSET(錠剤_PTP!$M$5,
           MATCH(D374, 錠剤_PTP!$D$5:$D$999, 0) - 1,
           0),
"")</f>
        <v>393</v>
      </c>
      <c r="L374" s="54">
        <f ca="1">IFERROR(
    OFFSET(錠剤_バラ!$M$5,
           MATCH(D374, 錠剤_バラ!$D$5:$D$999, 0) - 1,
           0),
"")</f>
        <v>0</v>
      </c>
      <c r="M374" s="54">
        <f ca="1">IFERROR(
    OFFSET(分包機カセット!$M$2,
           MATCH(D374, 分包機カセット!$E$2:$E$235, 0) - 1,
           0),
"")</f>
        <v>153</v>
      </c>
      <c r="N374" s="54">
        <f t="shared" ca="1" si="10"/>
        <v>546</v>
      </c>
    </row>
    <row r="375" spans="1:14">
      <c r="A375" s="66" cm="1">
        <f t="array" aca="1" ref="A375" ca="1">IFERROR(
    SMALL(
        IF((統合マスタ!$R$5:$R$1501=1)*
           (ISNUMBER(MATCH(統合マスタ!$V$5:$V$1501, 分類!$N$8:$N$15, 0))),
           統合マスタ!$AC$5:$AC$1501),
        ROW(A371)
    ),
"")</f>
        <v>200717</v>
      </c>
      <c r="B375" s="27">
        <f t="shared" si="11"/>
        <v>371</v>
      </c>
      <c r="C375" s="27">
        <f ca="1">IF($A375="","",OFFSET(統合マスタ!$B$4,MATCH($A375,統合マスタ!$AC$5:$AC$1501,0),0))</f>
        <v>717</v>
      </c>
      <c r="D375" s="27" t="str">
        <f ca="1">IF($A375="","",OFFSET(統合マスタ!$C$4,MATCH($A375,統合マスタ!$AC$5:$AC$1501,0),0))</f>
        <v>リスペリドンＯＤ錠３ｍｇ「アメル」</v>
      </c>
      <c r="E375" s="27">
        <f ca="1">IF($A375="","",OFFSET(統合マスタ!$X$4,MATCH($A375,統合マスタ!$AC$5:$AC$1501,0),0))</f>
        <v>2</v>
      </c>
      <c r="F375" s="27">
        <f ca="1">IF($A375="","",OFFSET(統合マスタ!$Z$4,MATCH($A375,統合マスタ!$AC$5:$AC$1501,0),0))</f>
        <v>26</v>
      </c>
      <c r="G375" s="27" t="str">
        <f ca="1">IF($A375="","",OFFSET(統合マスタ!$E$4,MATCH($A375,統合マスタ!$AC$5:$AC$1501,0),0))</f>
        <v>バラ</v>
      </c>
      <c r="H375" s="27" t="str">
        <f ca="1">IF($A375="","",OFFSET(統合マスタ!$F$4,MATCH($A375,統合マスタ!$AC$5:$AC$1501,0),0))</f>
        <v>５００Ｔ</v>
      </c>
      <c r="I375" s="27" t="str">
        <f ca="1">IF($A375="","",OFFSET(統合マスタ!$K$4,MATCH($A375,統合マスタ!$AC$5:$AC$1501,0),0))</f>
        <v/>
      </c>
      <c r="J375" s="54" t="str">
        <f ca="1">IF(F375="","",OFFSET(分類!$B$29,MATCH(F375,分類!$A$30:$A$46,0),0))</f>
        <v>調剤棚　＆　劇薬バラ</v>
      </c>
      <c r="K375" s="54">
        <f ca="1">IFERROR(
    OFFSET(錠剤_PTP!$M$5,
           MATCH(D375, 錠剤_PTP!$D$5:$D$999, 0) - 1,
           0),
"")</f>
        <v>393</v>
      </c>
      <c r="L375" s="54">
        <f ca="1">IFERROR(
    OFFSET(錠剤_バラ!$M$5,
           MATCH(D375, 錠剤_バラ!$D$5:$D$999, 0) - 1,
           0),
"")</f>
        <v>0</v>
      </c>
      <c r="M375" s="54">
        <f ca="1">IFERROR(
    OFFSET(分包機カセット!$M$2,
           MATCH(D375, 分包機カセット!$E$2:$E$235, 0) - 1,
           0),
"")</f>
        <v>153</v>
      </c>
      <c r="N375" s="54">
        <f t="shared" ca="1" si="10"/>
        <v>546</v>
      </c>
    </row>
    <row r="376" spans="1:14">
      <c r="A376" s="66" cm="1">
        <f t="array" aca="1" ref="A376" ca="1">IFERROR(
    SMALL(
        IF((統合マスタ!$R$5:$R$1501=1)*
           (ISNUMBER(MATCH(統合マスタ!$V$5:$V$1501, 分類!$N$8:$N$15, 0))),
           統合マスタ!$AC$5:$AC$1501),
        ROW(A372)
    ),
"")</f>
        <v>200719</v>
      </c>
      <c r="B376" s="27">
        <f t="shared" si="11"/>
        <v>372</v>
      </c>
      <c r="C376" s="27">
        <f ca="1">IF($A376="","",OFFSET(統合マスタ!$B$4,MATCH($A376,統合マスタ!$AC$5:$AC$1501,0),0))</f>
        <v>719</v>
      </c>
      <c r="D376" s="27" t="str">
        <f ca="1">IF($A376="","",OFFSET(統合マスタ!$C$4,MATCH($A376,統合マスタ!$AC$5:$AC$1501,0),0))</f>
        <v>リスペリドン錠０．５ｍｇ「アメル」</v>
      </c>
      <c r="E376" s="27">
        <f ca="1">IF($A376="","",OFFSET(統合マスタ!$X$4,MATCH($A376,統合マスタ!$AC$5:$AC$1501,0),0))</f>
        <v>2</v>
      </c>
      <c r="F376" s="27">
        <f ca="1">IF($A376="","",OFFSET(統合マスタ!$Z$4,MATCH($A376,統合マスタ!$AC$5:$AC$1501,0),0))</f>
        <v>26</v>
      </c>
      <c r="G376" s="27" t="str">
        <f ca="1">IF($A376="","",OFFSET(統合マスタ!$E$4,MATCH($A376,統合マスタ!$AC$5:$AC$1501,0),0))</f>
        <v>ＰＴＰ</v>
      </c>
      <c r="H376" s="27" t="str">
        <f ca="1">IF($A376="","",OFFSET(統合マスタ!$F$4,MATCH($A376,統合マスタ!$AC$5:$AC$1501,0),0))</f>
        <v>１００Ｔ</v>
      </c>
      <c r="I376" s="27" t="str">
        <f ca="1">IF($A376="","",OFFSET(統合マスタ!$K$4,MATCH($A376,統合マスタ!$AC$5:$AC$1501,0),0))</f>
        <v>錠</v>
      </c>
      <c r="J376" s="54" t="str">
        <f ca="1">IF(F376="","",OFFSET(分類!$B$29,MATCH(F376,分類!$A$30:$A$46,0),0))</f>
        <v>調剤棚　＆　劇薬バラ</v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cm="1">
        <f t="array" aca="1" ref="A377" ca="1">IFERROR(
    SMALL(
        IF((統合マスタ!$R$5:$R$1501=1)*
           (ISNUMBER(MATCH(統合マスタ!$V$5:$V$1501, 分類!$N$8:$N$15, 0))),
           統合マスタ!$AC$5:$AC$1501),
        ROW(A373)
    ),
"")</f>
        <v>200720</v>
      </c>
      <c r="B377" s="27">
        <f t="shared" si="11"/>
        <v>373</v>
      </c>
      <c r="C377" s="27">
        <f ca="1">IF($A377="","",OFFSET(統合マスタ!$B$4,MATCH($A377,統合マスタ!$AC$5:$AC$1501,0),0))</f>
        <v>720</v>
      </c>
      <c r="D377" s="27" t="str">
        <f ca="1">IF($A377="","",OFFSET(統合マスタ!$C$4,MATCH($A377,統合マスタ!$AC$5:$AC$1501,0),0))</f>
        <v>リスペリドン錠１ｍｇ「アメル」</v>
      </c>
      <c r="E377" s="27">
        <f ca="1">IF($A377="","",OFFSET(統合マスタ!$X$4,MATCH($A377,統合マスタ!$AC$5:$AC$1501,0),0))</f>
        <v>2</v>
      </c>
      <c r="F377" s="27">
        <f ca="1">IF($A377="","",OFFSET(統合マスタ!$Z$4,MATCH($A377,統合マスタ!$AC$5:$AC$1501,0),0))</f>
        <v>26</v>
      </c>
      <c r="G377" s="27" t="str">
        <f ca="1">IF($A377="","",OFFSET(統合マスタ!$E$4,MATCH($A377,統合マスタ!$AC$5:$AC$1501,0),0))</f>
        <v>ＰＴＰ</v>
      </c>
      <c r="H377" s="27" t="str">
        <f ca="1">IF($A377="","",OFFSET(統合マスタ!$F$4,MATCH($A377,統合マスタ!$AC$5:$AC$1501,0),0))</f>
        <v>１００Ｔ</v>
      </c>
      <c r="I377" s="27" t="str">
        <f ca="1">IF($A377="","",OFFSET(統合マスタ!$K$4,MATCH($A377,統合マスタ!$AC$5:$AC$1501,0),0))</f>
        <v>錠</v>
      </c>
      <c r="J377" s="54" t="str">
        <f ca="1">IF(F377="","",OFFSET(分類!$B$29,MATCH(F377,分類!$A$30:$A$46,0),0))</f>
        <v>調剤棚　＆　劇薬バラ</v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cm="1">
        <f t="array" aca="1" ref="A378" ca="1">IFERROR(
    SMALL(
        IF((統合マスタ!$R$5:$R$1501=1)*
           (ISNUMBER(MATCH(統合マスタ!$V$5:$V$1501, 分類!$N$8:$N$15, 0))),
           統合マスタ!$AC$5:$AC$1501),
        ROW(A374)
    ),
"")</f>
        <v>200743</v>
      </c>
      <c r="B378" s="27">
        <f t="shared" si="11"/>
        <v>374</v>
      </c>
      <c r="C378" s="27">
        <f ca="1">IF($A378="","",OFFSET(統合マスタ!$B$4,MATCH($A378,統合マスタ!$AC$5:$AC$1501,0),0))</f>
        <v>743</v>
      </c>
      <c r="D378" s="27" t="str">
        <f ca="1">IF($A378="","",OFFSET(統合マスタ!$C$4,MATCH($A378,統合マスタ!$AC$5:$AC$1501,0),0))</f>
        <v>ルーラン錠４ｍｇ</v>
      </c>
      <c r="E378" s="27">
        <f ca="1">IF($A378="","",OFFSET(統合マスタ!$X$4,MATCH($A378,統合マスタ!$AC$5:$AC$1501,0),0))</f>
        <v>2</v>
      </c>
      <c r="F378" s="27">
        <f ca="1">IF($A378="","",OFFSET(統合マスタ!$Z$4,MATCH($A378,統合マスタ!$AC$5:$AC$1501,0),0))</f>
        <v>26</v>
      </c>
      <c r="G378" s="27" t="str">
        <f ca="1">IF($A378="","",OFFSET(統合マスタ!$E$4,MATCH($A378,統合マスタ!$AC$5:$AC$1501,0),0))</f>
        <v>ＰＴＰ</v>
      </c>
      <c r="H378" s="27" t="str">
        <f ca="1">IF($A378="","",OFFSET(統合マスタ!$F$4,MATCH($A378,統合マスタ!$AC$5:$AC$1501,0),0))</f>
        <v>１００Ｔ　　　　</v>
      </c>
      <c r="I378" s="27" t="str">
        <f ca="1">IF($A378="","",OFFSET(統合マスタ!$K$4,MATCH($A378,統合マスタ!$AC$5:$AC$1501,0),0))</f>
        <v>錠</v>
      </c>
      <c r="J378" s="54" t="str">
        <f ca="1">IF(F378="","",OFFSET(分類!$B$29,MATCH(F378,分類!$A$30:$A$46,0),0))</f>
        <v>調剤棚　＆　劇薬バラ</v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>
        <f ca="1">IFERROR(
    OFFSET(分包機カセット!$M$2,
           MATCH(D378, 分包機カセット!$E$2:$E$235, 0) - 1,
           0),
"")</f>
        <v>261</v>
      </c>
      <c r="N378" s="54">
        <f t="shared" ca="1" si="10"/>
        <v>261</v>
      </c>
    </row>
    <row r="379" spans="1:14">
      <c r="A379" s="66" cm="1">
        <f t="array" aca="1" ref="A379" ca="1">IFERROR(
    SMALL(
        IF((統合マスタ!$R$5:$R$1501=1)*
           (ISNUMBER(MATCH(統合マスタ!$V$5:$V$1501, 分類!$N$8:$N$15, 0))),
           統合マスタ!$AC$5:$AC$1501),
        ROW(A375)
    ),
"")</f>
        <v>200744</v>
      </c>
      <c r="B379" s="27">
        <f t="shared" si="11"/>
        <v>375</v>
      </c>
      <c r="C379" s="27">
        <f ca="1">IF($A379="","",OFFSET(統合マスタ!$B$4,MATCH($A379,統合マスタ!$AC$5:$AC$1501,0),0))</f>
        <v>744</v>
      </c>
      <c r="D379" s="27" t="str">
        <f ca="1">IF($A379="","",OFFSET(統合マスタ!$C$4,MATCH($A379,統合マスタ!$AC$5:$AC$1501,0),0))</f>
        <v>ルーラン錠４ｍｇ</v>
      </c>
      <c r="E379" s="27">
        <f ca="1">IF($A379="","",OFFSET(統合マスタ!$X$4,MATCH($A379,統合マスタ!$AC$5:$AC$1501,0),0))</f>
        <v>2</v>
      </c>
      <c r="F379" s="27">
        <f ca="1">IF($A379="","",OFFSET(統合マスタ!$Z$4,MATCH($A379,統合マスタ!$AC$5:$AC$1501,0),0))</f>
        <v>26</v>
      </c>
      <c r="G379" s="27" t="str">
        <f ca="1">IF($A379="","",OFFSET(統合マスタ!$E$4,MATCH($A379,統合マスタ!$AC$5:$AC$1501,0),0))</f>
        <v>バラ</v>
      </c>
      <c r="H379" s="27" t="str">
        <f ca="1">IF($A379="","",OFFSET(統合マスタ!$F$4,MATCH($A379,統合マスタ!$AC$5:$AC$1501,0),0))</f>
        <v>１０００Ｔ</v>
      </c>
      <c r="I379" s="27" t="str">
        <f ca="1">IF($A379="","",OFFSET(統合マスタ!$K$4,MATCH($A379,統合マスタ!$AC$5:$AC$1501,0),0))</f>
        <v>錠</v>
      </c>
      <c r="J379" s="54" t="str">
        <f ca="1">IF(F379="","",OFFSET(分類!$B$29,MATCH(F379,分類!$A$30:$A$46,0),0))</f>
        <v>調剤棚　＆　劇薬バラ</v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>
        <f ca="1">IFERROR(
    OFFSET(分包機カセット!$M$2,
           MATCH(D379, 分包機カセット!$E$2:$E$235, 0) - 1,
           0),
"")</f>
        <v>261</v>
      </c>
      <c r="N379" s="54">
        <f t="shared" ca="1" si="10"/>
        <v>261</v>
      </c>
    </row>
    <row r="380" spans="1:14">
      <c r="A380" s="66" cm="1">
        <f t="array" aca="1" ref="A380" ca="1">IFERROR(
    SMALL(
        IF((統合マスタ!$R$5:$R$1501=1)*
           (ISNUMBER(MATCH(統合マスタ!$V$5:$V$1501, 分類!$N$8:$N$15, 0))),
           統合マスタ!$AC$5:$AC$1501),
        ROW(A376)
    ),
"")</f>
        <v>200745</v>
      </c>
      <c r="B380" s="27">
        <f t="shared" si="11"/>
        <v>376</v>
      </c>
      <c r="C380" s="27">
        <f ca="1">IF($A380="","",OFFSET(統合マスタ!$B$4,MATCH($A380,統合マスタ!$AC$5:$AC$1501,0),0))</f>
        <v>745</v>
      </c>
      <c r="D380" s="27" t="str">
        <f ca="1">IF($A380="","",OFFSET(統合マスタ!$C$4,MATCH($A380,統合マスタ!$AC$5:$AC$1501,0),0))</f>
        <v>ルーラン錠８ｍｇ</v>
      </c>
      <c r="E380" s="27">
        <f ca="1">IF($A380="","",OFFSET(統合マスタ!$X$4,MATCH($A380,統合マスタ!$AC$5:$AC$1501,0),0))</f>
        <v>2</v>
      </c>
      <c r="F380" s="27">
        <f ca="1">IF($A380="","",OFFSET(統合マスタ!$Z$4,MATCH($A380,統合マスタ!$AC$5:$AC$1501,0),0))</f>
        <v>26</v>
      </c>
      <c r="G380" s="27" t="str">
        <f ca="1">IF($A380="","",OFFSET(統合マスタ!$E$4,MATCH($A380,統合マスタ!$AC$5:$AC$1501,0),0))</f>
        <v>バラ</v>
      </c>
      <c r="H380" s="27" t="str">
        <f ca="1">IF($A380="","",OFFSET(統合マスタ!$F$4,MATCH($A380,統合マスタ!$AC$5:$AC$1501,0),0))</f>
        <v>１０００Ｔ</v>
      </c>
      <c r="I380" s="27" t="str">
        <f ca="1">IF($A380="","",OFFSET(統合マスタ!$K$4,MATCH($A380,統合マスタ!$AC$5:$AC$1501,0),0))</f>
        <v>錠</v>
      </c>
      <c r="J380" s="54" t="str">
        <f ca="1">IF(F380="","",OFFSET(分類!$B$29,MATCH(F380,分類!$A$30:$A$46,0),0))</f>
        <v>調剤棚　＆　劇薬バラ</v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ca="1">IFERROR(
    OFFSET(分包機カセット!$M$2,
           MATCH(D380, 分包機カセット!$E$2:$E$235, 0) - 1,
           0),
"")</f>
        <v>142</v>
      </c>
      <c r="N380" s="54">
        <f t="shared" ca="1" si="10"/>
        <v>142</v>
      </c>
    </row>
    <row r="381" spans="1:14">
      <c r="A381" s="66" cm="1">
        <f t="array" aca="1" ref="A381" ca="1">IFERROR(
    SMALL(
        IF((統合マスタ!$R$5:$R$1501=1)*
           (ISNUMBER(MATCH(統合マスタ!$V$5:$V$1501, 分類!$N$8:$N$15, 0))),
           統合マスタ!$AC$5:$AC$1501),
        ROW(A377)
    ),
"")</f>
        <v>200746</v>
      </c>
      <c r="B381" s="27">
        <f t="shared" si="11"/>
        <v>377</v>
      </c>
      <c r="C381" s="27">
        <f ca="1">IF($A381="","",OFFSET(統合マスタ!$B$4,MATCH($A381,統合マスタ!$AC$5:$AC$1501,0),0))</f>
        <v>746</v>
      </c>
      <c r="D381" s="27" t="str">
        <f ca="1">IF($A381="","",OFFSET(統合マスタ!$C$4,MATCH($A381,統合マスタ!$AC$5:$AC$1501,0),0))</f>
        <v>ルーラン錠８ｍｇ　　　　　　　　　　　　</v>
      </c>
      <c r="E381" s="27">
        <f ca="1">IF($A381="","",OFFSET(統合マスタ!$X$4,MATCH($A381,統合マスタ!$AC$5:$AC$1501,0),0))</f>
        <v>2</v>
      </c>
      <c r="F381" s="27">
        <f ca="1">IF($A381="","",OFFSET(統合マスタ!$Z$4,MATCH($A381,統合マスタ!$AC$5:$AC$1501,0),0))</f>
        <v>26</v>
      </c>
      <c r="G381" s="27" t="str">
        <f ca="1">IF($A381="","",OFFSET(統合マスタ!$E$4,MATCH($A381,統合マスタ!$AC$5:$AC$1501,0),0))</f>
        <v>ＰＴＰ</v>
      </c>
      <c r="H381" s="27" t="str">
        <f ca="1">IF($A381="","",OFFSET(統合マスタ!$F$4,MATCH($A381,統合マスタ!$AC$5:$AC$1501,0),0))</f>
        <v>１００Ｔ</v>
      </c>
      <c r="I381" s="27" t="str">
        <f ca="1">IF($A381="","",OFFSET(統合マスタ!$K$4,MATCH($A381,統合マスタ!$AC$5:$AC$1501,0),0))</f>
        <v>錠</v>
      </c>
      <c r="J381" s="54" t="str">
        <f ca="1">IF(F381="","",OFFSET(分類!$B$29,MATCH(F381,分類!$A$30:$A$46,0),0))</f>
        <v>調剤棚　＆　劇薬バラ</v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636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636</v>
      </c>
    </row>
    <row r="382" spans="1:14">
      <c r="A382" s="66" cm="1">
        <f t="array" aca="1" ref="A382" ca="1">IFERROR(
    SMALL(
        IF((統合マスタ!$R$5:$R$1501=1)*
           (ISNUMBER(MATCH(統合マスタ!$V$5:$V$1501, 分類!$N$8:$N$15, 0))),
           統合マスタ!$AC$5:$AC$1501),
        ROW(A378)
    ),
"")</f>
        <v>200747</v>
      </c>
      <c r="B382" s="27">
        <f t="shared" si="11"/>
        <v>378</v>
      </c>
      <c r="C382" s="27">
        <f ca="1">IF($A382="","",OFFSET(統合マスタ!$B$4,MATCH($A382,統合マスタ!$AC$5:$AC$1501,0),0))</f>
        <v>747</v>
      </c>
      <c r="D382" s="27" t="str">
        <f ca="1">IF($A382="","",OFFSET(統合マスタ!$C$4,MATCH($A382,統合マスタ!$AC$5:$AC$1501,0),0))</f>
        <v>レキサルティＯＤ錠０．５ｍｇ</v>
      </c>
      <c r="E382" s="27">
        <f ca="1">IF($A382="","",OFFSET(統合マスタ!$X$4,MATCH($A382,統合マスタ!$AC$5:$AC$1501,0),0))</f>
        <v>2</v>
      </c>
      <c r="F382" s="27">
        <f ca="1">IF($A382="","",OFFSET(統合マスタ!$Z$4,MATCH($A382,統合マスタ!$AC$5:$AC$1501,0),0))</f>
        <v>26</v>
      </c>
      <c r="G382" s="27" t="str">
        <f ca="1">IF($A382="","",OFFSET(統合マスタ!$E$4,MATCH($A382,統合マスタ!$AC$5:$AC$1501,0),0))</f>
        <v>ＰＴＰ</v>
      </c>
      <c r="H382" s="27" t="str">
        <f ca="1">IF($A382="","",OFFSET(統合マスタ!$F$4,MATCH($A382,統合マスタ!$AC$5:$AC$1501,0),0))</f>
        <v>１００Ｔ</v>
      </c>
      <c r="I382" s="27" t="str">
        <f ca="1">IF($A382="","",OFFSET(統合マスタ!$K$4,MATCH($A382,統合マスタ!$AC$5:$AC$1501,0),0))</f>
        <v>錠</v>
      </c>
      <c r="J382" s="54" t="str">
        <f ca="1">IF(F382="","",OFFSET(分類!$B$29,MATCH(F382,分類!$A$30:$A$46,0),0))</f>
        <v>調剤棚　＆　劇薬バラ</v>
      </c>
      <c r="K382" s="54">
        <f ca="1">IFERROR(
    OFFSET(錠剤_PTP!$M$5,
           MATCH(D382, 錠剤_PTP!$D$5:$D$999, 0) - 1,
           0),
"")</f>
        <v>550</v>
      </c>
      <c r="L382" s="54">
        <f ca="1">IFERROR(
    OFFSET(錠剤_バラ!$M$5,
           MATCH(D382, 錠剤_バラ!$D$5:$D$999, 0) - 1,
           0),
"")</f>
        <v>0</v>
      </c>
      <c r="M382" s="54">
        <f ca="1">IFERROR(
    OFFSET(分包機カセット!$M$2,
           MATCH(D382, 分包機カセット!$E$2:$E$235, 0) - 1,
           0),
"")</f>
        <v>250</v>
      </c>
      <c r="N382" s="54">
        <f t="shared" ca="1" si="10"/>
        <v>800</v>
      </c>
    </row>
    <row r="383" spans="1:14">
      <c r="A383" s="66" cm="1">
        <f t="array" aca="1" ref="A383" ca="1">IFERROR(
    SMALL(
        IF((統合マスタ!$R$5:$R$1501=1)*
           (ISNUMBER(MATCH(統合マスタ!$V$5:$V$1501, 分類!$N$8:$N$15, 0))),
           統合マスタ!$AC$5:$AC$1501),
        ROW(A379)
    ),
"")</f>
        <v>200748</v>
      </c>
      <c r="B383" s="27">
        <f t="shared" si="11"/>
        <v>379</v>
      </c>
      <c r="C383" s="27">
        <f ca="1">IF($A383="","",OFFSET(統合マスタ!$B$4,MATCH($A383,統合マスタ!$AC$5:$AC$1501,0),0))</f>
        <v>748</v>
      </c>
      <c r="D383" s="27" t="str">
        <f ca="1">IF($A383="","",OFFSET(統合マスタ!$C$4,MATCH($A383,統合マスタ!$AC$5:$AC$1501,0),0))</f>
        <v>レキサルティＯＤ錠０．５ｍｇ</v>
      </c>
      <c r="E383" s="27">
        <f ca="1">IF($A383="","",OFFSET(統合マスタ!$X$4,MATCH($A383,統合マスタ!$AC$5:$AC$1501,0),0))</f>
        <v>2</v>
      </c>
      <c r="F383" s="27">
        <f ca="1">IF($A383="","",OFFSET(統合マスタ!$Z$4,MATCH($A383,統合マスタ!$AC$5:$AC$1501,0),0))</f>
        <v>26</v>
      </c>
      <c r="G383" s="27" t="str">
        <f ca="1">IF($A383="","",OFFSET(統合マスタ!$E$4,MATCH($A383,統合マスタ!$AC$5:$AC$1501,0),0))</f>
        <v>バラ</v>
      </c>
      <c r="H383" s="27" t="str">
        <f ca="1">IF($A383="","",OFFSET(統合マスタ!$F$4,MATCH($A383,統合マスタ!$AC$5:$AC$1501,0),0))</f>
        <v>５００Ｔ</v>
      </c>
      <c r="I383" s="27" t="str">
        <f ca="1">IF($A383="","",OFFSET(統合マスタ!$K$4,MATCH($A383,統合マスタ!$AC$5:$AC$1501,0),0))</f>
        <v>錠</v>
      </c>
      <c r="J383" s="54" t="str">
        <f ca="1">IF(F383="","",OFFSET(分類!$B$29,MATCH(F383,分類!$A$30:$A$46,0),0))</f>
        <v>調剤棚　＆　劇薬バラ</v>
      </c>
      <c r="K383" s="54">
        <f ca="1">IFERROR(
    OFFSET(錠剤_PTP!$M$5,
           MATCH(D383, 錠剤_PTP!$D$5:$D$999, 0) - 1,
           0),
"")</f>
        <v>550</v>
      </c>
      <c r="L383" s="54">
        <f ca="1">IFERROR(
    OFFSET(錠剤_バラ!$M$5,
           MATCH(D383, 錠剤_バラ!$D$5:$D$999, 0) - 1,
           0),
"")</f>
        <v>0</v>
      </c>
      <c r="M383" s="54">
        <f ca="1">IFERROR(
    OFFSET(分包機カセット!$M$2,
           MATCH(D383, 分包機カセット!$E$2:$E$235, 0) - 1,
           0),
"")</f>
        <v>250</v>
      </c>
      <c r="N383" s="54">
        <f t="shared" ca="1" si="10"/>
        <v>800</v>
      </c>
    </row>
    <row r="384" spans="1:14">
      <c r="A384" s="66" cm="1">
        <f t="array" aca="1" ref="A384" ca="1">IFERROR(
    SMALL(
        IF((統合マスタ!$R$5:$R$1501=1)*
           (ISNUMBER(MATCH(統合マスタ!$V$5:$V$1501, 分類!$N$8:$N$15, 0))),
           統合マスタ!$AC$5:$AC$1501),
        ROW(A380)
    ),
"")</f>
        <v>200749</v>
      </c>
      <c r="B384" s="27">
        <f t="shared" si="11"/>
        <v>380</v>
      </c>
      <c r="C384" s="27">
        <f ca="1">IF($A384="","",OFFSET(統合マスタ!$B$4,MATCH($A384,統合マスタ!$AC$5:$AC$1501,0),0))</f>
        <v>749</v>
      </c>
      <c r="D384" s="27" t="str">
        <f ca="1">IF($A384="","",OFFSET(統合マスタ!$C$4,MATCH($A384,統合マスタ!$AC$5:$AC$1501,0),0))</f>
        <v>レキサルティＯＤ錠１ｍｇ</v>
      </c>
      <c r="E384" s="27">
        <f ca="1">IF($A384="","",OFFSET(統合マスタ!$X$4,MATCH($A384,統合マスタ!$AC$5:$AC$1501,0),0))</f>
        <v>2</v>
      </c>
      <c r="F384" s="27">
        <f ca="1">IF($A384="","",OFFSET(統合マスタ!$Z$4,MATCH($A384,統合マスタ!$AC$5:$AC$1501,0),0))</f>
        <v>26</v>
      </c>
      <c r="G384" s="27" t="str">
        <f ca="1">IF($A384="","",OFFSET(統合マスタ!$E$4,MATCH($A384,統合マスタ!$AC$5:$AC$1501,0),0))</f>
        <v>ＰＴＰ</v>
      </c>
      <c r="H384" s="27" t="str">
        <f ca="1">IF($A384="","",OFFSET(統合マスタ!$F$4,MATCH($A384,統合マスタ!$AC$5:$AC$1501,0),0))</f>
        <v>１００Ｔ</v>
      </c>
      <c r="I384" s="27" t="str">
        <f ca="1">IF($A384="","",OFFSET(統合マスタ!$K$4,MATCH($A384,統合マスタ!$AC$5:$AC$1501,0),0))</f>
        <v>錠</v>
      </c>
      <c r="J384" s="54" t="str">
        <f ca="1">IF(F384="","",OFFSET(分類!$B$29,MATCH(F384,分類!$A$30:$A$46,0),0))</f>
        <v>調剤棚　＆　劇薬バラ</v>
      </c>
      <c r="K384" s="54">
        <f ca="1">IFERROR(
    OFFSET(錠剤_PTP!$M$5,
           MATCH(D384, 錠剤_PTP!$D$5:$D$999, 0) - 1,
           0),
"")</f>
        <v>448</v>
      </c>
      <c r="L384" s="54">
        <f ca="1">IFERROR(
    OFFSET(錠剤_バラ!$M$5,
           MATCH(D384, 錠剤_バラ!$D$5:$D$999, 0) - 1,
           0),
"")</f>
        <v>0</v>
      </c>
      <c r="M384" s="54">
        <f ca="1">IFERROR(
    OFFSET(分包機カセット!$M$2,
           MATCH(D384, 分包機カセット!$E$2:$E$235, 0) - 1,
           0),
"")</f>
        <v>369</v>
      </c>
      <c r="N384" s="54">
        <f t="shared" ca="1" si="10"/>
        <v>817</v>
      </c>
    </row>
    <row r="385" spans="1:14">
      <c r="A385" s="66" cm="1">
        <f t="array" aca="1" ref="A385" ca="1">IFERROR(
    SMALL(
        IF((統合マスタ!$R$5:$R$1501=1)*
           (ISNUMBER(MATCH(統合マスタ!$V$5:$V$1501, 分類!$N$8:$N$15, 0))),
           統合マスタ!$AC$5:$AC$1501),
        ROW(A381)
    ),
"")</f>
        <v>200750</v>
      </c>
      <c r="B385" s="27">
        <f t="shared" si="11"/>
        <v>381</v>
      </c>
      <c r="C385" s="27">
        <f ca="1">IF($A385="","",OFFSET(統合マスタ!$B$4,MATCH($A385,統合マスタ!$AC$5:$AC$1501,0),0))</f>
        <v>750</v>
      </c>
      <c r="D385" s="27" t="str">
        <f ca="1">IF($A385="","",OFFSET(統合マスタ!$C$4,MATCH($A385,統合マスタ!$AC$5:$AC$1501,0),0))</f>
        <v>レキサルティＯＤ錠１ｍｇ</v>
      </c>
      <c r="E385" s="27">
        <f ca="1">IF($A385="","",OFFSET(統合マスタ!$X$4,MATCH($A385,統合マスタ!$AC$5:$AC$1501,0),0))</f>
        <v>2</v>
      </c>
      <c r="F385" s="27">
        <f ca="1">IF($A385="","",OFFSET(統合マスタ!$Z$4,MATCH($A385,統合マスタ!$AC$5:$AC$1501,0),0))</f>
        <v>26</v>
      </c>
      <c r="G385" s="27" t="str">
        <f ca="1">IF($A385="","",OFFSET(統合マスタ!$E$4,MATCH($A385,統合マスタ!$AC$5:$AC$1501,0),0))</f>
        <v>バラ</v>
      </c>
      <c r="H385" s="27" t="str">
        <f ca="1">IF($A385="","",OFFSET(統合マスタ!$F$4,MATCH($A385,統合マスタ!$AC$5:$AC$1501,0),0))</f>
        <v>５００Ｔ</v>
      </c>
      <c r="I385" s="27" t="str">
        <f ca="1">IF($A385="","",OFFSET(統合マスタ!$K$4,MATCH($A385,統合マスタ!$AC$5:$AC$1501,0),0))</f>
        <v>錠</v>
      </c>
      <c r="J385" s="54" t="str">
        <f ca="1">IF(F385="","",OFFSET(分類!$B$29,MATCH(F385,分類!$A$30:$A$46,0),0))</f>
        <v>調剤棚　＆　劇薬バラ</v>
      </c>
      <c r="K385" s="54">
        <f ca="1">IFERROR(
    OFFSET(錠剤_PTP!$M$5,
           MATCH(D385, 錠剤_PTP!$D$5:$D$999, 0) - 1,
           0),
"")</f>
        <v>448</v>
      </c>
      <c r="L385" s="54">
        <f ca="1">IFERROR(
    OFFSET(錠剤_バラ!$M$5,
           MATCH(D385, 錠剤_バラ!$D$5:$D$999, 0) - 1,
           0),
"")</f>
        <v>0</v>
      </c>
      <c r="M385" s="54">
        <f ca="1">IFERROR(
    OFFSET(分包機カセット!$M$2,
           MATCH(D385, 分包機カセット!$E$2:$E$235, 0) - 1,
           0),
"")</f>
        <v>369</v>
      </c>
      <c r="N385" s="54">
        <f t="shared" ca="1" si="10"/>
        <v>817</v>
      </c>
    </row>
    <row r="386" spans="1:14">
      <c r="A386" s="66" cm="1">
        <f t="array" aca="1" ref="A386" ca="1">IFERROR(
    SMALL(
        IF((統合マスタ!$R$5:$R$1501=1)*
           (ISNUMBER(MATCH(統合マスタ!$V$5:$V$1501, 分類!$N$8:$N$15, 0))),
           統合マスタ!$AC$5:$AC$1501),
        ROW(A382)
    ),
"")</f>
        <v>200751</v>
      </c>
      <c r="B386" s="27">
        <f t="shared" si="11"/>
        <v>382</v>
      </c>
      <c r="C386" s="27">
        <f ca="1">IF($A386="","",OFFSET(統合マスタ!$B$4,MATCH($A386,統合マスタ!$AC$5:$AC$1501,0),0))</f>
        <v>751</v>
      </c>
      <c r="D386" s="27" t="str">
        <f ca="1">IF($A386="","",OFFSET(統合マスタ!$C$4,MATCH($A386,統合マスタ!$AC$5:$AC$1501,0),0))</f>
        <v>レキサルティＯＤ錠２ｍｇ</v>
      </c>
      <c r="E386" s="27">
        <f ca="1">IF($A386="","",OFFSET(統合マスタ!$X$4,MATCH($A386,統合マスタ!$AC$5:$AC$1501,0),0))</f>
        <v>2</v>
      </c>
      <c r="F386" s="27">
        <f ca="1">IF($A386="","",OFFSET(統合マスタ!$Z$4,MATCH($A386,統合マスタ!$AC$5:$AC$1501,0),0))</f>
        <v>26</v>
      </c>
      <c r="G386" s="27" t="str">
        <f ca="1">IF($A386="","",OFFSET(統合マスタ!$E$4,MATCH($A386,統合マスタ!$AC$5:$AC$1501,0),0))</f>
        <v>ＰＴＰ</v>
      </c>
      <c r="H386" s="27" t="str">
        <f ca="1">IF($A386="","",OFFSET(統合マスタ!$F$4,MATCH($A386,統合マスタ!$AC$5:$AC$1501,0),0))</f>
        <v>１００Ｔ</v>
      </c>
      <c r="I386" s="27" t="str">
        <f ca="1">IF($A386="","",OFFSET(統合マスタ!$K$4,MATCH($A386,統合マスタ!$AC$5:$AC$1501,0),0))</f>
        <v>錠</v>
      </c>
      <c r="J386" s="54" t="str">
        <f ca="1">IF(F386="","",OFFSET(分類!$B$29,MATCH(F386,分類!$A$30:$A$46,0),0))</f>
        <v>調剤棚　＆　劇薬バラ</v>
      </c>
      <c r="K386" s="54">
        <f ca="1">IFERROR(
    OFFSET(錠剤_PTP!$M$5,
           MATCH(D386, 錠剤_PTP!$D$5:$D$999, 0) - 1,
           0),
"")</f>
        <v>654</v>
      </c>
      <c r="L386" s="54">
        <f ca="1">IFERROR(
    OFFSET(錠剤_バラ!$M$5,
           MATCH(D386, 錠剤_バラ!$D$5:$D$999, 0) - 1,
           0),
"")</f>
        <v>0</v>
      </c>
      <c r="M386" s="54">
        <f ca="1">IFERROR(
    OFFSET(分包機カセット!$M$2,
           MATCH(D386, 分包機カセット!$E$2:$E$235, 0) - 1,
           0),
"")</f>
        <v>443</v>
      </c>
      <c r="N386" s="54">
        <f t="shared" ca="1" si="10"/>
        <v>1097</v>
      </c>
    </row>
    <row r="387" spans="1:14">
      <c r="A387" s="66" cm="1">
        <f t="array" aca="1" ref="A387" ca="1">IFERROR(
    SMALL(
        IF((統合マスタ!$R$5:$R$1501=1)*
           (ISNUMBER(MATCH(統合マスタ!$V$5:$V$1501, 分類!$N$8:$N$15, 0))),
           統合マスタ!$AC$5:$AC$1501),
        ROW(A383)
    ),
"")</f>
        <v>200752</v>
      </c>
      <c r="B387" s="27">
        <f t="shared" si="11"/>
        <v>383</v>
      </c>
      <c r="C387" s="27">
        <f ca="1">IF($A387="","",OFFSET(統合マスタ!$B$4,MATCH($A387,統合マスタ!$AC$5:$AC$1501,0),0))</f>
        <v>752</v>
      </c>
      <c r="D387" s="27" t="str">
        <f ca="1">IF($A387="","",OFFSET(統合マスタ!$C$4,MATCH($A387,統合マスタ!$AC$5:$AC$1501,0),0))</f>
        <v>レキサルティＯＤ錠２ｍｇ</v>
      </c>
      <c r="E387" s="27">
        <f ca="1">IF($A387="","",OFFSET(統合マスタ!$X$4,MATCH($A387,統合マスタ!$AC$5:$AC$1501,0),0))</f>
        <v>2</v>
      </c>
      <c r="F387" s="27">
        <f ca="1">IF($A387="","",OFFSET(統合マスタ!$Z$4,MATCH($A387,統合マスタ!$AC$5:$AC$1501,0),0))</f>
        <v>26</v>
      </c>
      <c r="G387" s="27" t="str">
        <f ca="1">IF($A387="","",OFFSET(統合マスタ!$E$4,MATCH($A387,統合マスタ!$AC$5:$AC$1501,0),0))</f>
        <v>バラ</v>
      </c>
      <c r="H387" s="27" t="str">
        <f ca="1">IF($A387="","",OFFSET(統合マスタ!$F$4,MATCH($A387,統合マスタ!$AC$5:$AC$1501,0),0))</f>
        <v>５００Ｔ</v>
      </c>
      <c r="I387" s="27" t="str">
        <f ca="1">IF($A387="","",OFFSET(統合マスタ!$K$4,MATCH($A387,統合マスタ!$AC$5:$AC$1501,0),0))</f>
        <v>錠</v>
      </c>
      <c r="J387" s="54" t="str">
        <f ca="1">IF(F387="","",OFFSET(分類!$B$29,MATCH(F387,分類!$A$30:$A$46,0),0))</f>
        <v>調剤棚　＆　劇薬バラ</v>
      </c>
      <c r="K387" s="54">
        <f ca="1">IFERROR(
    OFFSET(錠剤_PTP!$M$5,
           MATCH(D387, 錠剤_PTP!$D$5:$D$999, 0) - 1,
           0),
"")</f>
        <v>654</v>
      </c>
      <c r="L387" s="54">
        <f ca="1">IFERROR(
    OFFSET(錠剤_バラ!$M$5,
           MATCH(D387, 錠剤_バラ!$D$5:$D$999, 0) - 1,
           0),
"")</f>
        <v>0</v>
      </c>
      <c r="M387" s="54">
        <f ca="1">IFERROR(
    OFFSET(分包機カセット!$M$2,
           MATCH(D387, 分包機カセット!$E$2:$E$235, 0) - 1,
           0),
"")</f>
        <v>443</v>
      </c>
      <c r="N387" s="54">
        <f t="shared" ca="1" si="10"/>
        <v>1097</v>
      </c>
    </row>
    <row r="388" spans="1:14">
      <c r="A388" s="66" cm="1">
        <f t="array" aca="1" ref="A388" ca="1">IFERROR(
    SMALL(
        IF((統合マスタ!$R$5:$R$1501=1)*
           (ISNUMBER(MATCH(統合マスタ!$V$5:$V$1501, 分類!$N$8:$N$15, 0))),
           統合マスタ!$AC$5:$AC$1501),
        ROW(A384)
    ),
"")</f>
        <v>200788</v>
      </c>
      <c r="B388" s="27">
        <f t="shared" si="11"/>
        <v>384</v>
      </c>
      <c r="C388" s="27">
        <f ca="1">IF($A388="","",OFFSET(統合マスタ!$B$4,MATCH($A388,統合マスタ!$AC$5:$AC$1501,0),0))</f>
        <v>788</v>
      </c>
      <c r="D388" s="27" t="str">
        <f ca="1">IF($A388="","",OFFSET(統合マスタ!$C$4,MATCH($A388,統合マスタ!$AC$5:$AC$1501,0),0))</f>
        <v>ロドピン錠２５ｍｇ</v>
      </c>
      <c r="E388" s="27">
        <f ca="1">IF($A388="","",OFFSET(統合マスタ!$X$4,MATCH($A388,統合マスタ!$AC$5:$AC$1501,0),0))</f>
        <v>2</v>
      </c>
      <c r="F388" s="27">
        <f ca="1">IF($A388="","",OFFSET(統合マスタ!$Z$4,MATCH($A388,統合マスタ!$AC$5:$AC$1501,0),0))</f>
        <v>26</v>
      </c>
      <c r="G388" s="27" t="str">
        <f ca="1">IF($A388="","",OFFSET(統合マスタ!$E$4,MATCH($A388,統合マスタ!$AC$5:$AC$1501,0),0))</f>
        <v>ＰＴＰ</v>
      </c>
      <c r="H388" s="27" t="str">
        <f ca="1">IF($A388="","",OFFSET(統合マスタ!$F$4,MATCH($A388,統合マスタ!$AC$5:$AC$1501,0),0))</f>
        <v>１００Ｔ</v>
      </c>
      <c r="I388" s="27" t="str">
        <f ca="1">IF($A388="","",OFFSET(統合マスタ!$K$4,MATCH($A388,統合マスタ!$AC$5:$AC$1501,0),0))</f>
        <v>錠</v>
      </c>
      <c r="J388" s="54" t="str">
        <f ca="1">IF(F388="","",OFFSET(分類!$B$29,MATCH(F388,分類!$A$30:$A$46,0),0))</f>
        <v>調剤棚　＆　劇薬バラ</v>
      </c>
      <c r="K388" s="54">
        <f ca="1">IFERROR(
    OFFSET(錠剤_PTP!$M$5,
           MATCH(D388, 錠剤_PTP!$D$5:$D$999, 0) - 1,
           0),
"")</f>
        <v>340</v>
      </c>
      <c r="L388" s="54">
        <f ca="1">IFERROR(
    OFFSET(錠剤_バラ!$M$5,
           MATCH(D388, 錠剤_バラ!$D$5:$D$999, 0) - 1,
           0),
"")</f>
        <v>0</v>
      </c>
      <c r="M388" s="54">
        <f ca="1">IFERROR(
    OFFSET(分包機カセット!$M$2,
           MATCH(D388, 分包機カセット!$E$2:$E$235, 0) - 1,
           0),
"")</f>
        <v>53</v>
      </c>
      <c r="N388" s="54">
        <f t="shared" ca="1" si="10"/>
        <v>393</v>
      </c>
    </row>
    <row r="389" spans="1:14">
      <c r="A389" s="66" cm="1">
        <f t="array" aca="1" ref="A389" ca="1">IFERROR(
    SMALL(
        IF((統合マスタ!$R$5:$R$1501=1)*
           (ISNUMBER(MATCH(統合マスタ!$V$5:$V$1501, 分類!$N$8:$N$15, 0))),
           統合マスタ!$AC$5:$AC$1501),
        ROW(A385)
    ),
"")</f>
        <v>200789</v>
      </c>
      <c r="B389" s="27">
        <f t="shared" si="11"/>
        <v>385</v>
      </c>
      <c r="C389" s="27">
        <f ca="1">IF($A389="","",OFFSET(統合マスタ!$B$4,MATCH($A389,統合マスタ!$AC$5:$AC$1501,0),0))</f>
        <v>789</v>
      </c>
      <c r="D389" s="27" t="str">
        <f ca="1">IF($A389="","",OFFSET(統合マスタ!$C$4,MATCH($A389,統合マスタ!$AC$5:$AC$1501,0),0))</f>
        <v>ロドピン錠２５ｍｇ</v>
      </c>
      <c r="E389" s="27">
        <f ca="1">IF($A389="","",OFFSET(統合マスタ!$X$4,MATCH($A389,統合マスタ!$AC$5:$AC$1501,0),0))</f>
        <v>2</v>
      </c>
      <c r="F389" s="27">
        <f ca="1">IF($A389="","",OFFSET(統合マスタ!$Z$4,MATCH($A389,統合マスタ!$AC$5:$AC$1501,0),0))</f>
        <v>26</v>
      </c>
      <c r="G389" s="27" t="str">
        <f ca="1">IF($A389="","",OFFSET(統合マスタ!$E$4,MATCH($A389,統合マスタ!$AC$5:$AC$1501,0),0))</f>
        <v>バラ</v>
      </c>
      <c r="H389" s="27" t="str">
        <f ca="1">IF($A389="","",OFFSET(統合マスタ!$F$4,MATCH($A389,統合マスタ!$AC$5:$AC$1501,0),0))</f>
        <v>１０００Ｔ</v>
      </c>
      <c r="I389" s="27" t="str">
        <f ca="1">IF($A389="","",OFFSET(統合マスタ!$K$4,MATCH($A389,統合マスタ!$AC$5:$AC$1501,0),0))</f>
        <v>錠</v>
      </c>
      <c r="J389" s="54" t="str">
        <f ca="1">IF(F389="","",OFFSET(分類!$B$29,MATCH(F389,分類!$A$30:$A$46,0),0))</f>
        <v>調剤棚　＆　劇薬バラ</v>
      </c>
      <c r="K389" s="54">
        <f ca="1">IFERROR(
    OFFSET(錠剤_PTP!$M$5,
           MATCH(D389, 錠剤_PTP!$D$5:$D$999, 0) - 1,
           0),
"")</f>
        <v>340</v>
      </c>
      <c r="L389" s="54">
        <f ca="1">IFERROR(
    OFFSET(錠剤_バラ!$M$5,
           MATCH(D389, 錠剤_バラ!$D$5:$D$999, 0) - 1,
           0),
"")</f>
        <v>0</v>
      </c>
      <c r="M389" s="54">
        <f ca="1">IFERROR(
    OFFSET(分包機カセット!$M$2,
           MATCH(D389, 分包機カセット!$E$2:$E$235, 0) - 1,
           0),
"")</f>
        <v>53</v>
      </c>
      <c r="N389" s="54">
        <f t="shared" ca="1" si="10"/>
        <v>393</v>
      </c>
    </row>
    <row r="390" spans="1:14">
      <c r="A390" s="66" cm="1">
        <f t="array" aca="1" ref="A390" ca="1">IFERROR(
    SMALL(
        IF((統合マスタ!$R$5:$R$1501=1)*
           (ISNUMBER(MATCH(統合マスタ!$V$5:$V$1501, 分類!$N$8:$N$15, 0))),
           統合マスタ!$AC$5:$AC$1501),
        ROW(A386)
    ),
"")</f>
        <v>200790</v>
      </c>
      <c r="B390" s="27">
        <f t="shared" si="11"/>
        <v>386</v>
      </c>
      <c r="C390" s="27">
        <f ca="1">IF($A390="","",OFFSET(統合マスタ!$B$4,MATCH($A390,統合マスタ!$AC$5:$AC$1501,0),0))</f>
        <v>790</v>
      </c>
      <c r="D390" s="27" t="str">
        <f ca="1">IF($A390="","",OFFSET(統合マスタ!$C$4,MATCH($A390,統合マスタ!$AC$5:$AC$1501,0),0))</f>
        <v>ロドピン錠５０ｍｇ</v>
      </c>
      <c r="E390" s="27">
        <f ca="1">IF($A390="","",OFFSET(統合マスタ!$X$4,MATCH($A390,統合マスタ!$AC$5:$AC$1501,0),0))</f>
        <v>2</v>
      </c>
      <c r="F390" s="27">
        <f ca="1">IF($A390="","",OFFSET(統合マスタ!$Z$4,MATCH($A390,統合マスタ!$AC$5:$AC$1501,0),0))</f>
        <v>26</v>
      </c>
      <c r="G390" s="27" t="str">
        <f ca="1">IF($A390="","",OFFSET(統合マスタ!$E$4,MATCH($A390,統合マスタ!$AC$5:$AC$1501,0),0))</f>
        <v>ＰＴＰ</v>
      </c>
      <c r="H390" s="27" t="str">
        <f ca="1">IF($A390="","",OFFSET(統合マスタ!$F$4,MATCH($A390,統合マスタ!$AC$5:$AC$1501,0),0))</f>
        <v>１００Ｔ</v>
      </c>
      <c r="I390" s="27" t="str">
        <f ca="1">IF($A390="","",OFFSET(統合マスタ!$K$4,MATCH($A390,統合マスタ!$AC$5:$AC$1501,0),0))</f>
        <v>錠</v>
      </c>
      <c r="J390" s="54" t="str">
        <f ca="1">IF(F390="","",OFFSET(分類!$B$29,MATCH(F390,分類!$A$30:$A$46,0),0))</f>
        <v>調剤棚　＆　劇薬バラ</v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ca="1">IFERROR(
    OFFSET(分包機カセット!$M$2,
           MATCH(D390, 分包機カセット!$E$2:$E$235, 0) - 1,
           0),
"")</f>
        <v>538</v>
      </c>
      <c r="N390" s="54">
        <f t="shared" ref="N390:N453" ca="1" si="12">SUM(K390:M390)</f>
        <v>538</v>
      </c>
    </row>
    <row r="391" spans="1:14">
      <c r="A391" s="66" cm="1">
        <f t="array" aca="1" ref="A391" ca="1">IFERROR(
    SMALL(
        IF((統合マスタ!$R$5:$R$1501=1)*
           (ISNUMBER(MATCH(統合マスタ!$V$5:$V$1501, 分類!$N$8:$N$15, 0))),
           統合マスタ!$AC$5:$AC$1501),
        ROW(A387)
    ),
"")</f>
        <v>200791</v>
      </c>
      <c r="B391" s="27">
        <f t="shared" ref="B391:B454" si="13">B390+1</f>
        <v>387</v>
      </c>
      <c r="C391" s="27">
        <f ca="1">IF($A391="","",OFFSET(統合マスタ!$B$4,MATCH($A391,統合マスタ!$AC$5:$AC$1501,0),0))</f>
        <v>791</v>
      </c>
      <c r="D391" s="27" t="str">
        <f ca="1">IF($A391="","",OFFSET(統合マスタ!$C$4,MATCH($A391,統合マスタ!$AC$5:$AC$1501,0),0))</f>
        <v>ロドピン錠５０ｍｇ</v>
      </c>
      <c r="E391" s="27">
        <f ca="1">IF($A391="","",OFFSET(統合マスタ!$X$4,MATCH($A391,統合マスタ!$AC$5:$AC$1501,0),0))</f>
        <v>2</v>
      </c>
      <c r="F391" s="27">
        <f ca="1">IF($A391="","",OFFSET(統合マスタ!$Z$4,MATCH($A391,統合マスタ!$AC$5:$AC$1501,0),0))</f>
        <v>26</v>
      </c>
      <c r="G391" s="27" t="str">
        <f ca="1">IF($A391="","",OFFSET(統合マスタ!$E$4,MATCH($A391,統合マスタ!$AC$5:$AC$1501,0),0))</f>
        <v>バラ</v>
      </c>
      <c r="H391" s="27" t="str">
        <f ca="1">IF($A391="","",OFFSET(統合マスタ!$F$4,MATCH($A391,統合マスタ!$AC$5:$AC$1501,0),0))</f>
        <v>１０００Ｔ</v>
      </c>
      <c r="I391" s="27" t="str">
        <f ca="1">IF($A391="","",OFFSET(統合マスタ!$K$4,MATCH($A391,統合マスタ!$AC$5:$AC$1501,0),0))</f>
        <v>錠</v>
      </c>
      <c r="J391" s="54" t="str">
        <f ca="1">IF(F391="","",OFFSET(分類!$B$29,MATCH(F391,分類!$A$30:$A$46,0),0))</f>
        <v>調剤棚　＆　劇薬バラ</v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ca="1">IFERROR(
    OFFSET(分包機カセット!$M$2,
           MATCH(D391, 分包機カセット!$E$2:$E$235, 0) - 1,
           0),
"")</f>
        <v>538</v>
      </c>
      <c r="N391" s="54">
        <f t="shared" ca="1" si="12"/>
        <v>538</v>
      </c>
    </row>
    <row r="392" spans="1:14">
      <c r="A392" s="66" cm="1">
        <f t="array" aca="1" ref="A392" ca="1">IFERROR(
    SMALL(
        IF((統合マスタ!$R$5:$R$1501=1)*
           (ISNUMBER(MATCH(統合マスタ!$V$5:$V$1501, 分類!$N$8:$N$15, 0))),
           統合マスタ!$AC$5:$AC$1501),
        ROW(A388)
    ),
"")</f>
        <v>200824</v>
      </c>
      <c r="B392" s="27">
        <f t="shared" si="13"/>
        <v>388</v>
      </c>
      <c r="C392" s="27">
        <f ca="1">IF($A392="","",OFFSET(統合マスタ!$B$4,MATCH($A392,統合マスタ!$AC$5:$AC$1501,0),0))</f>
        <v>824</v>
      </c>
      <c r="D392" s="27" t="str">
        <f ca="1">IF($A392="","",OFFSET(統合マスタ!$C$4,MATCH($A392,統合マスタ!$AC$5:$AC$1501,0),0))</f>
        <v>炭酸リチウム錠１００ｍｇ「大正」</v>
      </c>
      <c r="E392" s="27">
        <f ca="1">IF($A392="","",OFFSET(統合マスタ!$X$4,MATCH($A392,統合マスタ!$AC$5:$AC$1501,0),0))</f>
        <v>2</v>
      </c>
      <c r="F392" s="27">
        <f ca="1">IF($A392="","",OFFSET(統合マスタ!$Z$4,MATCH($A392,統合マスタ!$AC$5:$AC$1501,0),0))</f>
        <v>26</v>
      </c>
      <c r="G392" s="27" t="str">
        <f ca="1">IF($A392="","",OFFSET(統合マスタ!$E$4,MATCH($A392,統合マスタ!$AC$5:$AC$1501,0),0))</f>
        <v>ＰＴＰ</v>
      </c>
      <c r="H392" s="27" t="str">
        <f ca="1">IF($A392="","",OFFSET(統合マスタ!$F$4,MATCH($A392,統合マスタ!$AC$5:$AC$1501,0),0))</f>
        <v>１００Ｔ　　</v>
      </c>
      <c r="I392" s="27" t="str">
        <f ca="1">IF($A392="","",OFFSET(統合マスタ!$K$4,MATCH($A392,統合マスタ!$AC$5:$AC$1501,0),0))</f>
        <v>錠</v>
      </c>
      <c r="J392" s="54" t="str">
        <f ca="1">IF(F392="","",OFFSET(分類!$B$29,MATCH(F392,分類!$A$30:$A$46,0),0))</f>
        <v>調剤棚　＆　劇薬バラ</v>
      </c>
      <c r="K392" s="54">
        <f ca="1">IFERROR(
    OFFSET(錠剤_PTP!$M$5,
           MATCH(D392, 錠剤_PTP!$D$5:$D$999, 0) - 1,
           0),
"")</f>
        <v>267</v>
      </c>
      <c r="L392" s="54">
        <f ca="1">IFERROR(
    OFFSET(錠剤_バラ!$M$5,
           MATCH(D392, 錠剤_バラ!$D$5:$D$999, 0) - 1,
           0),
"")</f>
        <v>0</v>
      </c>
      <c r="M392" s="54">
        <f ca="1">IFERROR(
    OFFSET(分包機カセット!$M$2,
           MATCH(D392, 分包機カセット!$E$2:$E$235, 0) - 1,
           0),
"")</f>
        <v>971</v>
      </c>
      <c r="N392" s="54">
        <f t="shared" ca="1" si="12"/>
        <v>1238</v>
      </c>
    </row>
    <row r="393" spans="1:14">
      <c r="A393" s="66" cm="1">
        <f t="array" aca="1" ref="A393" ca="1">IFERROR(
    SMALL(
        IF((統合マスタ!$R$5:$R$1501=1)*
           (ISNUMBER(MATCH(統合マスタ!$V$5:$V$1501, 分類!$N$8:$N$15, 0))),
           統合マスタ!$AC$5:$AC$1501),
        ROW(A389)
    ),
"")</f>
        <v>200825</v>
      </c>
      <c r="B393" s="27">
        <f t="shared" si="13"/>
        <v>389</v>
      </c>
      <c r="C393" s="27">
        <f ca="1">IF($A393="","",OFFSET(統合マスタ!$B$4,MATCH($A393,統合マスタ!$AC$5:$AC$1501,0),0))</f>
        <v>825</v>
      </c>
      <c r="D393" s="27" t="str">
        <f ca="1">IF($A393="","",OFFSET(統合マスタ!$C$4,MATCH($A393,統合マスタ!$AC$5:$AC$1501,0),0))</f>
        <v>炭酸リチウム錠１００ｍｇ「大正」</v>
      </c>
      <c r="E393" s="27">
        <f ca="1">IF($A393="","",OFFSET(統合マスタ!$X$4,MATCH($A393,統合マスタ!$AC$5:$AC$1501,0),0))</f>
        <v>2</v>
      </c>
      <c r="F393" s="27">
        <f ca="1">IF($A393="","",OFFSET(統合マスタ!$Z$4,MATCH($A393,統合マスタ!$AC$5:$AC$1501,0),0))</f>
        <v>26</v>
      </c>
      <c r="G393" s="27" t="str">
        <f ca="1">IF($A393="","",OFFSET(統合マスタ!$E$4,MATCH($A393,統合マスタ!$AC$5:$AC$1501,0),0))</f>
        <v>バラ</v>
      </c>
      <c r="H393" s="27" t="str">
        <f ca="1">IF($A393="","",OFFSET(統合マスタ!$F$4,MATCH($A393,統合マスタ!$AC$5:$AC$1501,0),0))</f>
        <v>１０００Ｔ　　</v>
      </c>
      <c r="I393" s="27" t="str">
        <f ca="1">IF($A393="","",OFFSET(統合マスタ!$K$4,MATCH($A393,統合マスタ!$AC$5:$AC$1501,0),0))</f>
        <v>錠</v>
      </c>
      <c r="J393" s="54" t="str">
        <f ca="1">IF(F393="","",OFFSET(分類!$B$29,MATCH(F393,分類!$A$30:$A$46,0),0))</f>
        <v>調剤棚　＆　劇薬バラ</v>
      </c>
      <c r="K393" s="54">
        <f ca="1">IFERROR(
    OFFSET(錠剤_PTP!$M$5,
           MATCH(D393, 錠剤_PTP!$D$5:$D$999, 0) - 1,
           0),
"")</f>
        <v>267</v>
      </c>
      <c r="L393" s="54">
        <f ca="1">IFERROR(
    OFFSET(錠剤_バラ!$M$5,
           MATCH(D393, 錠剤_バラ!$D$5:$D$999, 0) - 1,
           0),
"")</f>
        <v>0</v>
      </c>
      <c r="M393" s="54">
        <f ca="1">IFERROR(
    OFFSET(分包機カセット!$M$2,
           MATCH(D393, 分包機カセット!$E$2:$E$235, 0) - 1,
           0),
"")</f>
        <v>971</v>
      </c>
      <c r="N393" s="54">
        <f t="shared" ca="1" si="12"/>
        <v>1238</v>
      </c>
    </row>
    <row r="394" spans="1:14">
      <c r="A394" s="66" cm="1">
        <f t="array" aca="1" ref="A394" ca="1">IFERROR(
    SMALL(
        IF((統合マスタ!$R$5:$R$1501=1)*
           (ISNUMBER(MATCH(統合マスタ!$V$5:$V$1501, 分類!$N$8:$N$15, 0))),
           統合マスタ!$AC$5:$AC$1501),
        ROW(A390)
    ),
"")</f>
        <v>200826</v>
      </c>
      <c r="B394" s="27">
        <f t="shared" si="13"/>
        <v>390</v>
      </c>
      <c r="C394" s="27">
        <f ca="1">IF($A394="","",OFFSET(統合マスタ!$B$4,MATCH($A394,統合マスタ!$AC$5:$AC$1501,0),0))</f>
        <v>826</v>
      </c>
      <c r="D394" s="27" t="str">
        <f ca="1">IF($A394="","",OFFSET(統合マスタ!$C$4,MATCH($A394,統合マスタ!$AC$5:$AC$1501,0),0))</f>
        <v>炭酸リチウム錠２００ｍｇ「大正」</v>
      </c>
      <c r="E394" s="27">
        <f ca="1">IF($A394="","",OFFSET(統合マスタ!$X$4,MATCH($A394,統合マスタ!$AC$5:$AC$1501,0),0))</f>
        <v>2</v>
      </c>
      <c r="F394" s="27">
        <f ca="1">IF($A394="","",OFFSET(統合マスタ!$Z$4,MATCH($A394,統合マスタ!$AC$5:$AC$1501,0),0))</f>
        <v>26</v>
      </c>
      <c r="G394" s="27" t="str">
        <f ca="1">IF($A394="","",OFFSET(統合マスタ!$E$4,MATCH($A394,統合マスタ!$AC$5:$AC$1501,0),0))</f>
        <v>ＰＴＰ</v>
      </c>
      <c r="H394" s="27" t="str">
        <f ca="1">IF($A394="","",OFFSET(統合マスタ!$F$4,MATCH($A394,統合マスタ!$AC$5:$AC$1501,0),0))</f>
        <v>１００Ｔ</v>
      </c>
      <c r="I394" s="27" t="str">
        <f ca="1">IF($A394="","",OFFSET(統合マスタ!$K$4,MATCH($A394,統合マスタ!$AC$5:$AC$1501,0),0))</f>
        <v>錠</v>
      </c>
      <c r="J394" s="54" t="str">
        <f ca="1">IF(F394="","",OFFSET(分類!$B$29,MATCH(F394,分類!$A$30:$A$46,0),0))</f>
        <v>調剤棚　＆　劇薬バラ</v>
      </c>
      <c r="K394" s="54">
        <f ca="1">IFERROR(
    OFFSET(錠剤_PTP!$M$5,
           MATCH(D394, 錠剤_PTP!$D$5:$D$999, 0) - 1,
           0),
"")</f>
        <v>100</v>
      </c>
      <c r="L394" s="54">
        <f ca="1">IFERROR(
    OFFSET(錠剤_バラ!$M$5,
           MATCH(D394, 錠剤_バラ!$D$5:$D$999, 0) - 1,
           0),
"")</f>
        <v>0</v>
      </c>
      <c r="M394" s="54">
        <f ca="1">IFERROR(
    OFFSET(分包機カセット!$M$2,
           MATCH(D394, 分包機カセット!$E$2:$E$235, 0) - 1,
           0),
"")</f>
        <v>98</v>
      </c>
      <c r="N394" s="54">
        <f t="shared" ca="1" si="12"/>
        <v>198</v>
      </c>
    </row>
    <row r="395" spans="1:14">
      <c r="A395" s="66" cm="1">
        <f t="array" aca="1" ref="A395" ca="1">IFERROR(
    SMALL(
        IF((統合マスタ!$R$5:$R$1501=1)*
           (ISNUMBER(MATCH(統合マスタ!$V$5:$V$1501, 分類!$N$8:$N$15, 0))),
           統合マスタ!$AC$5:$AC$1501),
        ROW(A391)
    ),
"")</f>
        <v>200827</v>
      </c>
      <c r="B395" s="27">
        <f t="shared" si="13"/>
        <v>391</v>
      </c>
      <c r="C395" s="27">
        <f ca="1">IF($A395="","",OFFSET(統合マスタ!$B$4,MATCH($A395,統合マスタ!$AC$5:$AC$1501,0),0))</f>
        <v>827</v>
      </c>
      <c r="D395" s="27" t="str">
        <f ca="1">IF($A395="","",OFFSET(統合マスタ!$C$4,MATCH($A395,統合マスタ!$AC$5:$AC$1501,0),0))</f>
        <v>炭酸リチウム錠２００ｍｇ「大正」</v>
      </c>
      <c r="E395" s="27">
        <f ca="1">IF($A395="","",OFFSET(統合マスタ!$X$4,MATCH($A395,統合マスタ!$AC$5:$AC$1501,0),0))</f>
        <v>2</v>
      </c>
      <c r="F395" s="27">
        <f ca="1">IF($A395="","",OFFSET(統合マスタ!$Z$4,MATCH($A395,統合マスタ!$AC$5:$AC$1501,0),0))</f>
        <v>26</v>
      </c>
      <c r="G395" s="27" t="str">
        <f ca="1">IF($A395="","",OFFSET(統合マスタ!$E$4,MATCH($A395,統合マスタ!$AC$5:$AC$1501,0),0))</f>
        <v>バラ</v>
      </c>
      <c r="H395" s="27" t="str">
        <f ca="1">IF($A395="","",OFFSET(統合マスタ!$F$4,MATCH($A395,統合マスタ!$AC$5:$AC$1501,0),0))</f>
        <v>１０００Ｔ</v>
      </c>
      <c r="I395" s="27" t="str">
        <f ca="1">IF($A395="","",OFFSET(統合マスタ!$K$4,MATCH($A395,統合マスタ!$AC$5:$AC$1501,0),0))</f>
        <v>錠</v>
      </c>
      <c r="J395" s="54" t="str">
        <f ca="1">IF(F395="","",OFFSET(分類!$B$29,MATCH(F395,分類!$A$30:$A$46,0),0))</f>
        <v>調剤棚　＆　劇薬バラ</v>
      </c>
      <c r="K395" s="54">
        <f ca="1">IFERROR(
    OFFSET(錠剤_PTP!$M$5,
           MATCH(D395, 錠剤_PTP!$D$5:$D$999, 0) - 1,
           0),
"")</f>
        <v>100</v>
      </c>
      <c r="L395" s="54">
        <f ca="1">IFERROR(
    OFFSET(錠剤_バラ!$M$5,
           MATCH(D395, 錠剤_バラ!$D$5:$D$999, 0) - 1,
           0),
"")</f>
        <v>0</v>
      </c>
      <c r="M395" s="54">
        <f ca="1">IFERROR(
    OFFSET(分包機カセット!$M$2,
           MATCH(D395, 分包機カセット!$E$2:$E$235, 0) - 1,
           0),
"")</f>
        <v>98</v>
      </c>
      <c r="N395" s="54">
        <f t="shared" ca="1" si="12"/>
        <v>198</v>
      </c>
    </row>
    <row r="396" spans="1:14">
      <c r="A396" s="66" t="str" cm="1">
        <f t="array" aca="1" ref="A396" ca="1">IFERROR(
    SMALL(
        IF((統合マスタ!$R$5:$R$1501=1)*
           (ISNUMBER(MATCH(統合マスタ!$V$5:$V$1501, 分類!$N$8:$N$15, 0))),
           統合マスタ!$AC$5:$AC$1501),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IF($A396="","",OFFSET(統合マスタ!$B$4,MATCH($A396,統合マスタ!$AC$5:$AC$1501,0),0))</f>
        <v/>
      </c>
      <c r="D396" s="27" t="str">
        <f ca="1">IF($A396="","",OFFSET(統合マスタ!$C$4,MATCH($A396,統合マスタ!$AC$5:$AC$1501,0),0))</f>
        <v/>
      </c>
      <c r="E396" s="27" t="str">
        <f ca="1">IF($A396="","",OFFSET(統合マスタ!$X$4,MATCH($A396,統合マスタ!$AC$5:$AC$1501,0),0))</f>
        <v/>
      </c>
      <c r="F396" s="27" t="str">
        <f ca="1">IF($A396="","",OFFSET(統合マスタ!$Z$4,MATCH($A396,統合マスタ!$AC$5:$AC$1501,0),0))</f>
        <v/>
      </c>
      <c r="G396" s="27" t="str">
        <f ca="1">IF($A396="","",OFFSET(統合マスタ!$E$4,MATCH($A396,統合マスタ!$AC$5:$AC$1501,0),0))</f>
        <v/>
      </c>
      <c r="H396" s="27" t="str">
        <f ca="1">IF($A396="","",OFFSET(統合マスタ!$F$4,MATCH($A396,統合マスタ!$AC$5:$AC$1501,0),0))</f>
        <v/>
      </c>
      <c r="I396" s="27" t="str">
        <f ca="1">IF($A396="","",OFFSET(統合マスタ!$K$4,MATCH($A396,統合マスタ!$AC$5:$AC$1501,0),0))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IF((統合マスタ!$R$5:$R$1501=1)*
           (ISNUMBER(MATCH(統合マスタ!$V$5:$V$1501, 分類!$N$8:$N$15, 0))),
           統合マスタ!$AC$5:$AC$1501),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IF($A397="","",OFFSET(統合マスタ!$B$4,MATCH($A397,統合マスタ!$AC$5:$AC$1501,0),0))</f>
        <v/>
      </c>
      <c r="D397" s="27" t="str">
        <f ca="1">IF($A397="","",OFFSET(統合マスタ!$C$4,MATCH($A397,統合マスタ!$AC$5:$AC$1501,0),0))</f>
        <v/>
      </c>
      <c r="E397" s="27" t="str">
        <f ca="1">IF($A397="","",OFFSET(統合マスタ!$X$4,MATCH($A397,統合マスタ!$AC$5:$AC$1501,0),0))</f>
        <v/>
      </c>
      <c r="F397" s="27" t="str">
        <f ca="1">IF($A397="","",OFFSET(統合マスタ!$Z$4,MATCH($A397,統合マスタ!$AC$5:$AC$1501,0),0))</f>
        <v/>
      </c>
      <c r="G397" s="27" t="str">
        <f ca="1">IF($A397="","",OFFSET(統合マスタ!$E$4,MATCH($A397,統合マスタ!$AC$5:$AC$1501,0),0))</f>
        <v/>
      </c>
      <c r="H397" s="27" t="str">
        <f ca="1">IF($A397="","",OFFSET(統合マスタ!$F$4,MATCH($A397,統合マスタ!$AC$5:$AC$1501,0),0))</f>
        <v/>
      </c>
      <c r="I397" s="27" t="str">
        <f ca="1">IF($A397="","",OFFSET(統合マスタ!$K$4,MATCH($A397,統合マスタ!$AC$5:$AC$1501,0),0))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IF((統合マスタ!$R$5:$R$1501=1)*
           (ISNUMBER(MATCH(統合マスタ!$V$5:$V$1501, 分類!$N$8:$N$15, 0))),
           統合マスタ!$AC$5:$AC$1501),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IF($A398="","",OFFSET(統合マスタ!$B$4,MATCH($A398,統合マスタ!$AC$5:$AC$1501,0),0))</f>
        <v/>
      </c>
      <c r="D398" s="27" t="str">
        <f ca="1">IF($A398="","",OFFSET(統合マスタ!$C$4,MATCH($A398,統合マスタ!$AC$5:$AC$1501,0),0))</f>
        <v/>
      </c>
      <c r="E398" s="27" t="str">
        <f ca="1">IF($A398="","",OFFSET(統合マスタ!$X$4,MATCH($A398,統合マスタ!$AC$5:$AC$1501,0),0))</f>
        <v/>
      </c>
      <c r="F398" s="27" t="str">
        <f ca="1">IF($A398="","",OFFSET(統合マスタ!$Z$4,MATCH($A398,統合マスタ!$AC$5:$AC$1501,0),0))</f>
        <v/>
      </c>
      <c r="G398" s="27" t="str">
        <f ca="1">IF($A398="","",OFFSET(統合マスタ!$E$4,MATCH($A398,統合マスタ!$AC$5:$AC$1501,0),0))</f>
        <v/>
      </c>
      <c r="H398" s="27" t="str">
        <f ca="1">IF($A398="","",OFFSET(統合マスタ!$F$4,MATCH($A398,統合マスタ!$AC$5:$AC$1501,0),0))</f>
        <v/>
      </c>
      <c r="I398" s="27" t="str">
        <f ca="1">IF($A398="","",OFFSET(統合マスタ!$K$4,MATCH($A398,統合マスタ!$AC$5:$AC$1501,0),0))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IF((統合マスタ!$R$5:$R$1501=1)*
           (ISNUMBER(MATCH(統合マスタ!$V$5:$V$1501, 分類!$N$8:$N$15, 0))),
           統合マスタ!$AC$5:$AC$1501),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IF($A399="","",OFFSET(統合マスタ!$B$4,MATCH($A399,統合マスタ!$AC$5:$AC$1501,0),0))</f>
        <v/>
      </c>
      <c r="D399" s="27" t="str">
        <f ca="1">IF($A399="","",OFFSET(統合マスタ!$C$4,MATCH($A399,統合マスタ!$AC$5:$AC$1501,0),0))</f>
        <v/>
      </c>
      <c r="E399" s="27" t="str">
        <f ca="1">IF($A399="","",OFFSET(統合マスタ!$X$4,MATCH($A399,統合マスタ!$AC$5:$AC$1501,0),0))</f>
        <v/>
      </c>
      <c r="F399" s="27" t="str">
        <f ca="1">IF($A399="","",OFFSET(統合マスタ!$Z$4,MATCH($A399,統合マスタ!$AC$5:$AC$1501,0),0))</f>
        <v/>
      </c>
      <c r="G399" s="27" t="str">
        <f ca="1">IF($A399="","",OFFSET(統合マスタ!$E$4,MATCH($A399,統合マスタ!$AC$5:$AC$1501,0),0))</f>
        <v/>
      </c>
      <c r="H399" s="27" t="str">
        <f ca="1">IF($A399="","",OFFSET(統合マスタ!$F$4,MATCH($A399,統合マスタ!$AC$5:$AC$1501,0),0))</f>
        <v/>
      </c>
      <c r="I399" s="27" t="str">
        <f ca="1">IF($A399="","",OFFSET(統合マスタ!$K$4,MATCH($A399,統合マスタ!$AC$5:$AC$1501,0),0))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IF((統合マスタ!$R$5:$R$1501=1)*
           (ISNUMBER(MATCH(統合マスタ!$V$5:$V$1501, 分類!$N$8:$N$15, 0))),
           統合マスタ!$AC$5:$AC$1501),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IF($A400="","",OFFSET(統合マスタ!$B$4,MATCH($A400,統合マスタ!$AC$5:$AC$1501,0),0))</f>
        <v/>
      </c>
      <c r="D400" s="27" t="str">
        <f ca="1">IF($A400="","",OFFSET(統合マスタ!$C$4,MATCH($A400,統合マスタ!$AC$5:$AC$1501,0),0))</f>
        <v/>
      </c>
      <c r="E400" s="27" t="str">
        <f ca="1">IF($A400="","",OFFSET(統合マスタ!$X$4,MATCH($A400,統合マスタ!$AC$5:$AC$1501,0),0))</f>
        <v/>
      </c>
      <c r="F400" s="27" t="str">
        <f ca="1">IF($A400="","",OFFSET(統合マスタ!$Z$4,MATCH($A400,統合マスタ!$AC$5:$AC$1501,0),0))</f>
        <v/>
      </c>
      <c r="G400" s="27" t="str">
        <f ca="1">IF($A400="","",OFFSET(統合マスタ!$E$4,MATCH($A400,統合マスタ!$AC$5:$AC$1501,0),0))</f>
        <v/>
      </c>
      <c r="H400" s="27" t="str">
        <f ca="1">IF($A400="","",OFFSET(統合マスタ!$F$4,MATCH($A400,統合マスタ!$AC$5:$AC$1501,0),0))</f>
        <v/>
      </c>
      <c r="I400" s="27" t="str">
        <f ca="1">IF($A400="","",OFFSET(統合マスタ!$K$4,MATCH($A400,統合マスタ!$AC$5:$AC$1501,0),0))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IF((統合マスタ!$R$5:$R$1501=1)*
           (ISNUMBER(MATCH(統合マスタ!$V$5:$V$1501, 分類!$N$8:$N$15, 0))),
           統合マスタ!$AC$5:$AC$1501),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IF($A401="","",OFFSET(統合マスタ!$B$4,MATCH($A401,統合マスタ!$AC$5:$AC$1501,0),0))</f>
        <v/>
      </c>
      <c r="D401" s="27" t="str">
        <f ca="1">IF($A401="","",OFFSET(統合マスタ!$C$4,MATCH($A401,統合マスタ!$AC$5:$AC$1501,0),0))</f>
        <v/>
      </c>
      <c r="E401" s="27" t="str">
        <f ca="1">IF($A401="","",OFFSET(統合マスタ!$X$4,MATCH($A401,統合マスタ!$AC$5:$AC$1501,0),0))</f>
        <v/>
      </c>
      <c r="F401" s="27" t="str">
        <f ca="1">IF($A401="","",OFFSET(統合マスタ!$Z$4,MATCH($A401,統合マスタ!$AC$5:$AC$1501,0),0))</f>
        <v/>
      </c>
      <c r="G401" s="27" t="str">
        <f ca="1">IF($A401="","",OFFSET(統合マスタ!$E$4,MATCH($A401,統合マスタ!$AC$5:$AC$1501,0),0))</f>
        <v/>
      </c>
      <c r="H401" s="27" t="str">
        <f ca="1">IF($A401="","",OFFSET(統合マスタ!$F$4,MATCH($A401,統合マスタ!$AC$5:$AC$1501,0),0))</f>
        <v/>
      </c>
      <c r="I401" s="27" t="str">
        <f ca="1">IF($A401="","",OFFSET(統合マスタ!$K$4,MATCH($A401,統合マスタ!$AC$5:$AC$1501,0),0))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IF((統合マスタ!$R$5:$R$1501=1)*
           (ISNUMBER(MATCH(統合マスタ!$V$5:$V$1501, 分類!$N$8:$N$15, 0))),
           統合マスタ!$AC$5:$AC$1501),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IF($A402="","",OFFSET(統合マスタ!$B$4,MATCH($A402,統合マスタ!$AC$5:$AC$1501,0),0))</f>
        <v/>
      </c>
      <c r="D402" s="27" t="str">
        <f ca="1">IF($A402="","",OFFSET(統合マスタ!$C$4,MATCH($A402,統合マスタ!$AC$5:$AC$1501,0),0))</f>
        <v/>
      </c>
      <c r="E402" s="27" t="str">
        <f ca="1">IF($A402="","",OFFSET(統合マスタ!$X$4,MATCH($A402,統合マスタ!$AC$5:$AC$1501,0),0))</f>
        <v/>
      </c>
      <c r="F402" s="27" t="str">
        <f ca="1">IF($A402="","",OFFSET(統合マスタ!$Z$4,MATCH($A402,統合マスタ!$AC$5:$AC$1501,0),0))</f>
        <v/>
      </c>
      <c r="G402" s="27" t="str">
        <f ca="1">IF($A402="","",OFFSET(統合マスタ!$E$4,MATCH($A402,統合マスタ!$AC$5:$AC$1501,0),0))</f>
        <v/>
      </c>
      <c r="H402" s="27" t="str">
        <f ca="1">IF($A402="","",OFFSET(統合マスタ!$F$4,MATCH($A402,統合マスタ!$AC$5:$AC$1501,0),0))</f>
        <v/>
      </c>
      <c r="I402" s="27" t="str">
        <f ca="1">IF($A402="","",OFFSET(統合マスタ!$K$4,MATCH($A402,統合マスタ!$AC$5:$AC$1501,0),0))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IF((統合マスタ!$R$5:$R$1501=1)*
           (ISNUMBER(MATCH(統合マスタ!$V$5:$V$1501, 分類!$N$8:$N$15, 0))),
           統合マスタ!$AC$5:$AC$1501),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IF($A403="","",OFFSET(統合マスタ!$B$4,MATCH($A403,統合マスタ!$AC$5:$AC$1501,0),0))</f>
        <v/>
      </c>
      <c r="D403" s="27" t="str">
        <f ca="1">IF($A403="","",OFFSET(統合マスタ!$C$4,MATCH($A403,統合マスタ!$AC$5:$AC$1501,0),0))</f>
        <v/>
      </c>
      <c r="E403" s="27" t="str">
        <f ca="1">IF($A403="","",OFFSET(統合マスタ!$X$4,MATCH($A403,統合マスタ!$AC$5:$AC$1501,0),0))</f>
        <v/>
      </c>
      <c r="F403" s="27" t="str">
        <f ca="1">IF($A403="","",OFFSET(統合マスタ!$Z$4,MATCH($A403,統合マスタ!$AC$5:$AC$1501,0),0))</f>
        <v/>
      </c>
      <c r="G403" s="27" t="str">
        <f ca="1">IF($A403="","",OFFSET(統合マスタ!$E$4,MATCH($A403,統合マスタ!$AC$5:$AC$1501,0),0))</f>
        <v/>
      </c>
      <c r="H403" s="27" t="str">
        <f ca="1">IF($A403="","",OFFSET(統合マスタ!$F$4,MATCH($A403,統合マスタ!$AC$5:$AC$1501,0),0))</f>
        <v/>
      </c>
      <c r="I403" s="27" t="str">
        <f ca="1">IF($A403="","",OFFSET(統合マスタ!$K$4,MATCH($A403,統合マスタ!$AC$5:$AC$1501,0),0))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IF((統合マスタ!$R$5:$R$1501=1)*
           (ISNUMBER(MATCH(統合マスタ!$V$5:$V$1501, 分類!$N$8:$N$15, 0))),
           統合マスタ!$AC$5:$AC$1501),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IF($A404="","",OFFSET(統合マスタ!$B$4,MATCH($A404,統合マスタ!$AC$5:$AC$1501,0),0))</f>
        <v/>
      </c>
      <c r="D404" s="27" t="str">
        <f ca="1">IF($A404="","",OFFSET(統合マスタ!$C$4,MATCH($A404,統合マスタ!$AC$5:$AC$1501,0),0))</f>
        <v/>
      </c>
      <c r="E404" s="27" t="str">
        <f ca="1">IF($A404="","",OFFSET(統合マスタ!$X$4,MATCH($A404,統合マスタ!$AC$5:$AC$1501,0),0))</f>
        <v/>
      </c>
      <c r="F404" s="27" t="str">
        <f ca="1">IF($A404="","",OFFSET(統合マスタ!$Z$4,MATCH($A404,統合マスタ!$AC$5:$AC$1501,0),0))</f>
        <v/>
      </c>
      <c r="G404" s="27" t="str">
        <f ca="1">IF($A404="","",OFFSET(統合マスタ!$E$4,MATCH($A404,統合マスタ!$AC$5:$AC$1501,0),0))</f>
        <v/>
      </c>
      <c r="H404" s="27" t="str">
        <f ca="1">IF($A404="","",OFFSET(統合マスタ!$F$4,MATCH($A404,統合マスタ!$AC$5:$AC$1501,0),0))</f>
        <v/>
      </c>
      <c r="I404" s="27" t="str">
        <f ca="1">IF($A404="","",OFFSET(統合マスタ!$K$4,MATCH($A404,統合マスタ!$AC$5:$AC$1501,0),0))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IF((統合マスタ!$R$5:$R$1501=1)*
           (ISNUMBER(MATCH(統合マスタ!$V$5:$V$1501, 分類!$N$8:$N$15, 0))),
           統合マスタ!$AC$5:$AC$1501),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IF($A405="","",OFFSET(統合マスタ!$B$4,MATCH($A405,統合マスタ!$AC$5:$AC$1501,0),0))</f>
        <v/>
      </c>
      <c r="D405" s="27" t="str">
        <f ca="1">IF($A405="","",OFFSET(統合マスタ!$C$4,MATCH($A405,統合マスタ!$AC$5:$AC$1501,0),0))</f>
        <v/>
      </c>
      <c r="E405" s="27" t="str">
        <f ca="1">IF($A405="","",OFFSET(統合マスタ!$X$4,MATCH($A405,統合マスタ!$AC$5:$AC$1501,0),0))</f>
        <v/>
      </c>
      <c r="F405" s="27" t="str">
        <f ca="1">IF($A405="","",OFFSET(統合マスタ!$Z$4,MATCH($A405,統合マスタ!$AC$5:$AC$1501,0),0))</f>
        <v/>
      </c>
      <c r="G405" s="27" t="str">
        <f ca="1">IF($A405="","",OFFSET(統合マスタ!$E$4,MATCH($A405,統合マスタ!$AC$5:$AC$1501,0),0))</f>
        <v/>
      </c>
      <c r="H405" s="27" t="str">
        <f ca="1">IF($A405="","",OFFSET(統合マスタ!$F$4,MATCH($A405,統合マスタ!$AC$5:$AC$1501,0),0))</f>
        <v/>
      </c>
      <c r="I405" s="27" t="str">
        <f ca="1">IF($A405="","",OFFSET(統合マスタ!$K$4,MATCH($A405,統合マスタ!$AC$5:$AC$1501,0),0))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IF((統合マスタ!$R$5:$R$1501=1)*
           (ISNUMBER(MATCH(統合マスタ!$V$5:$V$1501, 分類!$N$8:$N$15, 0))),
           統合マスタ!$AC$5:$AC$1501),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IF($A406="","",OFFSET(統合マスタ!$B$4,MATCH($A406,統合マスタ!$AC$5:$AC$1501,0),0))</f>
        <v/>
      </c>
      <c r="D406" s="27" t="str">
        <f ca="1">IF($A406="","",OFFSET(統合マスタ!$C$4,MATCH($A406,統合マスタ!$AC$5:$AC$1501,0),0))</f>
        <v/>
      </c>
      <c r="E406" s="27" t="str">
        <f ca="1">IF($A406="","",OFFSET(統合マスタ!$X$4,MATCH($A406,統合マスタ!$AC$5:$AC$1501,0),0))</f>
        <v/>
      </c>
      <c r="F406" s="27" t="str">
        <f ca="1">IF($A406="","",OFFSET(統合マスタ!$Z$4,MATCH($A406,統合マスタ!$AC$5:$AC$1501,0),0))</f>
        <v/>
      </c>
      <c r="G406" s="27" t="str">
        <f ca="1">IF($A406="","",OFFSET(統合マスタ!$E$4,MATCH($A406,統合マスタ!$AC$5:$AC$1501,0),0))</f>
        <v/>
      </c>
      <c r="H406" s="27" t="str">
        <f ca="1">IF($A406="","",OFFSET(統合マスタ!$F$4,MATCH($A406,統合マスタ!$AC$5:$AC$1501,0),0))</f>
        <v/>
      </c>
      <c r="I406" s="27" t="str">
        <f ca="1">IF($A406="","",OFFSET(統合マスタ!$K$4,MATCH($A406,統合マスタ!$AC$5:$AC$1501,0),0))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IF((統合マスタ!$R$5:$R$1501=1)*
           (ISNUMBER(MATCH(統合マスタ!$V$5:$V$1501, 分類!$N$8:$N$15, 0))),
           統合マスタ!$AC$5:$AC$1501),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IF($A407="","",OFFSET(統合マスタ!$B$4,MATCH($A407,統合マスタ!$AC$5:$AC$1501,0),0))</f>
        <v/>
      </c>
      <c r="D407" s="27" t="str">
        <f ca="1">IF($A407="","",OFFSET(統合マスタ!$C$4,MATCH($A407,統合マスタ!$AC$5:$AC$1501,0),0))</f>
        <v/>
      </c>
      <c r="E407" s="27" t="str">
        <f ca="1">IF($A407="","",OFFSET(統合マスタ!$X$4,MATCH($A407,統合マスタ!$AC$5:$AC$1501,0),0))</f>
        <v/>
      </c>
      <c r="F407" s="27" t="str">
        <f ca="1">IF($A407="","",OFFSET(統合マスタ!$Z$4,MATCH($A407,統合マスタ!$AC$5:$AC$1501,0),0))</f>
        <v/>
      </c>
      <c r="G407" s="27" t="str">
        <f ca="1">IF($A407="","",OFFSET(統合マスタ!$E$4,MATCH($A407,統合マスタ!$AC$5:$AC$1501,0),0))</f>
        <v/>
      </c>
      <c r="H407" s="27" t="str">
        <f ca="1">IF($A407="","",OFFSET(統合マスタ!$F$4,MATCH($A407,統合マスタ!$AC$5:$AC$1501,0),0))</f>
        <v/>
      </c>
      <c r="I407" s="27" t="str">
        <f ca="1">IF($A407="","",OFFSET(統合マスタ!$K$4,MATCH($A407,統合マスタ!$AC$5:$AC$1501,0),0))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IF((統合マスタ!$R$5:$R$1501=1)*
           (ISNUMBER(MATCH(統合マスタ!$V$5:$V$1501, 分類!$N$8:$N$15, 0))),
           統合マスタ!$AC$5:$AC$1501),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IF($A408="","",OFFSET(統合マスタ!$B$4,MATCH($A408,統合マスタ!$AC$5:$AC$1501,0),0))</f>
        <v/>
      </c>
      <c r="D408" s="27" t="str">
        <f ca="1">IF($A408="","",OFFSET(統合マスタ!$C$4,MATCH($A408,統合マスタ!$AC$5:$AC$1501,0),0))</f>
        <v/>
      </c>
      <c r="E408" s="27" t="str">
        <f ca="1">IF($A408="","",OFFSET(統合マスタ!$X$4,MATCH($A408,統合マスタ!$AC$5:$AC$1501,0),0))</f>
        <v/>
      </c>
      <c r="F408" s="27" t="str">
        <f ca="1">IF($A408="","",OFFSET(統合マスタ!$Z$4,MATCH($A408,統合マスタ!$AC$5:$AC$1501,0),0))</f>
        <v/>
      </c>
      <c r="G408" s="27" t="str">
        <f ca="1">IF($A408="","",OFFSET(統合マスタ!$E$4,MATCH($A408,統合マスタ!$AC$5:$AC$1501,0),0))</f>
        <v/>
      </c>
      <c r="H408" s="27" t="str">
        <f ca="1">IF($A408="","",OFFSET(統合マスタ!$F$4,MATCH($A408,統合マスタ!$AC$5:$AC$1501,0),0))</f>
        <v/>
      </c>
      <c r="I408" s="27" t="str">
        <f ca="1">IF($A408="","",OFFSET(統合マスタ!$K$4,MATCH($A408,統合マスタ!$AC$5:$AC$1501,0),0))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IF((統合マスタ!$R$5:$R$1501=1)*
           (ISNUMBER(MATCH(統合マスタ!$V$5:$V$1501, 分類!$N$8:$N$15, 0))),
           統合マスタ!$AC$5:$AC$1501),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IF($A409="","",OFFSET(統合マスタ!$B$4,MATCH($A409,統合マスタ!$AC$5:$AC$1501,0),0))</f>
        <v/>
      </c>
      <c r="D409" s="27" t="str">
        <f ca="1">IF($A409="","",OFFSET(統合マスタ!$C$4,MATCH($A409,統合マスタ!$AC$5:$AC$1501,0),0))</f>
        <v/>
      </c>
      <c r="E409" s="27" t="str">
        <f ca="1">IF($A409="","",OFFSET(統合マスタ!$X$4,MATCH($A409,統合マスタ!$AC$5:$AC$1501,0),0))</f>
        <v/>
      </c>
      <c r="F409" s="27" t="str">
        <f ca="1">IF($A409="","",OFFSET(統合マスタ!$Z$4,MATCH($A409,統合マスタ!$AC$5:$AC$1501,0),0))</f>
        <v/>
      </c>
      <c r="G409" s="27" t="str">
        <f ca="1">IF($A409="","",OFFSET(統合マスタ!$E$4,MATCH($A409,統合マスタ!$AC$5:$AC$1501,0),0))</f>
        <v/>
      </c>
      <c r="H409" s="27" t="str">
        <f ca="1">IF($A409="","",OFFSET(統合マスタ!$F$4,MATCH($A409,統合マスタ!$AC$5:$AC$1501,0),0))</f>
        <v/>
      </c>
      <c r="I409" s="27" t="str">
        <f ca="1">IF($A409="","",OFFSET(統合マスタ!$K$4,MATCH($A409,統合マスタ!$AC$5:$AC$1501,0),0))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IF((統合マスタ!$R$5:$R$1501=1)*
           (ISNUMBER(MATCH(統合マスタ!$V$5:$V$1501, 分類!$N$8:$N$15, 0))),
           統合マスタ!$AC$5:$AC$1501),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IF($A410="","",OFFSET(統合マスタ!$B$4,MATCH($A410,統合マスタ!$AC$5:$AC$1501,0),0))</f>
        <v/>
      </c>
      <c r="D410" s="27" t="str">
        <f ca="1">IF($A410="","",OFFSET(統合マスタ!$C$4,MATCH($A410,統合マスタ!$AC$5:$AC$1501,0),0))</f>
        <v/>
      </c>
      <c r="E410" s="27" t="str">
        <f ca="1">IF($A410="","",OFFSET(統合マスタ!$X$4,MATCH($A410,統合マスタ!$AC$5:$AC$1501,0),0))</f>
        <v/>
      </c>
      <c r="F410" s="27" t="str">
        <f ca="1">IF($A410="","",OFFSET(統合マスタ!$Z$4,MATCH($A410,統合マスタ!$AC$5:$AC$1501,0),0))</f>
        <v/>
      </c>
      <c r="G410" s="27" t="str">
        <f ca="1">IF($A410="","",OFFSET(統合マスタ!$E$4,MATCH($A410,統合マスタ!$AC$5:$AC$1501,0),0))</f>
        <v/>
      </c>
      <c r="H410" s="27" t="str">
        <f ca="1">IF($A410="","",OFFSET(統合マスタ!$F$4,MATCH($A410,統合マスタ!$AC$5:$AC$1501,0),0))</f>
        <v/>
      </c>
      <c r="I410" s="27" t="str">
        <f ca="1">IF($A410="","",OFFSET(統合マスタ!$K$4,MATCH($A410,統合マスタ!$AC$5:$AC$1501,0),0))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IF((統合マスタ!$R$5:$R$1501=1)*
           (ISNUMBER(MATCH(統合マスタ!$V$5:$V$1501, 分類!$N$8:$N$15, 0))),
           統合マスタ!$AC$5:$AC$1501),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IF($A411="","",OFFSET(統合マスタ!$B$4,MATCH($A411,統合マスタ!$AC$5:$AC$1501,0),0))</f>
        <v/>
      </c>
      <c r="D411" s="27" t="str">
        <f ca="1">IF($A411="","",OFFSET(統合マスタ!$C$4,MATCH($A411,統合マスタ!$AC$5:$AC$1501,0),0))</f>
        <v/>
      </c>
      <c r="E411" s="27" t="str">
        <f ca="1">IF($A411="","",OFFSET(統合マスタ!$X$4,MATCH($A411,統合マスタ!$AC$5:$AC$1501,0),0))</f>
        <v/>
      </c>
      <c r="F411" s="27" t="str">
        <f ca="1">IF($A411="","",OFFSET(統合マスタ!$Z$4,MATCH($A411,統合マスタ!$AC$5:$AC$1501,0),0))</f>
        <v/>
      </c>
      <c r="G411" s="27" t="str">
        <f ca="1">IF($A411="","",OFFSET(統合マスタ!$E$4,MATCH($A411,統合マスタ!$AC$5:$AC$1501,0),0))</f>
        <v/>
      </c>
      <c r="H411" s="27" t="str">
        <f ca="1">IF($A411="","",OFFSET(統合マスタ!$F$4,MATCH($A411,統合マスタ!$AC$5:$AC$1501,0),0))</f>
        <v/>
      </c>
      <c r="I411" s="27" t="str">
        <f ca="1">IF($A411="","",OFFSET(統合マスタ!$K$4,MATCH($A411,統合マスタ!$AC$5:$AC$1501,0),0))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IF((統合マスタ!$R$5:$R$1501=1)*
           (ISNUMBER(MATCH(統合マスタ!$V$5:$V$1501, 分類!$N$8:$N$15, 0))),
           統合マスタ!$AC$5:$AC$1501),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IF($A412="","",OFFSET(統合マスタ!$B$4,MATCH($A412,統合マスタ!$AC$5:$AC$1501,0),0))</f>
        <v/>
      </c>
      <c r="D412" s="27" t="str">
        <f ca="1">IF($A412="","",OFFSET(統合マスタ!$C$4,MATCH($A412,統合マスタ!$AC$5:$AC$1501,0),0))</f>
        <v/>
      </c>
      <c r="E412" s="27" t="str">
        <f ca="1">IF($A412="","",OFFSET(統合マスタ!$X$4,MATCH($A412,統合マスタ!$AC$5:$AC$1501,0),0))</f>
        <v/>
      </c>
      <c r="F412" s="27" t="str">
        <f ca="1">IF($A412="","",OFFSET(統合マスタ!$Z$4,MATCH($A412,統合マスタ!$AC$5:$AC$1501,0),0))</f>
        <v/>
      </c>
      <c r="G412" s="27" t="str">
        <f ca="1">IF($A412="","",OFFSET(統合マスタ!$E$4,MATCH($A412,統合マスタ!$AC$5:$AC$1501,0),0))</f>
        <v/>
      </c>
      <c r="H412" s="27" t="str">
        <f ca="1">IF($A412="","",OFFSET(統合マスタ!$F$4,MATCH($A412,統合マスタ!$AC$5:$AC$1501,0),0))</f>
        <v/>
      </c>
      <c r="I412" s="27" t="str">
        <f ca="1">IF($A412="","",OFFSET(統合マスタ!$K$4,MATCH($A412,統合マスタ!$AC$5:$AC$1501,0),0))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IF((統合マスタ!$R$5:$R$1501=1)*
           (ISNUMBER(MATCH(統合マスタ!$V$5:$V$1501, 分類!$N$8:$N$15, 0))),
           統合マスタ!$AC$5:$AC$1501),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IF($A413="","",OFFSET(統合マスタ!$B$4,MATCH($A413,統合マスタ!$AC$5:$AC$1501,0),0))</f>
        <v/>
      </c>
      <c r="D413" s="27" t="str">
        <f ca="1">IF($A413="","",OFFSET(統合マスタ!$C$4,MATCH($A413,統合マスタ!$AC$5:$AC$1501,0),0))</f>
        <v/>
      </c>
      <c r="E413" s="27" t="str">
        <f ca="1">IF($A413="","",OFFSET(統合マスタ!$X$4,MATCH($A413,統合マスタ!$AC$5:$AC$1501,0),0))</f>
        <v/>
      </c>
      <c r="F413" s="27" t="str">
        <f ca="1">IF($A413="","",OFFSET(統合マスタ!$Z$4,MATCH($A413,統合マスタ!$AC$5:$AC$1501,0),0))</f>
        <v/>
      </c>
      <c r="G413" s="27" t="str">
        <f ca="1">IF($A413="","",OFFSET(統合マスタ!$E$4,MATCH($A413,統合マスタ!$AC$5:$AC$1501,0),0))</f>
        <v/>
      </c>
      <c r="H413" s="27" t="str">
        <f ca="1">IF($A413="","",OFFSET(統合マスタ!$F$4,MATCH($A413,統合マスタ!$AC$5:$AC$1501,0),0))</f>
        <v/>
      </c>
      <c r="I413" s="27" t="str">
        <f ca="1">IF($A413="","",OFFSET(統合マスタ!$K$4,MATCH($A413,統合マスタ!$AC$5:$AC$1501,0),0))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IF((統合マスタ!$R$5:$R$1501=1)*
           (ISNUMBER(MATCH(統合マスタ!$V$5:$V$1501, 分類!$N$8:$N$15, 0))),
           統合マスタ!$AC$5:$AC$1501),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IF($A414="","",OFFSET(統合マスタ!$B$4,MATCH($A414,統合マスタ!$AC$5:$AC$1501,0),0))</f>
        <v/>
      </c>
      <c r="D414" s="27" t="str">
        <f ca="1">IF($A414="","",OFFSET(統合マスタ!$C$4,MATCH($A414,統合マスタ!$AC$5:$AC$1501,0),0))</f>
        <v/>
      </c>
      <c r="E414" s="27" t="str">
        <f ca="1">IF($A414="","",OFFSET(統合マスタ!$X$4,MATCH($A414,統合マスタ!$AC$5:$AC$1501,0),0))</f>
        <v/>
      </c>
      <c r="F414" s="27" t="str">
        <f ca="1">IF($A414="","",OFFSET(統合マスタ!$Z$4,MATCH($A414,統合マスタ!$AC$5:$AC$1501,0),0))</f>
        <v/>
      </c>
      <c r="G414" s="27" t="str">
        <f ca="1">IF($A414="","",OFFSET(統合マスタ!$E$4,MATCH($A414,統合マスタ!$AC$5:$AC$1501,0),0))</f>
        <v/>
      </c>
      <c r="H414" s="27" t="str">
        <f ca="1">IF($A414="","",OFFSET(統合マスタ!$F$4,MATCH($A414,統合マスタ!$AC$5:$AC$1501,0),0))</f>
        <v/>
      </c>
      <c r="I414" s="27" t="str">
        <f ca="1">IF($A414="","",OFFSET(統合マスタ!$K$4,MATCH($A414,統合マスタ!$AC$5:$AC$1501,0),0))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IF((統合マスタ!$R$5:$R$1501=1)*
           (ISNUMBER(MATCH(統合マスタ!$V$5:$V$1501, 分類!$N$8:$N$15, 0))),
           統合マスタ!$AC$5:$AC$1501),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IF($A415="","",OFFSET(統合マスタ!$B$4,MATCH($A415,統合マスタ!$AC$5:$AC$1501,0),0))</f>
        <v/>
      </c>
      <c r="D415" s="27" t="str">
        <f ca="1">IF($A415="","",OFFSET(統合マスタ!$C$4,MATCH($A415,統合マスタ!$AC$5:$AC$1501,0),0))</f>
        <v/>
      </c>
      <c r="E415" s="27" t="str">
        <f ca="1">IF($A415="","",OFFSET(統合マスタ!$X$4,MATCH($A415,統合マスタ!$AC$5:$AC$1501,0),0))</f>
        <v/>
      </c>
      <c r="F415" s="27" t="str">
        <f ca="1">IF($A415="","",OFFSET(統合マスタ!$Z$4,MATCH($A415,統合マスタ!$AC$5:$AC$1501,0),0))</f>
        <v/>
      </c>
      <c r="G415" s="27" t="str">
        <f ca="1">IF($A415="","",OFFSET(統合マスタ!$E$4,MATCH($A415,統合マスタ!$AC$5:$AC$1501,0),0))</f>
        <v/>
      </c>
      <c r="H415" s="27" t="str">
        <f ca="1">IF($A415="","",OFFSET(統合マスタ!$F$4,MATCH($A415,統合マスタ!$AC$5:$AC$1501,0),0))</f>
        <v/>
      </c>
      <c r="I415" s="27" t="str">
        <f ca="1">IF($A415="","",OFFSET(統合マスタ!$K$4,MATCH($A415,統合マスタ!$AC$5:$AC$1501,0),0))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IF((統合マスタ!$R$5:$R$1501=1)*
           (ISNUMBER(MATCH(統合マスタ!$V$5:$V$1501, 分類!$N$8:$N$15, 0))),
           統合マスタ!$AC$5:$AC$1501),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IF($A416="","",OFFSET(統合マスタ!$B$4,MATCH($A416,統合マスタ!$AC$5:$AC$1501,0),0))</f>
        <v/>
      </c>
      <c r="D416" s="27" t="str">
        <f ca="1">IF($A416="","",OFFSET(統合マスタ!$C$4,MATCH($A416,統合マスタ!$AC$5:$AC$1501,0),0))</f>
        <v/>
      </c>
      <c r="E416" s="27" t="str">
        <f ca="1">IF($A416="","",OFFSET(統合マスタ!$X$4,MATCH($A416,統合マスタ!$AC$5:$AC$1501,0),0))</f>
        <v/>
      </c>
      <c r="F416" s="27" t="str">
        <f ca="1">IF($A416="","",OFFSET(統合マスタ!$Z$4,MATCH($A416,統合マスタ!$AC$5:$AC$1501,0),0))</f>
        <v/>
      </c>
      <c r="G416" s="27" t="str">
        <f ca="1">IF($A416="","",OFFSET(統合マスタ!$E$4,MATCH($A416,統合マスタ!$AC$5:$AC$1501,0),0))</f>
        <v/>
      </c>
      <c r="H416" s="27" t="str">
        <f ca="1">IF($A416="","",OFFSET(統合マスタ!$F$4,MATCH($A416,統合マスタ!$AC$5:$AC$1501,0),0))</f>
        <v/>
      </c>
      <c r="I416" s="27" t="str">
        <f ca="1">IF($A416="","",OFFSET(統合マスタ!$K$4,MATCH($A416,統合マスタ!$AC$5:$AC$1501,0),0))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IF((統合マスタ!$R$5:$R$1501=1)*
           (ISNUMBER(MATCH(統合マスタ!$V$5:$V$1501, 分類!$N$8:$N$15, 0))),
           統合マスタ!$AC$5:$AC$1501),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IF($A417="","",OFFSET(統合マスタ!$B$4,MATCH($A417,統合マスタ!$AC$5:$AC$1501,0),0))</f>
        <v/>
      </c>
      <c r="D417" s="27" t="str">
        <f ca="1">IF($A417="","",OFFSET(統合マスタ!$C$4,MATCH($A417,統合マスタ!$AC$5:$AC$1501,0),0))</f>
        <v/>
      </c>
      <c r="E417" s="27" t="str">
        <f ca="1">IF($A417="","",OFFSET(統合マスタ!$X$4,MATCH($A417,統合マスタ!$AC$5:$AC$1501,0),0))</f>
        <v/>
      </c>
      <c r="F417" s="27" t="str">
        <f ca="1">IF($A417="","",OFFSET(統合マスタ!$Z$4,MATCH($A417,統合マスタ!$AC$5:$AC$1501,0),0))</f>
        <v/>
      </c>
      <c r="G417" s="27" t="str">
        <f ca="1">IF($A417="","",OFFSET(統合マスタ!$E$4,MATCH($A417,統合マスタ!$AC$5:$AC$1501,0),0))</f>
        <v/>
      </c>
      <c r="H417" s="27" t="str">
        <f ca="1">IF($A417="","",OFFSET(統合マスタ!$F$4,MATCH($A417,統合マスタ!$AC$5:$AC$1501,0),0))</f>
        <v/>
      </c>
      <c r="I417" s="27" t="str">
        <f ca="1">IF($A417="","",OFFSET(統合マスタ!$K$4,MATCH($A417,統合マスタ!$AC$5:$AC$1501,0),0))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IF((統合マスタ!$R$5:$R$1501=1)*
           (ISNUMBER(MATCH(統合マスタ!$V$5:$V$1501, 分類!$N$8:$N$15, 0))),
           統合マスタ!$AC$5:$AC$1501),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IF($A418="","",OFFSET(統合マスタ!$B$4,MATCH($A418,統合マスタ!$AC$5:$AC$1501,0),0))</f>
        <v/>
      </c>
      <c r="D418" s="27" t="str">
        <f ca="1">IF($A418="","",OFFSET(統合マスタ!$C$4,MATCH($A418,統合マスタ!$AC$5:$AC$1501,0),0))</f>
        <v/>
      </c>
      <c r="E418" s="27" t="str">
        <f ca="1">IF($A418="","",OFFSET(統合マスタ!$X$4,MATCH($A418,統合マスタ!$AC$5:$AC$1501,0),0))</f>
        <v/>
      </c>
      <c r="F418" s="27" t="str">
        <f ca="1">IF($A418="","",OFFSET(統合マスタ!$Z$4,MATCH($A418,統合マスタ!$AC$5:$AC$1501,0),0))</f>
        <v/>
      </c>
      <c r="G418" s="27" t="str">
        <f ca="1">IF($A418="","",OFFSET(統合マスタ!$E$4,MATCH($A418,統合マスタ!$AC$5:$AC$1501,0),0))</f>
        <v/>
      </c>
      <c r="H418" s="27" t="str">
        <f ca="1">IF($A418="","",OFFSET(統合マスタ!$F$4,MATCH($A418,統合マスタ!$AC$5:$AC$1501,0),0))</f>
        <v/>
      </c>
      <c r="I418" s="27" t="str">
        <f ca="1">IF($A418="","",OFFSET(統合マスタ!$K$4,MATCH($A418,統合マスタ!$AC$5:$AC$1501,0),0))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IF((統合マスタ!$R$5:$R$1501=1)*
           (ISNUMBER(MATCH(統合マスタ!$V$5:$V$1501, 分類!$N$8:$N$15, 0))),
           統合マスタ!$AC$5:$AC$1501),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IF($A419="","",OFFSET(統合マスタ!$B$4,MATCH($A419,統合マスタ!$AC$5:$AC$1501,0),0))</f>
        <v/>
      </c>
      <c r="D419" s="27" t="str">
        <f ca="1">IF($A419="","",OFFSET(統合マスタ!$C$4,MATCH($A419,統合マスタ!$AC$5:$AC$1501,0),0))</f>
        <v/>
      </c>
      <c r="E419" s="27" t="str">
        <f ca="1">IF($A419="","",OFFSET(統合マスタ!$X$4,MATCH($A419,統合マスタ!$AC$5:$AC$1501,0),0))</f>
        <v/>
      </c>
      <c r="F419" s="27" t="str">
        <f ca="1">IF($A419="","",OFFSET(統合マスタ!$Z$4,MATCH($A419,統合マスタ!$AC$5:$AC$1501,0),0))</f>
        <v/>
      </c>
      <c r="G419" s="27" t="str">
        <f ca="1">IF($A419="","",OFFSET(統合マスタ!$E$4,MATCH($A419,統合マスタ!$AC$5:$AC$1501,0),0))</f>
        <v/>
      </c>
      <c r="H419" s="27" t="str">
        <f ca="1">IF($A419="","",OFFSET(統合マスタ!$F$4,MATCH($A419,統合マスタ!$AC$5:$AC$1501,0),0))</f>
        <v/>
      </c>
      <c r="I419" s="27" t="str">
        <f ca="1">IF($A419="","",OFFSET(統合マスタ!$K$4,MATCH($A419,統合マスタ!$AC$5:$AC$1501,0),0))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IF((統合マスタ!$R$5:$R$1501=1)*
           (ISNUMBER(MATCH(統合マスタ!$V$5:$V$1501, 分類!$N$8:$N$15, 0))),
           統合マスタ!$AC$5:$AC$1501),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IF($A420="","",OFFSET(統合マスタ!$B$4,MATCH($A420,統合マスタ!$AC$5:$AC$1501,0),0))</f>
        <v/>
      </c>
      <c r="D420" s="27" t="str">
        <f ca="1">IF($A420="","",OFFSET(統合マスタ!$C$4,MATCH($A420,統合マスタ!$AC$5:$AC$1501,0),0))</f>
        <v/>
      </c>
      <c r="E420" s="27" t="str">
        <f ca="1">IF($A420="","",OFFSET(統合マスタ!$X$4,MATCH($A420,統合マスタ!$AC$5:$AC$1501,0),0))</f>
        <v/>
      </c>
      <c r="F420" s="27" t="str">
        <f ca="1">IF($A420="","",OFFSET(統合マスタ!$Z$4,MATCH($A420,統合マスタ!$AC$5:$AC$1501,0),0))</f>
        <v/>
      </c>
      <c r="G420" s="27" t="str">
        <f ca="1">IF($A420="","",OFFSET(統合マスタ!$E$4,MATCH($A420,統合マスタ!$AC$5:$AC$1501,0),0))</f>
        <v/>
      </c>
      <c r="H420" s="27" t="str">
        <f ca="1">IF($A420="","",OFFSET(統合マスタ!$F$4,MATCH($A420,統合マスタ!$AC$5:$AC$1501,0),0))</f>
        <v/>
      </c>
      <c r="I420" s="27" t="str">
        <f ca="1">IF($A420="","",OFFSET(統合マスタ!$K$4,MATCH($A420,統合マスタ!$AC$5:$AC$1501,0),0))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IF((統合マスタ!$R$5:$R$1501=1)*
           (ISNUMBER(MATCH(統合マスタ!$V$5:$V$1501, 分類!$N$8:$N$15, 0))),
           統合マスタ!$AC$5:$AC$1501),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IF($A421="","",OFFSET(統合マスタ!$B$4,MATCH($A421,統合マスタ!$AC$5:$AC$1501,0),0))</f>
        <v/>
      </c>
      <c r="D421" s="27" t="str">
        <f ca="1">IF($A421="","",OFFSET(統合マスタ!$C$4,MATCH($A421,統合マスタ!$AC$5:$AC$1501,0),0))</f>
        <v/>
      </c>
      <c r="E421" s="27" t="str">
        <f ca="1">IF($A421="","",OFFSET(統合マスタ!$X$4,MATCH($A421,統合マスタ!$AC$5:$AC$1501,0),0))</f>
        <v/>
      </c>
      <c r="F421" s="27" t="str">
        <f ca="1">IF($A421="","",OFFSET(統合マスタ!$Z$4,MATCH($A421,統合マスタ!$AC$5:$AC$1501,0),0))</f>
        <v/>
      </c>
      <c r="G421" s="27" t="str">
        <f ca="1">IF($A421="","",OFFSET(統合マスタ!$E$4,MATCH($A421,統合マスタ!$AC$5:$AC$1501,0),0))</f>
        <v/>
      </c>
      <c r="H421" s="27" t="str">
        <f ca="1">IF($A421="","",OFFSET(統合マスタ!$F$4,MATCH($A421,統合マスタ!$AC$5:$AC$1501,0),0))</f>
        <v/>
      </c>
      <c r="I421" s="27" t="str">
        <f ca="1">IF($A421="","",OFFSET(統合マスタ!$K$4,MATCH($A421,統合マスタ!$AC$5:$AC$1501,0),0))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IF((統合マスタ!$R$5:$R$1501=1)*
           (ISNUMBER(MATCH(統合マスタ!$V$5:$V$1501, 分類!$N$8:$N$15, 0))),
           統合マスタ!$AC$5:$AC$1501),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IF($A422="","",OFFSET(統合マスタ!$B$4,MATCH($A422,統合マスタ!$AC$5:$AC$1501,0),0))</f>
        <v/>
      </c>
      <c r="D422" s="27" t="str">
        <f ca="1">IF($A422="","",OFFSET(統合マスタ!$C$4,MATCH($A422,統合マスタ!$AC$5:$AC$1501,0),0))</f>
        <v/>
      </c>
      <c r="E422" s="27" t="str">
        <f ca="1">IF($A422="","",OFFSET(統合マスタ!$X$4,MATCH($A422,統合マスタ!$AC$5:$AC$1501,0),0))</f>
        <v/>
      </c>
      <c r="F422" s="27" t="str">
        <f ca="1">IF($A422="","",OFFSET(統合マスタ!$Z$4,MATCH($A422,統合マスタ!$AC$5:$AC$1501,0),0))</f>
        <v/>
      </c>
      <c r="G422" s="27" t="str">
        <f ca="1">IF($A422="","",OFFSET(統合マスタ!$E$4,MATCH($A422,統合マスタ!$AC$5:$AC$1501,0),0))</f>
        <v/>
      </c>
      <c r="H422" s="27" t="str">
        <f ca="1">IF($A422="","",OFFSET(統合マスタ!$F$4,MATCH($A422,統合マスタ!$AC$5:$AC$1501,0),0))</f>
        <v/>
      </c>
      <c r="I422" s="27" t="str">
        <f ca="1">IF($A422="","",OFFSET(統合マスタ!$K$4,MATCH($A422,統合マスタ!$AC$5:$AC$1501,0),0))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IF((統合マスタ!$R$5:$R$1501=1)*
           (ISNUMBER(MATCH(統合マスタ!$V$5:$V$1501, 分類!$N$8:$N$15, 0))),
           統合マスタ!$AC$5:$AC$1501),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IF($A423="","",OFFSET(統合マスタ!$B$4,MATCH($A423,統合マスタ!$AC$5:$AC$1501,0),0))</f>
        <v/>
      </c>
      <c r="D423" s="27" t="str">
        <f ca="1">IF($A423="","",OFFSET(統合マスタ!$C$4,MATCH($A423,統合マスタ!$AC$5:$AC$1501,0),0))</f>
        <v/>
      </c>
      <c r="E423" s="27" t="str">
        <f ca="1">IF($A423="","",OFFSET(統合マスタ!$X$4,MATCH($A423,統合マスタ!$AC$5:$AC$1501,0),0))</f>
        <v/>
      </c>
      <c r="F423" s="27" t="str">
        <f ca="1">IF($A423="","",OFFSET(統合マスタ!$Z$4,MATCH($A423,統合マスタ!$AC$5:$AC$1501,0),0))</f>
        <v/>
      </c>
      <c r="G423" s="27" t="str">
        <f ca="1">IF($A423="","",OFFSET(統合マスタ!$E$4,MATCH($A423,統合マスタ!$AC$5:$AC$1501,0),0))</f>
        <v/>
      </c>
      <c r="H423" s="27" t="str">
        <f ca="1">IF($A423="","",OFFSET(統合マスタ!$F$4,MATCH($A423,統合マスタ!$AC$5:$AC$1501,0),0))</f>
        <v/>
      </c>
      <c r="I423" s="27" t="str">
        <f ca="1">IF($A423="","",OFFSET(統合マスタ!$K$4,MATCH($A423,統合マスタ!$AC$5:$AC$1501,0),0))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IF((統合マスタ!$R$5:$R$1501=1)*
           (ISNUMBER(MATCH(統合マスタ!$V$5:$V$1501, 分類!$N$8:$N$15, 0))),
           統合マスタ!$AC$5:$AC$1501),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IF($A424="","",OFFSET(統合マスタ!$B$4,MATCH($A424,統合マスタ!$AC$5:$AC$1501,0),0))</f>
        <v/>
      </c>
      <c r="D424" s="27" t="str">
        <f ca="1">IF($A424="","",OFFSET(統合マスタ!$C$4,MATCH($A424,統合マスタ!$AC$5:$AC$1501,0),0))</f>
        <v/>
      </c>
      <c r="E424" s="27" t="str">
        <f ca="1">IF($A424="","",OFFSET(統合マスタ!$X$4,MATCH($A424,統合マスタ!$AC$5:$AC$1501,0),0))</f>
        <v/>
      </c>
      <c r="F424" s="27" t="str">
        <f ca="1">IF($A424="","",OFFSET(統合マスタ!$Z$4,MATCH($A424,統合マスタ!$AC$5:$AC$1501,0),0))</f>
        <v/>
      </c>
      <c r="G424" s="27" t="str">
        <f ca="1">IF($A424="","",OFFSET(統合マスタ!$E$4,MATCH($A424,統合マスタ!$AC$5:$AC$1501,0),0))</f>
        <v/>
      </c>
      <c r="H424" s="27" t="str">
        <f ca="1">IF($A424="","",OFFSET(統合マスタ!$F$4,MATCH($A424,統合マスタ!$AC$5:$AC$1501,0),0))</f>
        <v/>
      </c>
      <c r="I424" s="27" t="str">
        <f ca="1">IF($A424="","",OFFSET(統合マスタ!$K$4,MATCH($A424,統合マスタ!$AC$5:$AC$1501,0),0))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IF((統合マスタ!$R$5:$R$1501=1)*
           (ISNUMBER(MATCH(統合マスタ!$V$5:$V$1501, 分類!$N$8:$N$15, 0))),
           統合マスタ!$AC$5:$AC$1501),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IF($A425="","",OFFSET(統合マスタ!$B$4,MATCH($A425,統合マスタ!$AC$5:$AC$1501,0),0))</f>
        <v/>
      </c>
      <c r="D425" s="27" t="str">
        <f ca="1">IF($A425="","",OFFSET(統合マスタ!$C$4,MATCH($A425,統合マスタ!$AC$5:$AC$1501,0),0))</f>
        <v/>
      </c>
      <c r="E425" s="27" t="str">
        <f ca="1">IF($A425="","",OFFSET(統合マスタ!$X$4,MATCH($A425,統合マスタ!$AC$5:$AC$1501,0),0))</f>
        <v/>
      </c>
      <c r="F425" s="27" t="str">
        <f ca="1">IF($A425="","",OFFSET(統合マスタ!$Z$4,MATCH($A425,統合マスタ!$AC$5:$AC$1501,0),0))</f>
        <v/>
      </c>
      <c r="G425" s="27" t="str">
        <f ca="1">IF($A425="","",OFFSET(統合マスタ!$E$4,MATCH($A425,統合マスタ!$AC$5:$AC$1501,0),0))</f>
        <v/>
      </c>
      <c r="H425" s="27" t="str">
        <f ca="1">IF($A425="","",OFFSET(統合マスタ!$F$4,MATCH($A425,統合マスタ!$AC$5:$AC$1501,0),0))</f>
        <v/>
      </c>
      <c r="I425" s="27" t="str">
        <f ca="1">IF($A425="","",OFFSET(統合マスタ!$K$4,MATCH($A425,統合マスタ!$AC$5:$AC$1501,0),0))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IF((統合マスタ!$R$5:$R$1501=1)*
           (ISNUMBER(MATCH(統合マスタ!$V$5:$V$1501, 分類!$N$8:$N$15, 0))),
           統合マスタ!$AC$5:$AC$1501),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IF($A426="","",OFFSET(統合マスタ!$B$4,MATCH($A426,統合マスタ!$AC$5:$AC$1501,0),0))</f>
        <v/>
      </c>
      <c r="D426" s="27" t="str">
        <f ca="1">IF($A426="","",OFFSET(統合マスタ!$C$4,MATCH($A426,統合マスタ!$AC$5:$AC$1501,0),0))</f>
        <v/>
      </c>
      <c r="E426" s="27" t="str">
        <f ca="1">IF($A426="","",OFFSET(統合マスタ!$X$4,MATCH($A426,統合マスタ!$AC$5:$AC$1501,0),0))</f>
        <v/>
      </c>
      <c r="F426" s="27" t="str">
        <f ca="1">IF($A426="","",OFFSET(統合マスタ!$Z$4,MATCH($A426,統合マスタ!$AC$5:$AC$1501,0),0))</f>
        <v/>
      </c>
      <c r="G426" s="27" t="str">
        <f ca="1">IF($A426="","",OFFSET(統合マスタ!$E$4,MATCH($A426,統合マスタ!$AC$5:$AC$1501,0),0))</f>
        <v/>
      </c>
      <c r="H426" s="27" t="str">
        <f ca="1">IF($A426="","",OFFSET(統合マスタ!$F$4,MATCH($A426,統合マスタ!$AC$5:$AC$1501,0),0))</f>
        <v/>
      </c>
      <c r="I426" s="27" t="str">
        <f ca="1">IF($A426="","",OFFSET(統合マスタ!$K$4,MATCH($A426,統合マスタ!$AC$5:$AC$1501,0),0))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IF((統合マスタ!$R$5:$R$1501=1)*
           (ISNUMBER(MATCH(統合マスタ!$V$5:$V$1501, 分類!$N$8:$N$15, 0))),
           統合マスタ!$AC$5:$AC$1501),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IF($A427="","",OFFSET(統合マスタ!$B$4,MATCH($A427,統合マスタ!$AC$5:$AC$1501,0),0))</f>
        <v/>
      </c>
      <c r="D427" s="27" t="str">
        <f ca="1">IF($A427="","",OFFSET(統合マスタ!$C$4,MATCH($A427,統合マスタ!$AC$5:$AC$1501,0),0))</f>
        <v/>
      </c>
      <c r="E427" s="27" t="str">
        <f ca="1">IF($A427="","",OFFSET(統合マスタ!$X$4,MATCH($A427,統合マスタ!$AC$5:$AC$1501,0),0))</f>
        <v/>
      </c>
      <c r="F427" s="27" t="str">
        <f ca="1">IF($A427="","",OFFSET(統合マスタ!$Z$4,MATCH($A427,統合マスタ!$AC$5:$AC$1501,0),0))</f>
        <v/>
      </c>
      <c r="G427" s="27" t="str">
        <f ca="1">IF($A427="","",OFFSET(統合マスタ!$E$4,MATCH($A427,統合マスタ!$AC$5:$AC$1501,0),0))</f>
        <v/>
      </c>
      <c r="H427" s="27" t="str">
        <f ca="1">IF($A427="","",OFFSET(統合マスタ!$F$4,MATCH($A427,統合マスタ!$AC$5:$AC$1501,0),0))</f>
        <v/>
      </c>
      <c r="I427" s="27" t="str">
        <f ca="1">IF($A427="","",OFFSET(統合マスタ!$K$4,MATCH($A427,統合マスタ!$AC$5:$AC$1501,0),0))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IF((統合マスタ!$R$5:$R$1501=1)*
           (ISNUMBER(MATCH(統合マスタ!$V$5:$V$1501, 分類!$N$8:$N$15, 0))),
           統合マスタ!$AC$5:$AC$1501),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IF($A428="","",OFFSET(統合マスタ!$B$4,MATCH($A428,統合マスタ!$AC$5:$AC$1501,0),0))</f>
        <v/>
      </c>
      <c r="D428" s="27" t="str">
        <f ca="1">IF($A428="","",OFFSET(統合マスタ!$C$4,MATCH($A428,統合マスタ!$AC$5:$AC$1501,0),0))</f>
        <v/>
      </c>
      <c r="E428" s="27" t="str">
        <f ca="1">IF($A428="","",OFFSET(統合マスタ!$X$4,MATCH($A428,統合マスタ!$AC$5:$AC$1501,0),0))</f>
        <v/>
      </c>
      <c r="F428" s="27" t="str">
        <f ca="1">IF($A428="","",OFFSET(統合マスタ!$Z$4,MATCH($A428,統合マスタ!$AC$5:$AC$1501,0),0))</f>
        <v/>
      </c>
      <c r="G428" s="27" t="str">
        <f ca="1">IF($A428="","",OFFSET(統合マスタ!$E$4,MATCH($A428,統合マスタ!$AC$5:$AC$1501,0),0))</f>
        <v/>
      </c>
      <c r="H428" s="27" t="str">
        <f ca="1">IF($A428="","",OFFSET(統合マスタ!$F$4,MATCH($A428,統合マスタ!$AC$5:$AC$1501,0),0))</f>
        <v/>
      </c>
      <c r="I428" s="27" t="str">
        <f ca="1">IF($A428="","",OFFSET(統合マスタ!$K$4,MATCH($A428,統合マスタ!$AC$5:$AC$1501,0),0))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IF((統合マスタ!$R$5:$R$1501=1)*
           (ISNUMBER(MATCH(統合マスタ!$V$5:$V$1501, 分類!$N$8:$N$15, 0))),
           統合マスタ!$AC$5:$AC$1501),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IF($A429="","",OFFSET(統合マスタ!$B$4,MATCH($A429,統合マスタ!$AC$5:$AC$1501,0),0))</f>
        <v/>
      </c>
      <c r="D429" s="27" t="str">
        <f ca="1">IF($A429="","",OFFSET(統合マスタ!$C$4,MATCH($A429,統合マスタ!$AC$5:$AC$1501,0),0))</f>
        <v/>
      </c>
      <c r="E429" s="27" t="str">
        <f ca="1">IF($A429="","",OFFSET(統合マスタ!$X$4,MATCH($A429,統合マスタ!$AC$5:$AC$1501,0),0))</f>
        <v/>
      </c>
      <c r="F429" s="27" t="str">
        <f ca="1">IF($A429="","",OFFSET(統合マスタ!$Z$4,MATCH($A429,統合マスタ!$AC$5:$AC$1501,0),0))</f>
        <v/>
      </c>
      <c r="G429" s="27" t="str">
        <f ca="1">IF($A429="","",OFFSET(統合マスタ!$E$4,MATCH($A429,統合マスタ!$AC$5:$AC$1501,0),0))</f>
        <v/>
      </c>
      <c r="H429" s="27" t="str">
        <f ca="1">IF($A429="","",OFFSET(統合マスタ!$F$4,MATCH($A429,統合マスタ!$AC$5:$AC$1501,0),0))</f>
        <v/>
      </c>
      <c r="I429" s="27" t="str">
        <f ca="1">IF($A429="","",OFFSET(統合マスタ!$K$4,MATCH($A429,統合マスタ!$AC$5:$AC$1501,0),0))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IF((統合マスタ!$R$5:$R$1501=1)*
           (ISNUMBER(MATCH(統合マスタ!$V$5:$V$1501, 分類!$N$8:$N$15, 0))),
           統合マスタ!$AC$5:$AC$1501),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IF($A430="","",OFFSET(統合マスタ!$B$4,MATCH($A430,統合マスタ!$AC$5:$AC$1501,0),0))</f>
        <v/>
      </c>
      <c r="D430" s="27" t="str">
        <f ca="1">IF($A430="","",OFFSET(統合マスタ!$C$4,MATCH($A430,統合マスタ!$AC$5:$AC$1501,0),0))</f>
        <v/>
      </c>
      <c r="E430" s="27" t="str">
        <f ca="1">IF($A430="","",OFFSET(統合マスタ!$X$4,MATCH($A430,統合マスタ!$AC$5:$AC$1501,0),0))</f>
        <v/>
      </c>
      <c r="F430" s="27" t="str">
        <f ca="1">IF($A430="","",OFFSET(統合マスタ!$Z$4,MATCH($A430,統合マスタ!$AC$5:$AC$1501,0),0))</f>
        <v/>
      </c>
      <c r="G430" s="27" t="str">
        <f ca="1">IF($A430="","",OFFSET(統合マスタ!$E$4,MATCH($A430,統合マスタ!$AC$5:$AC$1501,0),0))</f>
        <v/>
      </c>
      <c r="H430" s="27" t="str">
        <f ca="1">IF($A430="","",OFFSET(統合マスタ!$F$4,MATCH($A430,統合マスタ!$AC$5:$AC$1501,0),0))</f>
        <v/>
      </c>
      <c r="I430" s="27" t="str">
        <f ca="1">IF($A430="","",OFFSET(統合マスタ!$K$4,MATCH($A430,統合マスタ!$AC$5:$AC$1501,0),0))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IF((統合マスタ!$R$5:$R$1501=1)*
           (ISNUMBER(MATCH(統合マスタ!$V$5:$V$1501, 分類!$N$8:$N$15, 0))),
           統合マスタ!$AC$5:$AC$1501),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IF($A431="","",OFFSET(統合マスタ!$B$4,MATCH($A431,統合マスタ!$AC$5:$AC$1501,0),0))</f>
        <v/>
      </c>
      <c r="D431" s="27" t="str">
        <f ca="1">IF($A431="","",OFFSET(統合マスタ!$C$4,MATCH($A431,統合マスタ!$AC$5:$AC$1501,0),0))</f>
        <v/>
      </c>
      <c r="E431" s="27" t="str">
        <f ca="1">IF($A431="","",OFFSET(統合マスタ!$X$4,MATCH($A431,統合マスタ!$AC$5:$AC$1501,0),0))</f>
        <v/>
      </c>
      <c r="F431" s="27" t="str">
        <f ca="1">IF($A431="","",OFFSET(統合マスタ!$Z$4,MATCH($A431,統合マスタ!$AC$5:$AC$1501,0),0))</f>
        <v/>
      </c>
      <c r="G431" s="27" t="str">
        <f ca="1">IF($A431="","",OFFSET(統合マスタ!$E$4,MATCH($A431,統合マスタ!$AC$5:$AC$1501,0),0))</f>
        <v/>
      </c>
      <c r="H431" s="27" t="str">
        <f ca="1">IF($A431="","",OFFSET(統合マスタ!$F$4,MATCH($A431,統合マスタ!$AC$5:$AC$1501,0),0))</f>
        <v/>
      </c>
      <c r="I431" s="27" t="str">
        <f ca="1">IF($A431="","",OFFSET(統合マスタ!$K$4,MATCH($A431,統合マスタ!$AC$5:$AC$1501,0),0))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IF((統合マスタ!$R$5:$R$1501=1)*
           (ISNUMBER(MATCH(統合マスタ!$V$5:$V$1501, 分類!$N$8:$N$15, 0))),
           統合マスタ!$AC$5:$AC$1501),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IF($A432="","",OFFSET(統合マスタ!$B$4,MATCH($A432,統合マスタ!$AC$5:$AC$1501,0),0))</f>
        <v/>
      </c>
      <c r="D432" s="27" t="str">
        <f ca="1">IF($A432="","",OFFSET(統合マスタ!$C$4,MATCH($A432,統合マスタ!$AC$5:$AC$1501,0),0))</f>
        <v/>
      </c>
      <c r="E432" s="27" t="str">
        <f ca="1">IF($A432="","",OFFSET(統合マスタ!$X$4,MATCH($A432,統合マスタ!$AC$5:$AC$1501,0),0))</f>
        <v/>
      </c>
      <c r="F432" s="27" t="str">
        <f ca="1">IF($A432="","",OFFSET(統合マスタ!$Z$4,MATCH($A432,統合マスタ!$AC$5:$AC$1501,0),0))</f>
        <v/>
      </c>
      <c r="G432" s="27" t="str">
        <f ca="1">IF($A432="","",OFFSET(統合マスタ!$E$4,MATCH($A432,統合マスタ!$AC$5:$AC$1501,0),0))</f>
        <v/>
      </c>
      <c r="H432" s="27" t="str">
        <f ca="1">IF($A432="","",OFFSET(統合マスタ!$F$4,MATCH($A432,統合マスタ!$AC$5:$AC$1501,0),0))</f>
        <v/>
      </c>
      <c r="I432" s="27" t="str">
        <f ca="1">IF($A432="","",OFFSET(統合マスタ!$K$4,MATCH($A432,統合マスタ!$AC$5:$AC$1501,0),0))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IF((統合マスタ!$R$5:$R$1501=1)*
           (ISNUMBER(MATCH(統合マスタ!$V$5:$V$1501, 分類!$N$8:$N$15, 0))),
           統合マスタ!$AC$5:$AC$1501),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IF($A433="","",OFFSET(統合マスタ!$B$4,MATCH($A433,統合マスタ!$AC$5:$AC$1501,0),0))</f>
        <v/>
      </c>
      <c r="D433" s="27" t="str">
        <f ca="1">IF($A433="","",OFFSET(統合マスタ!$C$4,MATCH($A433,統合マスタ!$AC$5:$AC$1501,0),0))</f>
        <v/>
      </c>
      <c r="E433" s="27" t="str">
        <f ca="1">IF($A433="","",OFFSET(統合マスタ!$X$4,MATCH($A433,統合マスタ!$AC$5:$AC$1501,0),0))</f>
        <v/>
      </c>
      <c r="F433" s="27" t="str">
        <f ca="1">IF($A433="","",OFFSET(統合マスタ!$Z$4,MATCH($A433,統合マスタ!$AC$5:$AC$1501,0),0))</f>
        <v/>
      </c>
      <c r="G433" s="27" t="str">
        <f ca="1">IF($A433="","",OFFSET(統合マスタ!$E$4,MATCH($A433,統合マスタ!$AC$5:$AC$1501,0),0))</f>
        <v/>
      </c>
      <c r="H433" s="27" t="str">
        <f ca="1">IF($A433="","",OFFSET(統合マスタ!$F$4,MATCH($A433,統合マスタ!$AC$5:$AC$1501,0),0))</f>
        <v/>
      </c>
      <c r="I433" s="27" t="str">
        <f ca="1">IF($A433="","",OFFSET(統合マスタ!$K$4,MATCH($A433,統合マスタ!$AC$5:$AC$1501,0),0))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IF((統合マスタ!$R$5:$R$1501=1)*
           (ISNUMBER(MATCH(統合マスタ!$V$5:$V$1501, 分類!$N$8:$N$15, 0))),
           統合マスタ!$AC$5:$AC$1501),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IF($A434="","",OFFSET(統合マスタ!$B$4,MATCH($A434,統合マスタ!$AC$5:$AC$1501,0),0))</f>
        <v/>
      </c>
      <c r="D434" s="27" t="str">
        <f ca="1">IF($A434="","",OFFSET(統合マスタ!$C$4,MATCH($A434,統合マスタ!$AC$5:$AC$1501,0),0))</f>
        <v/>
      </c>
      <c r="E434" s="27" t="str">
        <f ca="1">IF($A434="","",OFFSET(統合マスタ!$X$4,MATCH($A434,統合マスタ!$AC$5:$AC$1501,0),0))</f>
        <v/>
      </c>
      <c r="F434" s="27" t="str">
        <f ca="1">IF($A434="","",OFFSET(統合マスタ!$Z$4,MATCH($A434,統合マスタ!$AC$5:$AC$1501,0),0))</f>
        <v/>
      </c>
      <c r="G434" s="27" t="str">
        <f ca="1">IF($A434="","",OFFSET(統合マスタ!$E$4,MATCH($A434,統合マスタ!$AC$5:$AC$1501,0),0))</f>
        <v/>
      </c>
      <c r="H434" s="27" t="str">
        <f ca="1">IF($A434="","",OFFSET(統合マスタ!$F$4,MATCH($A434,統合マスタ!$AC$5:$AC$1501,0),0))</f>
        <v/>
      </c>
      <c r="I434" s="27" t="str">
        <f ca="1">IF($A434="","",OFFSET(統合マスタ!$K$4,MATCH($A434,統合マスタ!$AC$5:$AC$1501,0),0))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IF((統合マスタ!$R$5:$R$1501=1)*
           (ISNUMBER(MATCH(統合マスタ!$V$5:$V$1501, 分類!$N$8:$N$15, 0))),
           統合マスタ!$AC$5:$AC$1501),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IF($A435="","",OFFSET(統合マスタ!$B$4,MATCH($A435,統合マスタ!$AC$5:$AC$1501,0),0))</f>
        <v/>
      </c>
      <c r="D435" s="27" t="str">
        <f ca="1">IF($A435="","",OFFSET(統合マスタ!$C$4,MATCH($A435,統合マスタ!$AC$5:$AC$1501,0),0))</f>
        <v/>
      </c>
      <c r="E435" s="27" t="str">
        <f ca="1">IF($A435="","",OFFSET(統合マスタ!$X$4,MATCH($A435,統合マスタ!$AC$5:$AC$1501,0),0))</f>
        <v/>
      </c>
      <c r="F435" s="27" t="str">
        <f ca="1">IF($A435="","",OFFSET(統合マスタ!$Z$4,MATCH($A435,統合マスタ!$AC$5:$AC$1501,0),0))</f>
        <v/>
      </c>
      <c r="G435" s="27" t="str">
        <f ca="1">IF($A435="","",OFFSET(統合マスタ!$E$4,MATCH($A435,統合マスタ!$AC$5:$AC$1501,0),0))</f>
        <v/>
      </c>
      <c r="H435" s="27" t="str">
        <f ca="1">IF($A435="","",OFFSET(統合マスタ!$F$4,MATCH($A435,統合マスタ!$AC$5:$AC$1501,0),0))</f>
        <v/>
      </c>
      <c r="I435" s="27" t="str">
        <f ca="1">IF($A435="","",OFFSET(統合マスタ!$K$4,MATCH($A435,統合マスタ!$AC$5:$AC$1501,0),0))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IF((統合マスタ!$R$5:$R$1501=1)*
           (ISNUMBER(MATCH(統合マスタ!$V$5:$V$1501, 分類!$N$8:$N$15, 0))),
           統合マスタ!$AC$5:$AC$1501),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IF($A436="","",OFFSET(統合マスタ!$B$4,MATCH($A436,統合マスタ!$AC$5:$AC$1501,0),0))</f>
        <v/>
      </c>
      <c r="D436" s="27" t="str">
        <f ca="1">IF($A436="","",OFFSET(統合マスタ!$C$4,MATCH($A436,統合マスタ!$AC$5:$AC$1501,0),0))</f>
        <v/>
      </c>
      <c r="E436" s="27" t="str">
        <f ca="1">IF($A436="","",OFFSET(統合マスタ!$X$4,MATCH($A436,統合マスタ!$AC$5:$AC$1501,0),0))</f>
        <v/>
      </c>
      <c r="F436" s="27" t="str">
        <f ca="1">IF($A436="","",OFFSET(統合マスタ!$Z$4,MATCH($A436,統合マスタ!$AC$5:$AC$1501,0),0))</f>
        <v/>
      </c>
      <c r="G436" s="27" t="str">
        <f ca="1">IF($A436="","",OFFSET(統合マスタ!$E$4,MATCH($A436,統合マスタ!$AC$5:$AC$1501,0),0))</f>
        <v/>
      </c>
      <c r="H436" s="27" t="str">
        <f ca="1">IF($A436="","",OFFSET(統合マスタ!$F$4,MATCH($A436,統合マスタ!$AC$5:$AC$1501,0),0))</f>
        <v/>
      </c>
      <c r="I436" s="27" t="str">
        <f ca="1">IF($A436="","",OFFSET(統合マスタ!$K$4,MATCH($A436,統合マスタ!$AC$5:$AC$1501,0),0))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IF((統合マスタ!$R$5:$R$1501=1)*
           (ISNUMBER(MATCH(統合マスタ!$V$5:$V$1501, 分類!$N$8:$N$15, 0))),
           統合マスタ!$AC$5:$AC$1501),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IF($A437="","",OFFSET(統合マスタ!$B$4,MATCH($A437,統合マスタ!$AC$5:$AC$1501,0),0))</f>
        <v/>
      </c>
      <c r="D437" s="27" t="str">
        <f ca="1">IF($A437="","",OFFSET(統合マスタ!$C$4,MATCH($A437,統合マスタ!$AC$5:$AC$1501,0),0))</f>
        <v/>
      </c>
      <c r="E437" s="27" t="str">
        <f ca="1">IF($A437="","",OFFSET(統合マスタ!$X$4,MATCH($A437,統合マスタ!$AC$5:$AC$1501,0),0))</f>
        <v/>
      </c>
      <c r="F437" s="27" t="str">
        <f ca="1">IF($A437="","",OFFSET(統合マスタ!$Z$4,MATCH($A437,統合マスタ!$AC$5:$AC$1501,0),0))</f>
        <v/>
      </c>
      <c r="G437" s="27" t="str">
        <f ca="1">IF($A437="","",OFFSET(統合マスタ!$E$4,MATCH($A437,統合マスタ!$AC$5:$AC$1501,0),0))</f>
        <v/>
      </c>
      <c r="H437" s="27" t="str">
        <f ca="1">IF($A437="","",OFFSET(統合マスタ!$F$4,MATCH($A437,統合マスタ!$AC$5:$AC$1501,0),0))</f>
        <v/>
      </c>
      <c r="I437" s="27" t="str">
        <f ca="1">IF($A437="","",OFFSET(統合マスタ!$K$4,MATCH($A437,統合マスタ!$AC$5:$AC$1501,0),0))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IF((統合マスタ!$R$5:$R$1501=1)*
           (ISNUMBER(MATCH(統合マスタ!$V$5:$V$1501, 分類!$N$8:$N$15, 0))),
           統合マスタ!$AC$5:$AC$1501),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IF($A438="","",OFFSET(統合マスタ!$B$4,MATCH($A438,統合マスタ!$AC$5:$AC$1501,0),0))</f>
        <v/>
      </c>
      <c r="D438" s="27" t="str">
        <f ca="1">IF($A438="","",OFFSET(統合マスタ!$C$4,MATCH($A438,統合マスタ!$AC$5:$AC$1501,0),0))</f>
        <v/>
      </c>
      <c r="E438" s="27" t="str">
        <f ca="1">IF($A438="","",OFFSET(統合マスタ!$X$4,MATCH($A438,統合マスタ!$AC$5:$AC$1501,0),0))</f>
        <v/>
      </c>
      <c r="F438" s="27" t="str">
        <f ca="1">IF($A438="","",OFFSET(統合マスタ!$Z$4,MATCH($A438,統合マスタ!$AC$5:$AC$1501,0),0))</f>
        <v/>
      </c>
      <c r="G438" s="27" t="str">
        <f ca="1">IF($A438="","",OFFSET(統合マスタ!$E$4,MATCH($A438,統合マスタ!$AC$5:$AC$1501,0),0))</f>
        <v/>
      </c>
      <c r="H438" s="27" t="str">
        <f ca="1">IF($A438="","",OFFSET(統合マスタ!$F$4,MATCH($A438,統合マスタ!$AC$5:$AC$1501,0),0))</f>
        <v/>
      </c>
      <c r="I438" s="27" t="str">
        <f ca="1">IF($A438="","",OFFSET(統合マスタ!$K$4,MATCH($A438,統合マスタ!$AC$5:$AC$1501,0),0))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IF((統合マスタ!$R$5:$R$1501=1)*
           (ISNUMBER(MATCH(統合マスタ!$V$5:$V$1501, 分類!$N$8:$N$15, 0))),
           統合マスタ!$AC$5:$AC$1501),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IF($A439="","",OFFSET(統合マスタ!$B$4,MATCH($A439,統合マスタ!$AC$5:$AC$1501,0),0))</f>
        <v/>
      </c>
      <c r="D439" s="27" t="str">
        <f ca="1">IF($A439="","",OFFSET(統合マスタ!$C$4,MATCH($A439,統合マスタ!$AC$5:$AC$1501,0),0))</f>
        <v/>
      </c>
      <c r="E439" s="27" t="str">
        <f ca="1">IF($A439="","",OFFSET(統合マスタ!$X$4,MATCH($A439,統合マスタ!$AC$5:$AC$1501,0),0))</f>
        <v/>
      </c>
      <c r="F439" s="27" t="str">
        <f ca="1">IF($A439="","",OFFSET(統合マスタ!$Z$4,MATCH($A439,統合マスタ!$AC$5:$AC$1501,0),0))</f>
        <v/>
      </c>
      <c r="G439" s="27" t="str">
        <f ca="1">IF($A439="","",OFFSET(統合マスタ!$E$4,MATCH($A439,統合マスタ!$AC$5:$AC$1501,0),0))</f>
        <v/>
      </c>
      <c r="H439" s="27" t="str">
        <f ca="1">IF($A439="","",OFFSET(統合マスタ!$F$4,MATCH($A439,統合マスタ!$AC$5:$AC$1501,0),0))</f>
        <v/>
      </c>
      <c r="I439" s="27" t="str">
        <f ca="1">IF($A439="","",OFFSET(統合マスタ!$K$4,MATCH($A439,統合マスタ!$AC$5:$AC$1501,0),0))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IF((統合マスタ!$R$5:$R$1501=1)*
           (ISNUMBER(MATCH(統合マスタ!$V$5:$V$1501, 分類!$N$8:$N$15, 0))),
           統合マスタ!$AC$5:$AC$1501),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IF($A440="","",OFFSET(統合マスタ!$B$4,MATCH($A440,統合マスタ!$AC$5:$AC$1501,0),0))</f>
        <v/>
      </c>
      <c r="D440" s="27" t="str">
        <f ca="1">IF($A440="","",OFFSET(統合マスタ!$C$4,MATCH($A440,統合マスタ!$AC$5:$AC$1501,0),0))</f>
        <v/>
      </c>
      <c r="E440" s="27" t="str">
        <f ca="1">IF($A440="","",OFFSET(統合マスタ!$X$4,MATCH($A440,統合マスタ!$AC$5:$AC$1501,0),0))</f>
        <v/>
      </c>
      <c r="F440" s="27" t="str">
        <f ca="1">IF($A440="","",OFFSET(統合マスタ!$Z$4,MATCH($A440,統合マスタ!$AC$5:$AC$1501,0),0))</f>
        <v/>
      </c>
      <c r="G440" s="27" t="str">
        <f ca="1">IF($A440="","",OFFSET(統合マスタ!$E$4,MATCH($A440,統合マスタ!$AC$5:$AC$1501,0),0))</f>
        <v/>
      </c>
      <c r="H440" s="27" t="str">
        <f ca="1">IF($A440="","",OFFSET(統合マスタ!$F$4,MATCH($A440,統合マスタ!$AC$5:$AC$1501,0),0))</f>
        <v/>
      </c>
      <c r="I440" s="27" t="str">
        <f ca="1">IF($A440="","",OFFSET(統合マスタ!$K$4,MATCH($A440,統合マスタ!$AC$5:$AC$1501,0),0))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IF((統合マスタ!$R$5:$R$1501=1)*
           (ISNUMBER(MATCH(統合マスタ!$V$5:$V$1501, 分類!$N$8:$N$15, 0))),
           統合マスタ!$AC$5:$AC$1501),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IF($A441="","",OFFSET(統合マスタ!$B$4,MATCH($A441,統合マスタ!$AC$5:$AC$1501,0),0))</f>
        <v/>
      </c>
      <c r="D441" s="27" t="str">
        <f ca="1">IF($A441="","",OFFSET(統合マスタ!$C$4,MATCH($A441,統合マスタ!$AC$5:$AC$1501,0),0))</f>
        <v/>
      </c>
      <c r="E441" s="27" t="str">
        <f ca="1">IF($A441="","",OFFSET(統合マスタ!$X$4,MATCH($A441,統合マスタ!$AC$5:$AC$1501,0),0))</f>
        <v/>
      </c>
      <c r="F441" s="27" t="str">
        <f ca="1">IF($A441="","",OFFSET(統合マスタ!$Z$4,MATCH($A441,統合マスタ!$AC$5:$AC$1501,0),0))</f>
        <v/>
      </c>
      <c r="G441" s="27" t="str">
        <f ca="1">IF($A441="","",OFFSET(統合マスタ!$E$4,MATCH($A441,統合マスタ!$AC$5:$AC$1501,0),0))</f>
        <v/>
      </c>
      <c r="H441" s="27" t="str">
        <f ca="1">IF($A441="","",OFFSET(統合マスタ!$F$4,MATCH($A441,統合マスタ!$AC$5:$AC$1501,0),0))</f>
        <v/>
      </c>
      <c r="I441" s="27" t="str">
        <f ca="1">IF($A441="","",OFFSET(統合マスタ!$K$4,MATCH($A441,統合マスタ!$AC$5:$AC$1501,0),0))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IF((統合マスタ!$R$5:$R$1501=1)*
           (ISNUMBER(MATCH(統合マスタ!$V$5:$V$1501, 分類!$N$8:$N$15, 0))),
           統合マスタ!$AC$5:$AC$1501),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IF($A442="","",OFFSET(統合マスタ!$B$4,MATCH($A442,統合マスタ!$AC$5:$AC$1501,0),0))</f>
        <v/>
      </c>
      <c r="D442" s="27" t="str">
        <f ca="1">IF($A442="","",OFFSET(統合マスタ!$C$4,MATCH($A442,統合マスタ!$AC$5:$AC$1501,0),0))</f>
        <v/>
      </c>
      <c r="E442" s="27" t="str">
        <f ca="1">IF($A442="","",OFFSET(統合マスタ!$X$4,MATCH($A442,統合マスタ!$AC$5:$AC$1501,0),0))</f>
        <v/>
      </c>
      <c r="F442" s="27" t="str">
        <f ca="1">IF($A442="","",OFFSET(統合マスタ!$Z$4,MATCH($A442,統合マスタ!$AC$5:$AC$1501,0),0))</f>
        <v/>
      </c>
      <c r="G442" s="27" t="str">
        <f ca="1">IF($A442="","",OFFSET(統合マスタ!$E$4,MATCH($A442,統合マスタ!$AC$5:$AC$1501,0),0))</f>
        <v/>
      </c>
      <c r="H442" s="27" t="str">
        <f ca="1">IF($A442="","",OFFSET(統合マスタ!$F$4,MATCH($A442,統合マスタ!$AC$5:$AC$1501,0),0))</f>
        <v/>
      </c>
      <c r="I442" s="27" t="str">
        <f ca="1">IF($A442="","",OFFSET(統合マスタ!$K$4,MATCH($A442,統合マスタ!$AC$5:$AC$1501,0),0))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IF((統合マスタ!$R$5:$R$1501=1)*
           (ISNUMBER(MATCH(統合マスタ!$V$5:$V$1501, 分類!$N$8:$N$15, 0))),
           統合マスタ!$AC$5:$AC$1501),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IF($A443="","",OFFSET(統合マスタ!$B$4,MATCH($A443,統合マスタ!$AC$5:$AC$1501,0),0))</f>
        <v/>
      </c>
      <c r="D443" s="27" t="str">
        <f ca="1">IF($A443="","",OFFSET(統合マスタ!$C$4,MATCH($A443,統合マスタ!$AC$5:$AC$1501,0),0))</f>
        <v/>
      </c>
      <c r="E443" s="27" t="str">
        <f ca="1">IF($A443="","",OFFSET(統合マスタ!$X$4,MATCH($A443,統合マスタ!$AC$5:$AC$1501,0),0))</f>
        <v/>
      </c>
      <c r="F443" s="27" t="str">
        <f ca="1">IF($A443="","",OFFSET(統合マスタ!$Z$4,MATCH($A443,統合マスタ!$AC$5:$AC$1501,0),0))</f>
        <v/>
      </c>
      <c r="G443" s="27" t="str">
        <f ca="1">IF($A443="","",OFFSET(統合マスタ!$E$4,MATCH($A443,統合マスタ!$AC$5:$AC$1501,0),0))</f>
        <v/>
      </c>
      <c r="H443" s="27" t="str">
        <f ca="1">IF($A443="","",OFFSET(統合マスタ!$F$4,MATCH($A443,統合マスタ!$AC$5:$AC$1501,0),0))</f>
        <v/>
      </c>
      <c r="I443" s="27" t="str">
        <f ca="1">IF($A443="","",OFFSET(統合マスタ!$K$4,MATCH($A443,統合マスタ!$AC$5:$AC$1501,0),0))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IF((統合マスタ!$R$5:$R$1501=1)*
           (ISNUMBER(MATCH(統合マスタ!$V$5:$V$1501, 分類!$N$8:$N$15, 0))),
           統合マスタ!$AC$5:$AC$1501),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IF($A444="","",OFFSET(統合マスタ!$B$4,MATCH($A444,統合マスタ!$AC$5:$AC$1501,0),0))</f>
        <v/>
      </c>
      <c r="D444" s="27" t="str">
        <f ca="1">IF($A444="","",OFFSET(統合マスタ!$C$4,MATCH($A444,統合マスタ!$AC$5:$AC$1501,0),0))</f>
        <v/>
      </c>
      <c r="E444" s="27" t="str">
        <f ca="1">IF($A444="","",OFFSET(統合マスタ!$X$4,MATCH($A444,統合マスタ!$AC$5:$AC$1501,0),0))</f>
        <v/>
      </c>
      <c r="F444" s="27" t="str">
        <f ca="1">IF($A444="","",OFFSET(統合マスタ!$Z$4,MATCH($A444,統合マスタ!$AC$5:$AC$1501,0),0))</f>
        <v/>
      </c>
      <c r="G444" s="27" t="str">
        <f ca="1">IF($A444="","",OFFSET(統合マスタ!$E$4,MATCH($A444,統合マスタ!$AC$5:$AC$1501,0),0))</f>
        <v/>
      </c>
      <c r="H444" s="27" t="str">
        <f ca="1">IF($A444="","",OFFSET(統合マスタ!$F$4,MATCH($A444,統合マスタ!$AC$5:$AC$1501,0),0))</f>
        <v/>
      </c>
      <c r="I444" s="27" t="str">
        <f ca="1">IF($A444="","",OFFSET(統合マスタ!$K$4,MATCH($A444,統合マスタ!$AC$5:$AC$1501,0),0))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IF((統合マスタ!$R$5:$R$1501=1)*
           (ISNUMBER(MATCH(統合マスタ!$V$5:$V$1501, 分類!$N$8:$N$15, 0))),
           統合マスタ!$AC$5:$AC$1501),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IF($A445="","",OFFSET(統合マスタ!$B$4,MATCH($A445,統合マスタ!$AC$5:$AC$1501,0),0))</f>
        <v/>
      </c>
      <c r="D445" s="27" t="str">
        <f ca="1">IF($A445="","",OFFSET(統合マスタ!$C$4,MATCH($A445,統合マスタ!$AC$5:$AC$1501,0),0))</f>
        <v/>
      </c>
      <c r="E445" s="27" t="str">
        <f ca="1">IF($A445="","",OFFSET(統合マスタ!$X$4,MATCH($A445,統合マスタ!$AC$5:$AC$1501,0),0))</f>
        <v/>
      </c>
      <c r="F445" s="27" t="str">
        <f ca="1">IF($A445="","",OFFSET(統合マスタ!$Z$4,MATCH($A445,統合マスタ!$AC$5:$AC$1501,0),0))</f>
        <v/>
      </c>
      <c r="G445" s="27" t="str">
        <f ca="1">IF($A445="","",OFFSET(統合マスタ!$E$4,MATCH($A445,統合マスタ!$AC$5:$AC$1501,0),0))</f>
        <v/>
      </c>
      <c r="H445" s="27" t="str">
        <f ca="1">IF($A445="","",OFFSET(統合マスタ!$F$4,MATCH($A445,統合マスタ!$AC$5:$AC$1501,0),0))</f>
        <v/>
      </c>
      <c r="I445" s="27" t="str">
        <f ca="1">IF($A445="","",OFFSET(統合マスタ!$K$4,MATCH($A445,統合マスタ!$AC$5:$AC$1501,0),0))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IF((統合マスタ!$R$5:$R$1501=1)*
           (ISNUMBER(MATCH(統合マスタ!$V$5:$V$1501, 分類!$N$8:$N$15, 0))),
           統合マスタ!$AC$5:$AC$1501),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IF($A446="","",OFFSET(統合マスタ!$B$4,MATCH($A446,統合マスタ!$AC$5:$AC$1501,0),0))</f>
        <v/>
      </c>
      <c r="D446" s="27" t="str">
        <f ca="1">IF($A446="","",OFFSET(統合マスタ!$C$4,MATCH($A446,統合マスタ!$AC$5:$AC$1501,0),0))</f>
        <v/>
      </c>
      <c r="E446" s="27" t="str">
        <f ca="1">IF($A446="","",OFFSET(統合マスタ!$X$4,MATCH($A446,統合マスタ!$AC$5:$AC$1501,0),0))</f>
        <v/>
      </c>
      <c r="F446" s="27" t="str">
        <f ca="1">IF($A446="","",OFFSET(統合マスタ!$Z$4,MATCH($A446,統合マスタ!$AC$5:$AC$1501,0),0))</f>
        <v/>
      </c>
      <c r="G446" s="27" t="str">
        <f ca="1">IF($A446="","",OFFSET(統合マスタ!$E$4,MATCH($A446,統合マスタ!$AC$5:$AC$1501,0),0))</f>
        <v/>
      </c>
      <c r="H446" s="27" t="str">
        <f ca="1">IF($A446="","",OFFSET(統合マスタ!$F$4,MATCH($A446,統合マスタ!$AC$5:$AC$1501,0),0))</f>
        <v/>
      </c>
      <c r="I446" s="27" t="str">
        <f ca="1">IF($A446="","",OFFSET(統合マスタ!$K$4,MATCH($A446,統合マスタ!$AC$5:$AC$1501,0),0))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IF((統合マスタ!$R$5:$R$1501=1)*
           (ISNUMBER(MATCH(統合マスタ!$V$5:$V$1501, 分類!$N$8:$N$15, 0))),
           統合マスタ!$AC$5:$AC$1501),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IF($A447="","",OFFSET(統合マスタ!$B$4,MATCH($A447,統合マスタ!$AC$5:$AC$1501,0),0))</f>
        <v/>
      </c>
      <c r="D447" s="27" t="str">
        <f ca="1">IF($A447="","",OFFSET(統合マスタ!$C$4,MATCH($A447,統合マスタ!$AC$5:$AC$1501,0),0))</f>
        <v/>
      </c>
      <c r="E447" s="27" t="str">
        <f ca="1">IF($A447="","",OFFSET(統合マスタ!$X$4,MATCH($A447,統合マスタ!$AC$5:$AC$1501,0),0))</f>
        <v/>
      </c>
      <c r="F447" s="27" t="str">
        <f ca="1">IF($A447="","",OFFSET(統合マスタ!$Z$4,MATCH($A447,統合マスタ!$AC$5:$AC$1501,0),0))</f>
        <v/>
      </c>
      <c r="G447" s="27" t="str">
        <f ca="1">IF($A447="","",OFFSET(統合マスタ!$E$4,MATCH($A447,統合マスタ!$AC$5:$AC$1501,0),0))</f>
        <v/>
      </c>
      <c r="H447" s="27" t="str">
        <f ca="1">IF($A447="","",OFFSET(統合マスタ!$F$4,MATCH($A447,統合マスタ!$AC$5:$AC$1501,0),0))</f>
        <v/>
      </c>
      <c r="I447" s="27" t="str">
        <f ca="1">IF($A447="","",OFFSET(統合マスタ!$K$4,MATCH($A447,統合マスタ!$AC$5:$AC$1501,0),0))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IF((統合マスタ!$R$5:$R$1501=1)*
           (ISNUMBER(MATCH(統合マスタ!$V$5:$V$1501, 分類!$N$8:$N$15, 0))),
           統合マスタ!$AC$5:$AC$1501),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IF($A448="","",OFFSET(統合マスタ!$B$4,MATCH($A448,統合マスタ!$AC$5:$AC$1501,0),0))</f>
        <v/>
      </c>
      <c r="D448" s="27" t="str">
        <f ca="1">IF($A448="","",OFFSET(統合マスタ!$C$4,MATCH($A448,統合マスタ!$AC$5:$AC$1501,0),0))</f>
        <v/>
      </c>
      <c r="E448" s="27" t="str">
        <f ca="1">IF($A448="","",OFFSET(統合マスタ!$X$4,MATCH($A448,統合マスタ!$AC$5:$AC$1501,0),0))</f>
        <v/>
      </c>
      <c r="F448" s="27" t="str">
        <f ca="1">IF($A448="","",OFFSET(統合マスタ!$Z$4,MATCH($A448,統合マスタ!$AC$5:$AC$1501,0),0))</f>
        <v/>
      </c>
      <c r="G448" s="27" t="str">
        <f ca="1">IF($A448="","",OFFSET(統合マスタ!$E$4,MATCH($A448,統合マスタ!$AC$5:$AC$1501,0),0))</f>
        <v/>
      </c>
      <c r="H448" s="27" t="str">
        <f ca="1">IF($A448="","",OFFSET(統合マスタ!$F$4,MATCH($A448,統合マスタ!$AC$5:$AC$1501,0),0))</f>
        <v/>
      </c>
      <c r="I448" s="27" t="str">
        <f ca="1">IF($A448="","",OFFSET(統合マスタ!$K$4,MATCH($A448,統合マスタ!$AC$5:$AC$1501,0),0))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IF((統合マスタ!$R$5:$R$1501=1)*
           (ISNUMBER(MATCH(統合マスタ!$V$5:$V$1501, 分類!$N$8:$N$15, 0))),
           統合マスタ!$AC$5:$AC$1501),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IF($A449="","",OFFSET(統合マスタ!$B$4,MATCH($A449,統合マスタ!$AC$5:$AC$1501,0),0))</f>
        <v/>
      </c>
      <c r="D449" s="27" t="str">
        <f ca="1">IF($A449="","",OFFSET(統合マスタ!$C$4,MATCH($A449,統合マスタ!$AC$5:$AC$1501,0),0))</f>
        <v/>
      </c>
      <c r="E449" s="27" t="str">
        <f ca="1">IF($A449="","",OFFSET(統合マスタ!$X$4,MATCH($A449,統合マスタ!$AC$5:$AC$1501,0),0))</f>
        <v/>
      </c>
      <c r="F449" s="27" t="str">
        <f ca="1">IF($A449="","",OFFSET(統合マスタ!$Z$4,MATCH($A449,統合マスタ!$AC$5:$AC$1501,0),0))</f>
        <v/>
      </c>
      <c r="G449" s="27" t="str">
        <f ca="1">IF($A449="","",OFFSET(統合マスタ!$E$4,MATCH($A449,統合マスタ!$AC$5:$AC$1501,0),0))</f>
        <v/>
      </c>
      <c r="H449" s="27" t="str">
        <f ca="1">IF($A449="","",OFFSET(統合マスタ!$F$4,MATCH($A449,統合マスタ!$AC$5:$AC$1501,0),0))</f>
        <v/>
      </c>
      <c r="I449" s="27" t="str">
        <f ca="1">IF($A449="","",OFFSET(統合マスタ!$K$4,MATCH($A449,統合マスタ!$AC$5:$AC$1501,0),0))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IF((統合マスタ!$R$5:$R$1501=1)*
           (ISNUMBER(MATCH(統合マスタ!$V$5:$V$1501, 分類!$N$8:$N$15, 0))),
           統合マスタ!$AC$5:$AC$1501),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IF($A450="","",OFFSET(統合マスタ!$B$4,MATCH($A450,統合マスタ!$AC$5:$AC$1501,0),0))</f>
        <v/>
      </c>
      <c r="D450" s="27" t="str">
        <f ca="1">IF($A450="","",OFFSET(統合マスタ!$C$4,MATCH($A450,統合マスタ!$AC$5:$AC$1501,0),0))</f>
        <v/>
      </c>
      <c r="E450" s="27" t="str">
        <f ca="1">IF($A450="","",OFFSET(統合マスタ!$X$4,MATCH($A450,統合マスタ!$AC$5:$AC$1501,0),0))</f>
        <v/>
      </c>
      <c r="F450" s="27" t="str">
        <f ca="1">IF($A450="","",OFFSET(統合マスタ!$Z$4,MATCH($A450,統合マスタ!$AC$5:$AC$1501,0),0))</f>
        <v/>
      </c>
      <c r="G450" s="27" t="str">
        <f ca="1">IF($A450="","",OFFSET(統合マスタ!$E$4,MATCH($A450,統合マスタ!$AC$5:$AC$1501,0),0))</f>
        <v/>
      </c>
      <c r="H450" s="27" t="str">
        <f ca="1">IF($A450="","",OFFSET(統合マスタ!$F$4,MATCH($A450,統合マスタ!$AC$5:$AC$1501,0),0))</f>
        <v/>
      </c>
      <c r="I450" s="27" t="str">
        <f ca="1">IF($A450="","",OFFSET(統合マスタ!$K$4,MATCH($A450,統合マスタ!$AC$5:$AC$1501,0),0))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IF((統合マスタ!$R$5:$R$1501=1)*
           (ISNUMBER(MATCH(統合マスタ!$V$5:$V$1501, 分類!$N$8:$N$15, 0))),
           統合マスタ!$AC$5:$AC$1501),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IF($A451="","",OFFSET(統合マスタ!$B$4,MATCH($A451,統合マスタ!$AC$5:$AC$1501,0),0))</f>
        <v/>
      </c>
      <c r="D451" s="27" t="str">
        <f ca="1">IF($A451="","",OFFSET(統合マスタ!$C$4,MATCH($A451,統合マスタ!$AC$5:$AC$1501,0),0))</f>
        <v/>
      </c>
      <c r="E451" s="27" t="str">
        <f ca="1">IF($A451="","",OFFSET(統合マスタ!$X$4,MATCH($A451,統合マスタ!$AC$5:$AC$1501,0),0))</f>
        <v/>
      </c>
      <c r="F451" s="27" t="str">
        <f ca="1">IF($A451="","",OFFSET(統合マスタ!$Z$4,MATCH($A451,統合マスタ!$AC$5:$AC$1501,0),0))</f>
        <v/>
      </c>
      <c r="G451" s="27" t="str">
        <f ca="1">IF($A451="","",OFFSET(統合マスタ!$E$4,MATCH($A451,統合マスタ!$AC$5:$AC$1501,0),0))</f>
        <v/>
      </c>
      <c r="H451" s="27" t="str">
        <f ca="1">IF($A451="","",OFFSET(統合マスタ!$F$4,MATCH($A451,統合マスタ!$AC$5:$AC$1501,0),0))</f>
        <v/>
      </c>
      <c r="I451" s="27" t="str">
        <f ca="1">IF($A451="","",OFFSET(統合マスタ!$K$4,MATCH($A451,統合マスタ!$AC$5:$AC$1501,0),0))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IF((統合マスタ!$R$5:$R$1501=1)*
           (ISNUMBER(MATCH(統合マスタ!$V$5:$V$1501, 分類!$N$8:$N$15, 0))),
           統合マスタ!$AC$5:$AC$1501),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IF($A452="","",OFFSET(統合マスタ!$B$4,MATCH($A452,統合マスタ!$AC$5:$AC$1501,0),0))</f>
        <v/>
      </c>
      <c r="D452" s="27" t="str">
        <f ca="1">IF($A452="","",OFFSET(統合マスタ!$C$4,MATCH($A452,統合マスタ!$AC$5:$AC$1501,0),0))</f>
        <v/>
      </c>
      <c r="E452" s="27" t="str">
        <f ca="1">IF($A452="","",OFFSET(統合マスタ!$X$4,MATCH($A452,統合マスタ!$AC$5:$AC$1501,0),0))</f>
        <v/>
      </c>
      <c r="F452" s="27" t="str">
        <f ca="1">IF($A452="","",OFFSET(統合マスタ!$Z$4,MATCH($A452,統合マスタ!$AC$5:$AC$1501,0),0))</f>
        <v/>
      </c>
      <c r="G452" s="27" t="str">
        <f ca="1">IF($A452="","",OFFSET(統合マスタ!$E$4,MATCH($A452,統合マスタ!$AC$5:$AC$1501,0),0))</f>
        <v/>
      </c>
      <c r="H452" s="27" t="str">
        <f ca="1">IF($A452="","",OFFSET(統合マスタ!$F$4,MATCH($A452,統合マスタ!$AC$5:$AC$1501,0),0))</f>
        <v/>
      </c>
      <c r="I452" s="27" t="str">
        <f ca="1">IF($A452="","",OFFSET(統合マスタ!$K$4,MATCH($A452,統合マスタ!$AC$5:$AC$1501,0),0))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IF((統合マスタ!$R$5:$R$1501=1)*
           (ISNUMBER(MATCH(統合マスタ!$V$5:$V$1501, 分類!$N$8:$N$15, 0))),
           統合マスタ!$AC$5:$AC$1501),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IF($A453="","",OFFSET(統合マスタ!$B$4,MATCH($A453,統合マスタ!$AC$5:$AC$1501,0),0))</f>
        <v/>
      </c>
      <c r="D453" s="27" t="str">
        <f ca="1">IF($A453="","",OFFSET(統合マスタ!$C$4,MATCH($A453,統合マスタ!$AC$5:$AC$1501,0),0))</f>
        <v/>
      </c>
      <c r="E453" s="27" t="str">
        <f ca="1">IF($A453="","",OFFSET(統合マスタ!$X$4,MATCH($A453,統合マスタ!$AC$5:$AC$1501,0),0))</f>
        <v/>
      </c>
      <c r="F453" s="27" t="str">
        <f ca="1">IF($A453="","",OFFSET(統合マスタ!$Z$4,MATCH($A453,統合マスタ!$AC$5:$AC$1501,0),0))</f>
        <v/>
      </c>
      <c r="G453" s="27" t="str">
        <f ca="1">IF($A453="","",OFFSET(統合マスタ!$E$4,MATCH($A453,統合マスタ!$AC$5:$AC$1501,0),0))</f>
        <v/>
      </c>
      <c r="H453" s="27" t="str">
        <f ca="1">IF($A453="","",OFFSET(統合マスタ!$F$4,MATCH($A453,統合マスタ!$AC$5:$AC$1501,0),0))</f>
        <v/>
      </c>
      <c r="I453" s="27" t="str">
        <f ca="1">IF($A453="","",OFFSET(統合マスタ!$K$4,MATCH($A453,統合マスタ!$AC$5:$AC$1501,0),0))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IF((統合マスタ!$R$5:$R$1501=1)*
           (ISNUMBER(MATCH(統合マスタ!$V$5:$V$1501, 分類!$N$8:$N$15, 0))),
           統合マスタ!$AC$5:$AC$1501),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IF($A454="","",OFFSET(統合マスタ!$B$4,MATCH($A454,統合マスタ!$AC$5:$AC$1501,0),0))</f>
        <v/>
      </c>
      <c r="D454" s="27" t="str">
        <f ca="1">IF($A454="","",OFFSET(統合マスタ!$C$4,MATCH($A454,統合マスタ!$AC$5:$AC$1501,0),0))</f>
        <v/>
      </c>
      <c r="E454" s="27" t="str">
        <f ca="1">IF($A454="","",OFFSET(統合マスタ!$X$4,MATCH($A454,統合マスタ!$AC$5:$AC$1501,0),0))</f>
        <v/>
      </c>
      <c r="F454" s="27" t="str">
        <f ca="1">IF($A454="","",OFFSET(統合マスタ!$Z$4,MATCH($A454,統合マスタ!$AC$5:$AC$1501,0),0))</f>
        <v/>
      </c>
      <c r="G454" s="27" t="str">
        <f ca="1">IF($A454="","",OFFSET(統合マスタ!$E$4,MATCH($A454,統合マスタ!$AC$5:$AC$1501,0),0))</f>
        <v/>
      </c>
      <c r="H454" s="27" t="str">
        <f ca="1">IF($A454="","",OFFSET(統合マスタ!$F$4,MATCH($A454,統合マスタ!$AC$5:$AC$1501,0),0))</f>
        <v/>
      </c>
      <c r="I454" s="27" t="str">
        <f ca="1">IF($A454="","",OFFSET(統合マスタ!$K$4,MATCH($A454,統合マスタ!$AC$5:$AC$1501,0),0))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IF((統合マスタ!$R$5:$R$1501=1)*
           (ISNUMBER(MATCH(統合マスタ!$V$5:$V$1501, 分類!$N$8:$N$15, 0))),
           統合マスタ!$AC$5:$AC$1501),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IF($A455="","",OFFSET(統合マスタ!$B$4,MATCH($A455,統合マスタ!$AC$5:$AC$1501,0),0))</f>
        <v/>
      </c>
      <c r="D455" s="27" t="str">
        <f ca="1">IF($A455="","",OFFSET(統合マスタ!$C$4,MATCH($A455,統合マスタ!$AC$5:$AC$1501,0),0))</f>
        <v/>
      </c>
      <c r="E455" s="27" t="str">
        <f ca="1">IF($A455="","",OFFSET(統合マスタ!$X$4,MATCH($A455,統合マスタ!$AC$5:$AC$1501,0),0))</f>
        <v/>
      </c>
      <c r="F455" s="27" t="str">
        <f ca="1">IF($A455="","",OFFSET(統合マスタ!$Z$4,MATCH($A455,統合マスタ!$AC$5:$AC$1501,0),0))</f>
        <v/>
      </c>
      <c r="G455" s="27" t="str">
        <f ca="1">IF($A455="","",OFFSET(統合マスタ!$E$4,MATCH($A455,統合マスタ!$AC$5:$AC$1501,0),0))</f>
        <v/>
      </c>
      <c r="H455" s="27" t="str">
        <f ca="1">IF($A455="","",OFFSET(統合マスタ!$F$4,MATCH($A455,統合マスタ!$AC$5:$AC$1501,0),0))</f>
        <v/>
      </c>
      <c r="I455" s="27" t="str">
        <f ca="1">IF($A455="","",OFFSET(統合マスタ!$K$4,MATCH($A455,統合マスタ!$AC$5:$AC$1501,0),0))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IF((統合マスタ!$R$5:$R$1501=1)*
           (ISNUMBER(MATCH(統合マスタ!$V$5:$V$1501, 分類!$N$8:$N$15, 0))),
           統合マスタ!$AC$5:$AC$1501),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IF($A456="","",OFFSET(統合マスタ!$B$4,MATCH($A456,統合マスタ!$AC$5:$AC$1501,0),0))</f>
        <v/>
      </c>
      <c r="D456" s="27" t="str">
        <f ca="1">IF($A456="","",OFFSET(統合マスタ!$C$4,MATCH($A456,統合マスタ!$AC$5:$AC$1501,0),0))</f>
        <v/>
      </c>
      <c r="E456" s="27" t="str">
        <f ca="1">IF($A456="","",OFFSET(統合マスタ!$X$4,MATCH($A456,統合マスタ!$AC$5:$AC$1501,0),0))</f>
        <v/>
      </c>
      <c r="F456" s="27" t="str">
        <f ca="1">IF($A456="","",OFFSET(統合マスタ!$Z$4,MATCH($A456,統合マスタ!$AC$5:$AC$1501,0),0))</f>
        <v/>
      </c>
      <c r="G456" s="27" t="str">
        <f ca="1">IF($A456="","",OFFSET(統合マスタ!$E$4,MATCH($A456,統合マスタ!$AC$5:$AC$1501,0),0))</f>
        <v/>
      </c>
      <c r="H456" s="27" t="str">
        <f ca="1">IF($A456="","",OFFSET(統合マスタ!$F$4,MATCH($A456,統合マスタ!$AC$5:$AC$1501,0),0))</f>
        <v/>
      </c>
      <c r="I456" s="27" t="str">
        <f ca="1">IF($A456="","",OFFSET(統合マスタ!$K$4,MATCH($A456,統合マスタ!$AC$5:$AC$1501,0),0))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IF((統合マスタ!$R$5:$R$1501=1)*
           (ISNUMBER(MATCH(統合マスタ!$V$5:$V$1501, 分類!$N$8:$N$15, 0))),
           統合マスタ!$AC$5:$AC$1501),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IF($A457="","",OFFSET(統合マスタ!$B$4,MATCH($A457,統合マスタ!$AC$5:$AC$1501,0),0))</f>
        <v/>
      </c>
      <c r="D457" s="27" t="str">
        <f ca="1">IF($A457="","",OFFSET(統合マスタ!$C$4,MATCH($A457,統合マスタ!$AC$5:$AC$1501,0),0))</f>
        <v/>
      </c>
      <c r="E457" s="27" t="str">
        <f ca="1">IF($A457="","",OFFSET(統合マスタ!$X$4,MATCH($A457,統合マスタ!$AC$5:$AC$1501,0),0))</f>
        <v/>
      </c>
      <c r="F457" s="27" t="str">
        <f ca="1">IF($A457="","",OFFSET(統合マスタ!$Z$4,MATCH($A457,統合マスタ!$AC$5:$AC$1501,0),0))</f>
        <v/>
      </c>
      <c r="G457" s="27" t="str">
        <f ca="1">IF($A457="","",OFFSET(統合マスタ!$E$4,MATCH($A457,統合マスタ!$AC$5:$AC$1501,0),0))</f>
        <v/>
      </c>
      <c r="H457" s="27" t="str">
        <f ca="1">IF($A457="","",OFFSET(統合マスタ!$F$4,MATCH($A457,統合マスタ!$AC$5:$AC$1501,0),0))</f>
        <v/>
      </c>
      <c r="I457" s="27" t="str">
        <f ca="1">IF($A457="","",OFFSET(統合マスタ!$K$4,MATCH($A457,統合マスタ!$AC$5:$AC$1501,0),0))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IF((統合マスタ!$R$5:$R$1501=1)*
           (ISNUMBER(MATCH(統合マスタ!$V$5:$V$1501, 分類!$N$8:$N$15, 0))),
           統合マスタ!$AC$5:$AC$1501),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IF($A458="","",OFFSET(統合マスタ!$B$4,MATCH($A458,統合マスタ!$AC$5:$AC$1501,0),0))</f>
        <v/>
      </c>
      <c r="D458" s="27" t="str">
        <f ca="1">IF($A458="","",OFFSET(統合マスタ!$C$4,MATCH($A458,統合マスタ!$AC$5:$AC$1501,0),0))</f>
        <v/>
      </c>
      <c r="E458" s="27" t="str">
        <f ca="1">IF($A458="","",OFFSET(統合マスタ!$X$4,MATCH($A458,統合マスタ!$AC$5:$AC$1501,0),0))</f>
        <v/>
      </c>
      <c r="F458" s="27" t="str">
        <f ca="1">IF($A458="","",OFFSET(統合マスタ!$Z$4,MATCH($A458,統合マスタ!$AC$5:$AC$1501,0),0))</f>
        <v/>
      </c>
      <c r="G458" s="27" t="str">
        <f ca="1">IF($A458="","",OFFSET(統合マスタ!$E$4,MATCH($A458,統合マスタ!$AC$5:$AC$1501,0),0))</f>
        <v/>
      </c>
      <c r="H458" s="27" t="str">
        <f ca="1">IF($A458="","",OFFSET(統合マスタ!$F$4,MATCH($A458,統合マスタ!$AC$5:$AC$1501,0),0))</f>
        <v/>
      </c>
      <c r="I458" s="27" t="str">
        <f ca="1">IF($A458="","",OFFSET(統合マスタ!$K$4,MATCH($A458,統合マスタ!$AC$5:$AC$1501,0),0))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IF((統合マスタ!$R$5:$R$1501=1)*
           (ISNUMBER(MATCH(統合マスタ!$V$5:$V$1501, 分類!$N$8:$N$15, 0))),
           統合マスタ!$AC$5:$AC$1501),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IF($A459="","",OFFSET(統合マスタ!$B$4,MATCH($A459,統合マスタ!$AC$5:$AC$1501,0),0))</f>
        <v/>
      </c>
      <c r="D459" s="27" t="str">
        <f ca="1">IF($A459="","",OFFSET(統合マスタ!$C$4,MATCH($A459,統合マスタ!$AC$5:$AC$1501,0),0))</f>
        <v/>
      </c>
      <c r="E459" s="27" t="str">
        <f ca="1">IF($A459="","",OFFSET(統合マスタ!$X$4,MATCH($A459,統合マスタ!$AC$5:$AC$1501,0),0))</f>
        <v/>
      </c>
      <c r="F459" s="27" t="str">
        <f ca="1">IF($A459="","",OFFSET(統合マスタ!$Z$4,MATCH($A459,統合マスタ!$AC$5:$AC$1501,0),0))</f>
        <v/>
      </c>
      <c r="G459" s="27" t="str">
        <f ca="1">IF($A459="","",OFFSET(統合マスタ!$E$4,MATCH($A459,統合マスタ!$AC$5:$AC$1501,0),0))</f>
        <v/>
      </c>
      <c r="H459" s="27" t="str">
        <f ca="1">IF($A459="","",OFFSET(統合マスタ!$F$4,MATCH($A459,統合マスタ!$AC$5:$AC$1501,0),0))</f>
        <v/>
      </c>
      <c r="I459" s="27" t="str">
        <f ca="1">IF($A459="","",OFFSET(統合マスタ!$K$4,MATCH($A459,統合マスタ!$AC$5:$AC$1501,0),0))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IF((統合マスタ!$R$5:$R$1501=1)*
           (ISNUMBER(MATCH(統合マスタ!$V$5:$V$1501, 分類!$N$8:$N$15, 0))),
           統合マスタ!$AC$5:$AC$1501),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IF($A460="","",OFFSET(統合マスタ!$B$4,MATCH($A460,統合マスタ!$AC$5:$AC$1501,0),0))</f>
        <v/>
      </c>
      <c r="D460" s="27" t="str">
        <f ca="1">IF($A460="","",OFFSET(統合マスタ!$C$4,MATCH($A460,統合マスタ!$AC$5:$AC$1501,0),0))</f>
        <v/>
      </c>
      <c r="E460" s="27" t="str">
        <f ca="1">IF($A460="","",OFFSET(統合マスタ!$X$4,MATCH($A460,統合マスタ!$AC$5:$AC$1501,0),0))</f>
        <v/>
      </c>
      <c r="F460" s="27" t="str">
        <f ca="1">IF($A460="","",OFFSET(統合マスタ!$Z$4,MATCH($A460,統合マスタ!$AC$5:$AC$1501,0),0))</f>
        <v/>
      </c>
      <c r="G460" s="27" t="str">
        <f ca="1">IF($A460="","",OFFSET(統合マスタ!$E$4,MATCH($A460,統合マスタ!$AC$5:$AC$1501,0),0))</f>
        <v/>
      </c>
      <c r="H460" s="27" t="str">
        <f ca="1">IF($A460="","",OFFSET(統合マスタ!$F$4,MATCH($A460,統合マスタ!$AC$5:$AC$1501,0),0))</f>
        <v/>
      </c>
      <c r="I460" s="27" t="str">
        <f ca="1">IF($A460="","",OFFSET(統合マスタ!$K$4,MATCH($A460,統合マスタ!$AC$5:$AC$1501,0),0))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IF((統合マスタ!$R$5:$R$1501=1)*
           (ISNUMBER(MATCH(統合マスタ!$V$5:$V$1501, 分類!$N$8:$N$15, 0))),
           統合マスタ!$AC$5:$AC$1501),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IF($A461="","",OFFSET(統合マスタ!$B$4,MATCH($A461,統合マスタ!$AC$5:$AC$1501,0),0))</f>
        <v/>
      </c>
      <c r="D461" s="27" t="str">
        <f ca="1">IF($A461="","",OFFSET(統合マスタ!$C$4,MATCH($A461,統合マスタ!$AC$5:$AC$1501,0),0))</f>
        <v/>
      </c>
      <c r="E461" s="27" t="str">
        <f ca="1">IF($A461="","",OFFSET(統合マスタ!$X$4,MATCH($A461,統合マスタ!$AC$5:$AC$1501,0),0))</f>
        <v/>
      </c>
      <c r="F461" s="27" t="str">
        <f ca="1">IF($A461="","",OFFSET(統合マスタ!$Z$4,MATCH($A461,統合マスタ!$AC$5:$AC$1501,0),0))</f>
        <v/>
      </c>
      <c r="G461" s="27" t="str">
        <f ca="1">IF($A461="","",OFFSET(統合マスタ!$E$4,MATCH($A461,統合マスタ!$AC$5:$AC$1501,0),0))</f>
        <v/>
      </c>
      <c r="H461" s="27" t="str">
        <f ca="1">IF($A461="","",OFFSET(統合マスタ!$F$4,MATCH($A461,統合マスタ!$AC$5:$AC$1501,0),0))</f>
        <v/>
      </c>
      <c r="I461" s="27" t="str">
        <f ca="1">IF($A461="","",OFFSET(統合マスタ!$K$4,MATCH($A461,統合マスタ!$AC$5:$AC$1501,0),0))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IF((統合マスタ!$R$5:$R$1501=1)*
           (ISNUMBER(MATCH(統合マスタ!$V$5:$V$1501, 分類!$N$8:$N$15, 0))),
           統合マスタ!$AC$5:$AC$1501),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IF($A462="","",OFFSET(統合マスタ!$B$4,MATCH($A462,統合マスタ!$AC$5:$AC$1501,0),0))</f>
        <v/>
      </c>
      <c r="D462" s="27" t="str">
        <f ca="1">IF($A462="","",OFFSET(統合マスタ!$C$4,MATCH($A462,統合マスタ!$AC$5:$AC$1501,0),0))</f>
        <v/>
      </c>
      <c r="E462" s="27" t="str">
        <f ca="1">IF($A462="","",OFFSET(統合マスタ!$X$4,MATCH($A462,統合マスタ!$AC$5:$AC$1501,0),0))</f>
        <v/>
      </c>
      <c r="F462" s="27" t="str">
        <f ca="1">IF($A462="","",OFFSET(統合マスタ!$Z$4,MATCH($A462,統合マスタ!$AC$5:$AC$1501,0),0))</f>
        <v/>
      </c>
      <c r="G462" s="27" t="str">
        <f ca="1">IF($A462="","",OFFSET(統合マスタ!$E$4,MATCH($A462,統合マスタ!$AC$5:$AC$1501,0),0))</f>
        <v/>
      </c>
      <c r="H462" s="27" t="str">
        <f ca="1">IF($A462="","",OFFSET(統合マスタ!$F$4,MATCH($A462,統合マスタ!$AC$5:$AC$1501,0),0))</f>
        <v/>
      </c>
      <c r="I462" s="27" t="str">
        <f ca="1">IF($A462="","",OFFSET(統合マスタ!$K$4,MATCH($A462,統合マスタ!$AC$5:$AC$1501,0),0))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IF((統合マスタ!$R$5:$R$1501=1)*
           (ISNUMBER(MATCH(統合マスタ!$V$5:$V$1501, 分類!$N$8:$N$15, 0))),
           統合マスタ!$AC$5:$AC$1501),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IF($A463="","",OFFSET(統合マスタ!$B$4,MATCH($A463,統合マスタ!$AC$5:$AC$1501,0),0))</f>
        <v/>
      </c>
      <c r="D463" s="27" t="str">
        <f ca="1">IF($A463="","",OFFSET(統合マスタ!$C$4,MATCH($A463,統合マスタ!$AC$5:$AC$1501,0),0))</f>
        <v/>
      </c>
      <c r="E463" s="27" t="str">
        <f ca="1">IF($A463="","",OFFSET(統合マスタ!$X$4,MATCH($A463,統合マスタ!$AC$5:$AC$1501,0),0))</f>
        <v/>
      </c>
      <c r="F463" s="27" t="str">
        <f ca="1">IF($A463="","",OFFSET(統合マスタ!$Z$4,MATCH($A463,統合マスタ!$AC$5:$AC$1501,0),0))</f>
        <v/>
      </c>
      <c r="G463" s="27" t="str">
        <f ca="1">IF($A463="","",OFFSET(統合マスタ!$E$4,MATCH($A463,統合マスタ!$AC$5:$AC$1501,0),0))</f>
        <v/>
      </c>
      <c r="H463" s="27" t="str">
        <f ca="1">IF($A463="","",OFFSET(統合マスタ!$F$4,MATCH($A463,統合マスタ!$AC$5:$AC$1501,0),0))</f>
        <v/>
      </c>
      <c r="I463" s="27" t="str">
        <f ca="1">IF($A463="","",OFFSET(統合マスタ!$K$4,MATCH($A463,統合マスタ!$AC$5:$AC$1501,0),0))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IF((統合マスタ!$R$5:$R$1501=1)*
           (ISNUMBER(MATCH(統合マスタ!$V$5:$V$1501, 分類!$N$8:$N$15, 0))),
           統合マスタ!$AC$5:$AC$1501),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IF($A464="","",OFFSET(統合マスタ!$B$4,MATCH($A464,統合マスタ!$AC$5:$AC$1501,0),0))</f>
        <v/>
      </c>
      <c r="D464" s="27" t="str">
        <f ca="1">IF($A464="","",OFFSET(統合マスタ!$C$4,MATCH($A464,統合マスタ!$AC$5:$AC$1501,0),0))</f>
        <v/>
      </c>
      <c r="E464" s="27" t="str">
        <f ca="1">IF($A464="","",OFFSET(統合マスタ!$X$4,MATCH($A464,統合マスタ!$AC$5:$AC$1501,0),0))</f>
        <v/>
      </c>
      <c r="F464" s="27" t="str">
        <f ca="1">IF($A464="","",OFFSET(統合マスタ!$Z$4,MATCH($A464,統合マスタ!$AC$5:$AC$1501,0),0))</f>
        <v/>
      </c>
      <c r="G464" s="27" t="str">
        <f ca="1">IF($A464="","",OFFSET(統合マスタ!$E$4,MATCH($A464,統合マスタ!$AC$5:$AC$1501,0),0))</f>
        <v/>
      </c>
      <c r="H464" s="27" t="str">
        <f ca="1">IF($A464="","",OFFSET(統合マスタ!$F$4,MATCH($A464,統合マスタ!$AC$5:$AC$1501,0),0))</f>
        <v/>
      </c>
      <c r="I464" s="27" t="str">
        <f ca="1">IF($A464="","",OFFSET(統合マスタ!$K$4,MATCH($A464,統合マスタ!$AC$5:$AC$1501,0),0))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IF((統合マスタ!$R$5:$R$1501=1)*
           (ISNUMBER(MATCH(統合マスタ!$V$5:$V$1501, 分類!$N$8:$N$15, 0))),
           統合マスタ!$AC$5:$AC$1501),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IF($A465="","",OFFSET(統合マスタ!$B$4,MATCH($A465,統合マスタ!$AC$5:$AC$1501,0),0))</f>
        <v/>
      </c>
      <c r="D465" s="27" t="str">
        <f ca="1">IF($A465="","",OFFSET(統合マスタ!$C$4,MATCH($A465,統合マスタ!$AC$5:$AC$1501,0),0))</f>
        <v/>
      </c>
      <c r="E465" s="27" t="str">
        <f ca="1">IF($A465="","",OFFSET(統合マスタ!$X$4,MATCH($A465,統合マスタ!$AC$5:$AC$1501,0),0))</f>
        <v/>
      </c>
      <c r="F465" s="27" t="str">
        <f ca="1">IF($A465="","",OFFSET(統合マスタ!$Z$4,MATCH($A465,統合マスタ!$AC$5:$AC$1501,0),0))</f>
        <v/>
      </c>
      <c r="G465" s="27" t="str">
        <f ca="1">IF($A465="","",OFFSET(統合マスタ!$E$4,MATCH($A465,統合マスタ!$AC$5:$AC$1501,0),0))</f>
        <v/>
      </c>
      <c r="H465" s="27" t="str">
        <f ca="1">IF($A465="","",OFFSET(統合マスタ!$F$4,MATCH($A465,統合マスタ!$AC$5:$AC$1501,0),0))</f>
        <v/>
      </c>
      <c r="I465" s="27" t="str">
        <f ca="1">IF($A465="","",OFFSET(統合マスタ!$K$4,MATCH($A465,統合マスタ!$AC$5:$AC$1501,0),0))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IF((統合マスタ!$R$5:$R$1501=1)*
           (ISNUMBER(MATCH(統合マスタ!$V$5:$V$1501, 分類!$N$8:$N$15, 0))),
           統合マスタ!$AC$5:$AC$1501),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IF($A466="","",OFFSET(統合マスタ!$B$4,MATCH($A466,統合マスタ!$AC$5:$AC$1501,0),0))</f>
        <v/>
      </c>
      <c r="D466" s="27" t="str">
        <f ca="1">IF($A466="","",OFFSET(統合マスタ!$C$4,MATCH($A466,統合マスタ!$AC$5:$AC$1501,0),0))</f>
        <v/>
      </c>
      <c r="E466" s="27" t="str">
        <f ca="1">IF($A466="","",OFFSET(統合マスタ!$X$4,MATCH($A466,統合マスタ!$AC$5:$AC$1501,0),0))</f>
        <v/>
      </c>
      <c r="F466" s="27" t="str">
        <f ca="1">IF($A466="","",OFFSET(統合マスタ!$Z$4,MATCH($A466,統合マスタ!$AC$5:$AC$1501,0),0))</f>
        <v/>
      </c>
      <c r="G466" s="27" t="str">
        <f ca="1">IF($A466="","",OFFSET(統合マスタ!$E$4,MATCH($A466,統合マスタ!$AC$5:$AC$1501,0),0))</f>
        <v/>
      </c>
      <c r="H466" s="27" t="str">
        <f ca="1">IF($A466="","",OFFSET(統合マスタ!$F$4,MATCH($A466,統合マスタ!$AC$5:$AC$1501,0),0))</f>
        <v/>
      </c>
      <c r="I466" s="27" t="str">
        <f ca="1">IF($A466="","",OFFSET(統合マスタ!$K$4,MATCH($A466,統合マスタ!$AC$5:$AC$1501,0),0))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IF((統合マスタ!$R$5:$R$1501=1)*
           (ISNUMBER(MATCH(統合マスタ!$V$5:$V$1501, 分類!$N$8:$N$15, 0))),
           統合マスタ!$AC$5:$AC$1501),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IF($A467="","",OFFSET(統合マスタ!$B$4,MATCH($A467,統合マスタ!$AC$5:$AC$1501,0),0))</f>
        <v/>
      </c>
      <c r="D467" s="27" t="str">
        <f ca="1">IF($A467="","",OFFSET(統合マスタ!$C$4,MATCH($A467,統合マスタ!$AC$5:$AC$1501,0),0))</f>
        <v/>
      </c>
      <c r="E467" s="27" t="str">
        <f ca="1">IF($A467="","",OFFSET(統合マスタ!$X$4,MATCH($A467,統合マスタ!$AC$5:$AC$1501,0),0))</f>
        <v/>
      </c>
      <c r="F467" s="27" t="str">
        <f ca="1">IF($A467="","",OFFSET(統合マスタ!$Z$4,MATCH($A467,統合マスタ!$AC$5:$AC$1501,0),0))</f>
        <v/>
      </c>
      <c r="G467" s="27" t="str">
        <f ca="1">IF($A467="","",OFFSET(統合マスタ!$E$4,MATCH($A467,統合マスタ!$AC$5:$AC$1501,0),0))</f>
        <v/>
      </c>
      <c r="H467" s="27" t="str">
        <f ca="1">IF($A467="","",OFFSET(統合マスタ!$F$4,MATCH($A467,統合マスタ!$AC$5:$AC$1501,0),0))</f>
        <v/>
      </c>
      <c r="I467" s="27" t="str">
        <f ca="1">IF($A467="","",OFFSET(統合マスタ!$K$4,MATCH($A467,統合マスタ!$AC$5:$AC$1501,0),0))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IF((統合マスタ!$R$5:$R$1501=1)*
           (ISNUMBER(MATCH(統合マスタ!$V$5:$V$1501, 分類!$N$8:$N$15, 0))),
           統合マスタ!$AC$5:$AC$1501),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IF($A468="","",OFFSET(統合マスタ!$B$4,MATCH($A468,統合マスタ!$AC$5:$AC$1501,0),0))</f>
        <v/>
      </c>
      <c r="D468" s="27" t="str">
        <f ca="1">IF($A468="","",OFFSET(統合マスタ!$C$4,MATCH($A468,統合マスタ!$AC$5:$AC$1501,0),0))</f>
        <v/>
      </c>
      <c r="E468" s="27" t="str">
        <f ca="1">IF($A468="","",OFFSET(統合マスタ!$X$4,MATCH($A468,統合マスタ!$AC$5:$AC$1501,0),0))</f>
        <v/>
      </c>
      <c r="F468" s="27" t="str">
        <f ca="1">IF($A468="","",OFFSET(統合マスタ!$Z$4,MATCH($A468,統合マスタ!$AC$5:$AC$1501,0),0))</f>
        <v/>
      </c>
      <c r="G468" s="27" t="str">
        <f ca="1">IF($A468="","",OFFSET(統合マスタ!$E$4,MATCH($A468,統合マスタ!$AC$5:$AC$1501,0),0))</f>
        <v/>
      </c>
      <c r="H468" s="27" t="str">
        <f ca="1">IF($A468="","",OFFSET(統合マスタ!$F$4,MATCH($A468,統合マスタ!$AC$5:$AC$1501,0),0))</f>
        <v/>
      </c>
      <c r="I468" s="27" t="str">
        <f ca="1">IF($A468="","",OFFSET(統合マスタ!$K$4,MATCH($A468,統合マスタ!$AC$5:$AC$1501,0),0))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IF((統合マスタ!$R$5:$R$1501=1)*
           (ISNUMBER(MATCH(統合マスタ!$V$5:$V$1501, 分類!$N$8:$N$15, 0))),
           統合マスタ!$AC$5:$AC$1501),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IF($A469="","",OFFSET(統合マスタ!$B$4,MATCH($A469,統合マスタ!$AC$5:$AC$1501,0),0))</f>
        <v/>
      </c>
      <c r="D469" s="27" t="str">
        <f ca="1">IF($A469="","",OFFSET(統合マスタ!$C$4,MATCH($A469,統合マスタ!$AC$5:$AC$1501,0),0))</f>
        <v/>
      </c>
      <c r="E469" s="27" t="str">
        <f ca="1">IF($A469="","",OFFSET(統合マスタ!$X$4,MATCH($A469,統合マスタ!$AC$5:$AC$1501,0),0))</f>
        <v/>
      </c>
      <c r="F469" s="27" t="str">
        <f ca="1">IF($A469="","",OFFSET(統合マスタ!$Z$4,MATCH($A469,統合マスタ!$AC$5:$AC$1501,0),0))</f>
        <v/>
      </c>
      <c r="G469" s="27" t="str">
        <f ca="1">IF($A469="","",OFFSET(統合マスタ!$E$4,MATCH($A469,統合マスタ!$AC$5:$AC$1501,0),0))</f>
        <v/>
      </c>
      <c r="H469" s="27" t="str">
        <f ca="1">IF($A469="","",OFFSET(統合マスタ!$F$4,MATCH($A469,統合マスタ!$AC$5:$AC$1501,0),0))</f>
        <v/>
      </c>
      <c r="I469" s="27" t="str">
        <f ca="1">IF($A469="","",OFFSET(統合マスタ!$K$4,MATCH($A469,統合マスタ!$AC$5:$AC$1501,0),0))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IF((統合マスタ!$R$5:$R$1501=1)*
           (ISNUMBER(MATCH(統合マスタ!$V$5:$V$1501, 分類!$N$8:$N$15, 0))),
           統合マスタ!$AC$5:$AC$1501),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IF($A470="","",OFFSET(統合マスタ!$B$4,MATCH($A470,統合マスタ!$AC$5:$AC$1501,0),0))</f>
        <v/>
      </c>
      <c r="D470" s="27" t="str">
        <f ca="1">IF($A470="","",OFFSET(統合マスタ!$C$4,MATCH($A470,統合マスタ!$AC$5:$AC$1501,0),0))</f>
        <v/>
      </c>
      <c r="E470" s="27" t="str">
        <f ca="1">IF($A470="","",OFFSET(統合マスタ!$X$4,MATCH($A470,統合マスタ!$AC$5:$AC$1501,0),0))</f>
        <v/>
      </c>
      <c r="F470" s="27" t="str">
        <f ca="1">IF($A470="","",OFFSET(統合マスタ!$Z$4,MATCH($A470,統合マスタ!$AC$5:$AC$1501,0),0))</f>
        <v/>
      </c>
      <c r="G470" s="27" t="str">
        <f ca="1">IF($A470="","",OFFSET(統合マスタ!$E$4,MATCH($A470,統合マスタ!$AC$5:$AC$1501,0),0))</f>
        <v/>
      </c>
      <c r="H470" s="27" t="str">
        <f ca="1">IF($A470="","",OFFSET(統合マスタ!$F$4,MATCH($A470,統合マスタ!$AC$5:$AC$1501,0),0))</f>
        <v/>
      </c>
      <c r="I470" s="27" t="str">
        <f ca="1">IF($A470="","",OFFSET(統合マスタ!$K$4,MATCH($A470,統合マスタ!$AC$5:$AC$1501,0),0))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IF((統合マスタ!$R$5:$R$1501=1)*
           (ISNUMBER(MATCH(統合マスタ!$V$5:$V$1501, 分類!$N$8:$N$15, 0))),
           統合マスタ!$AC$5:$AC$1501),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IF($A471="","",OFFSET(統合マスタ!$B$4,MATCH($A471,統合マスタ!$AC$5:$AC$1501,0),0))</f>
        <v/>
      </c>
      <c r="D471" s="27" t="str">
        <f ca="1">IF($A471="","",OFFSET(統合マスタ!$C$4,MATCH($A471,統合マスタ!$AC$5:$AC$1501,0),0))</f>
        <v/>
      </c>
      <c r="E471" s="27" t="str">
        <f ca="1">IF($A471="","",OFFSET(統合マスタ!$X$4,MATCH($A471,統合マスタ!$AC$5:$AC$1501,0),0))</f>
        <v/>
      </c>
      <c r="F471" s="27" t="str">
        <f ca="1">IF($A471="","",OFFSET(統合マスタ!$Z$4,MATCH($A471,統合マスタ!$AC$5:$AC$1501,0),0))</f>
        <v/>
      </c>
      <c r="G471" s="27" t="str">
        <f ca="1">IF($A471="","",OFFSET(統合マスタ!$E$4,MATCH($A471,統合マスタ!$AC$5:$AC$1501,0),0))</f>
        <v/>
      </c>
      <c r="H471" s="27" t="str">
        <f ca="1">IF($A471="","",OFFSET(統合マスタ!$F$4,MATCH($A471,統合マスタ!$AC$5:$AC$1501,0),0))</f>
        <v/>
      </c>
      <c r="I471" s="27" t="str">
        <f ca="1">IF($A471="","",OFFSET(統合マスタ!$K$4,MATCH($A471,統合マスタ!$AC$5:$AC$1501,0),0))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IF((統合マスタ!$R$5:$R$1501=1)*
           (ISNUMBER(MATCH(統合マスタ!$V$5:$V$1501, 分類!$N$8:$N$15, 0))),
           統合マスタ!$AC$5:$AC$1501),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IF($A472="","",OFFSET(統合マスタ!$B$4,MATCH($A472,統合マスタ!$AC$5:$AC$1501,0),0))</f>
        <v/>
      </c>
      <c r="D472" s="27" t="str">
        <f ca="1">IF($A472="","",OFFSET(統合マスタ!$C$4,MATCH($A472,統合マスタ!$AC$5:$AC$1501,0),0))</f>
        <v/>
      </c>
      <c r="E472" s="27" t="str">
        <f ca="1">IF($A472="","",OFFSET(統合マスタ!$X$4,MATCH($A472,統合マスタ!$AC$5:$AC$1501,0),0))</f>
        <v/>
      </c>
      <c r="F472" s="27" t="str">
        <f ca="1">IF($A472="","",OFFSET(統合マスタ!$Z$4,MATCH($A472,統合マスタ!$AC$5:$AC$1501,0),0))</f>
        <v/>
      </c>
      <c r="G472" s="27" t="str">
        <f ca="1">IF($A472="","",OFFSET(統合マスタ!$E$4,MATCH($A472,統合マスタ!$AC$5:$AC$1501,0),0))</f>
        <v/>
      </c>
      <c r="H472" s="27" t="str">
        <f ca="1">IF($A472="","",OFFSET(統合マスタ!$F$4,MATCH($A472,統合マスタ!$AC$5:$AC$1501,0),0))</f>
        <v/>
      </c>
      <c r="I472" s="27" t="str">
        <f ca="1">IF($A472="","",OFFSET(統合マスタ!$K$4,MATCH($A472,統合マスタ!$AC$5:$AC$1501,0),0))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IF((統合マスタ!$R$5:$R$1501=1)*
           (ISNUMBER(MATCH(統合マスタ!$V$5:$V$1501, 分類!$N$8:$N$15, 0))),
           統合マスタ!$AC$5:$AC$1501),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IF($A473="","",OFFSET(統合マスタ!$B$4,MATCH($A473,統合マスタ!$AC$5:$AC$1501,0),0))</f>
        <v/>
      </c>
      <c r="D473" s="27" t="str">
        <f ca="1">IF($A473="","",OFFSET(統合マスタ!$C$4,MATCH($A473,統合マスタ!$AC$5:$AC$1501,0),0))</f>
        <v/>
      </c>
      <c r="E473" s="27" t="str">
        <f ca="1">IF($A473="","",OFFSET(統合マスタ!$X$4,MATCH($A473,統合マスタ!$AC$5:$AC$1501,0),0))</f>
        <v/>
      </c>
      <c r="F473" s="27" t="str">
        <f ca="1">IF($A473="","",OFFSET(統合マスタ!$Z$4,MATCH($A473,統合マスタ!$AC$5:$AC$1501,0),0))</f>
        <v/>
      </c>
      <c r="G473" s="27" t="str">
        <f ca="1">IF($A473="","",OFFSET(統合マスタ!$E$4,MATCH($A473,統合マスタ!$AC$5:$AC$1501,0),0))</f>
        <v/>
      </c>
      <c r="H473" s="27" t="str">
        <f ca="1">IF($A473="","",OFFSET(統合マスタ!$F$4,MATCH($A473,統合マスタ!$AC$5:$AC$1501,0),0))</f>
        <v/>
      </c>
      <c r="I473" s="27" t="str">
        <f ca="1">IF($A473="","",OFFSET(統合マスタ!$K$4,MATCH($A473,統合マスタ!$AC$5:$AC$1501,0),0))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IF((統合マスタ!$R$5:$R$1501=1)*
           (ISNUMBER(MATCH(統合マスタ!$V$5:$V$1501, 分類!$N$8:$N$15, 0))),
           統合マスタ!$AC$5:$AC$1501),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IF($A474="","",OFFSET(統合マスタ!$B$4,MATCH($A474,統合マスタ!$AC$5:$AC$1501,0),0))</f>
        <v/>
      </c>
      <c r="D474" s="27" t="str">
        <f ca="1">IF($A474="","",OFFSET(統合マスタ!$C$4,MATCH($A474,統合マスタ!$AC$5:$AC$1501,0),0))</f>
        <v/>
      </c>
      <c r="E474" s="27" t="str">
        <f ca="1">IF($A474="","",OFFSET(統合マスタ!$X$4,MATCH($A474,統合マスタ!$AC$5:$AC$1501,0),0))</f>
        <v/>
      </c>
      <c r="F474" s="27" t="str">
        <f ca="1">IF($A474="","",OFFSET(統合マスタ!$Z$4,MATCH($A474,統合マスタ!$AC$5:$AC$1501,0),0))</f>
        <v/>
      </c>
      <c r="G474" s="27" t="str">
        <f ca="1">IF($A474="","",OFFSET(統合マスタ!$E$4,MATCH($A474,統合マスタ!$AC$5:$AC$1501,0),0))</f>
        <v/>
      </c>
      <c r="H474" s="27" t="str">
        <f ca="1">IF($A474="","",OFFSET(統合マスタ!$F$4,MATCH($A474,統合マスタ!$AC$5:$AC$1501,0),0))</f>
        <v/>
      </c>
      <c r="I474" s="27" t="str">
        <f ca="1">IF($A474="","",OFFSET(統合マスタ!$K$4,MATCH($A474,統合マスタ!$AC$5:$AC$1501,0),0))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IF((統合マスタ!$R$5:$R$1501=1)*
           (ISNUMBER(MATCH(統合マスタ!$V$5:$V$1501, 分類!$N$8:$N$15, 0))),
           統合マスタ!$AC$5:$AC$1501),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IF($A475="","",OFFSET(統合マスタ!$B$4,MATCH($A475,統合マスタ!$AC$5:$AC$1501,0),0))</f>
        <v/>
      </c>
      <c r="D475" s="27" t="str">
        <f ca="1">IF($A475="","",OFFSET(統合マスタ!$C$4,MATCH($A475,統合マスタ!$AC$5:$AC$1501,0),0))</f>
        <v/>
      </c>
      <c r="E475" s="27" t="str">
        <f ca="1">IF($A475="","",OFFSET(統合マスタ!$X$4,MATCH($A475,統合マスタ!$AC$5:$AC$1501,0),0))</f>
        <v/>
      </c>
      <c r="F475" s="27" t="str">
        <f ca="1">IF($A475="","",OFFSET(統合マスタ!$Z$4,MATCH($A475,統合マスタ!$AC$5:$AC$1501,0),0))</f>
        <v/>
      </c>
      <c r="G475" s="27" t="str">
        <f ca="1">IF($A475="","",OFFSET(統合マスタ!$E$4,MATCH($A475,統合マスタ!$AC$5:$AC$1501,0),0))</f>
        <v/>
      </c>
      <c r="H475" s="27" t="str">
        <f ca="1">IF($A475="","",OFFSET(統合マスタ!$F$4,MATCH($A475,統合マスタ!$AC$5:$AC$1501,0),0))</f>
        <v/>
      </c>
      <c r="I475" s="27" t="str">
        <f ca="1">IF($A475="","",OFFSET(統合マスタ!$K$4,MATCH($A475,統合マスタ!$AC$5:$AC$1501,0),0))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IF((統合マスタ!$R$5:$R$1501=1)*
           (ISNUMBER(MATCH(統合マスタ!$V$5:$V$1501, 分類!$N$8:$N$15, 0))),
           統合マスタ!$AC$5:$AC$1501),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IF($A476="","",OFFSET(統合マスタ!$B$4,MATCH($A476,統合マスタ!$AC$5:$AC$1501,0),0))</f>
        <v/>
      </c>
      <c r="D476" s="27" t="str">
        <f ca="1">IF($A476="","",OFFSET(統合マスタ!$C$4,MATCH($A476,統合マスタ!$AC$5:$AC$1501,0),0))</f>
        <v/>
      </c>
      <c r="E476" s="27" t="str">
        <f ca="1">IF($A476="","",OFFSET(統合マスタ!$X$4,MATCH($A476,統合マスタ!$AC$5:$AC$1501,0),0))</f>
        <v/>
      </c>
      <c r="F476" s="27" t="str">
        <f ca="1">IF($A476="","",OFFSET(統合マスタ!$Z$4,MATCH($A476,統合マスタ!$AC$5:$AC$1501,0),0))</f>
        <v/>
      </c>
      <c r="G476" s="27" t="str">
        <f ca="1">IF($A476="","",OFFSET(統合マスタ!$E$4,MATCH($A476,統合マスタ!$AC$5:$AC$1501,0),0))</f>
        <v/>
      </c>
      <c r="H476" s="27" t="str">
        <f ca="1">IF($A476="","",OFFSET(統合マスタ!$F$4,MATCH($A476,統合マスタ!$AC$5:$AC$1501,0),0))</f>
        <v/>
      </c>
      <c r="I476" s="27" t="str">
        <f ca="1">IF($A476="","",OFFSET(統合マスタ!$K$4,MATCH($A476,統合マスタ!$AC$5:$AC$1501,0),0))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IF((統合マスタ!$R$5:$R$1501=1)*
           (ISNUMBER(MATCH(統合マスタ!$V$5:$V$1501, 分類!$N$8:$N$15, 0))),
           統合マスタ!$AC$5:$AC$1501),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IF($A477="","",OFFSET(統合マスタ!$B$4,MATCH($A477,統合マスタ!$AC$5:$AC$1501,0),0))</f>
        <v/>
      </c>
      <c r="D477" s="27" t="str">
        <f ca="1">IF($A477="","",OFFSET(統合マスタ!$C$4,MATCH($A477,統合マスタ!$AC$5:$AC$1501,0),0))</f>
        <v/>
      </c>
      <c r="E477" s="27" t="str">
        <f ca="1">IF($A477="","",OFFSET(統合マスタ!$X$4,MATCH($A477,統合マスタ!$AC$5:$AC$1501,0),0))</f>
        <v/>
      </c>
      <c r="F477" s="27" t="str">
        <f ca="1">IF($A477="","",OFFSET(統合マスタ!$Z$4,MATCH($A477,統合マスタ!$AC$5:$AC$1501,0),0))</f>
        <v/>
      </c>
      <c r="G477" s="27" t="str">
        <f ca="1">IF($A477="","",OFFSET(統合マスタ!$E$4,MATCH($A477,統合マスタ!$AC$5:$AC$1501,0),0))</f>
        <v/>
      </c>
      <c r="H477" s="27" t="str">
        <f ca="1">IF($A477="","",OFFSET(統合マスタ!$F$4,MATCH($A477,統合マスタ!$AC$5:$AC$1501,0),0))</f>
        <v/>
      </c>
      <c r="I477" s="27" t="str">
        <f ca="1">IF($A477="","",OFFSET(統合マスタ!$K$4,MATCH($A477,統合マスタ!$AC$5:$AC$1501,0),0))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IF((統合マスタ!$R$5:$R$1501=1)*
           (ISNUMBER(MATCH(統合マスタ!$V$5:$V$1501, 分類!$N$8:$N$15, 0))),
           統合マスタ!$AC$5:$AC$1501),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IF($A478="","",OFFSET(統合マスタ!$B$4,MATCH($A478,統合マスタ!$AC$5:$AC$1501,0),0))</f>
        <v/>
      </c>
      <c r="D478" s="27" t="str">
        <f ca="1">IF($A478="","",OFFSET(統合マスタ!$C$4,MATCH($A478,統合マスタ!$AC$5:$AC$1501,0),0))</f>
        <v/>
      </c>
      <c r="E478" s="27" t="str">
        <f ca="1">IF($A478="","",OFFSET(統合マスタ!$X$4,MATCH($A478,統合マスタ!$AC$5:$AC$1501,0),0))</f>
        <v/>
      </c>
      <c r="F478" s="27" t="str">
        <f ca="1">IF($A478="","",OFFSET(統合マスタ!$Z$4,MATCH($A478,統合マスタ!$AC$5:$AC$1501,0),0))</f>
        <v/>
      </c>
      <c r="G478" s="27" t="str">
        <f ca="1">IF($A478="","",OFFSET(統合マスタ!$E$4,MATCH($A478,統合マスタ!$AC$5:$AC$1501,0),0))</f>
        <v/>
      </c>
      <c r="H478" s="27" t="str">
        <f ca="1">IF($A478="","",OFFSET(統合マスタ!$F$4,MATCH($A478,統合マスタ!$AC$5:$AC$1501,0),0))</f>
        <v/>
      </c>
      <c r="I478" s="27" t="str">
        <f ca="1">IF($A478="","",OFFSET(統合マスタ!$K$4,MATCH($A478,統合マスタ!$AC$5:$AC$1501,0),0))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IF((統合マスタ!$R$5:$R$1501=1)*
           (ISNUMBER(MATCH(統合マスタ!$V$5:$V$1501, 分類!$N$8:$N$15, 0))),
           統合マスタ!$AC$5:$AC$1501),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IF($A479="","",OFFSET(統合マスタ!$B$4,MATCH($A479,統合マスタ!$AC$5:$AC$1501,0),0))</f>
        <v/>
      </c>
      <c r="D479" s="27" t="str">
        <f ca="1">IF($A479="","",OFFSET(統合マスタ!$C$4,MATCH($A479,統合マスタ!$AC$5:$AC$1501,0),0))</f>
        <v/>
      </c>
      <c r="E479" s="27" t="str">
        <f ca="1">IF($A479="","",OFFSET(統合マスタ!$X$4,MATCH($A479,統合マスタ!$AC$5:$AC$1501,0),0))</f>
        <v/>
      </c>
      <c r="F479" s="27" t="str">
        <f ca="1">IF($A479="","",OFFSET(統合マスタ!$Z$4,MATCH($A479,統合マスタ!$AC$5:$AC$1501,0),0))</f>
        <v/>
      </c>
      <c r="G479" s="27" t="str">
        <f ca="1">IF($A479="","",OFFSET(統合マスタ!$E$4,MATCH($A479,統合マスタ!$AC$5:$AC$1501,0),0))</f>
        <v/>
      </c>
      <c r="H479" s="27" t="str">
        <f ca="1">IF($A479="","",OFFSET(統合マスタ!$F$4,MATCH($A479,統合マスタ!$AC$5:$AC$1501,0),0))</f>
        <v/>
      </c>
      <c r="I479" s="27" t="str">
        <f ca="1">IF($A479="","",OFFSET(統合マスタ!$K$4,MATCH($A479,統合マスタ!$AC$5:$AC$1501,0),0))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IF((統合マスタ!$R$5:$R$1501=1)*
           (ISNUMBER(MATCH(統合マスタ!$V$5:$V$1501, 分類!$N$8:$N$15, 0))),
           統合マスタ!$AC$5:$AC$1501),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IF($A480="","",OFFSET(統合マスタ!$B$4,MATCH($A480,統合マスタ!$AC$5:$AC$1501,0),0))</f>
        <v/>
      </c>
      <c r="D480" s="27" t="str">
        <f ca="1">IF($A480="","",OFFSET(統合マスタ!$C$4,MATCH($A480,統合マスタ!$AC$5:$AC$1501,0),0))</f>
        <v/>
      </c>
      <c r="E480" s="27" t="str">
        <f ca="1">IF($A480="","",OFFSET(統合マスタ!$X$4,MATCH($A480,統合マスタ!$AC$5:$AC$1501,0),0))</f>
        <v/>
      </c>
      <c r="F480" s="27" t="str">
        <f ca="1">IF($A480="","",OFFSET(統合マスタ!$Z$4,MATCH($A480,統合マスタ!$AC$5:$AC$1501,0),0))</f>
        <v/>
      </c>
      <c r="G480" s="27" t="str">
        <f ca="1">IF($A480="","",OFFSET(統合マスタ!$E$4,MATCH($A480,統合マスタ!$AC$5:$AC$1501,0),0))</f>
        <v/>
      </c>
      <c r="H480" s="27" t="str">
        <f ca="1">IF($A480="","",OFFSET(統合マスタ!$F$4,MATCH($A480,統合マスタ!$AC$5:$AC$1501,0),0))</f>
        <v/>
      </c>
      <c r="I480" s="27" t="str">
        <f ca="1">IF($A480="","",OFFSET(統合マスタ!$K$4,MATCH($A480,統合マスタ!$AC$5:$AC$1501,0),0))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IF((統合マスタ!$R$5:$R$1501=1)*
           (ISNUMBER(MATCH(統合マスタ!$V$5:$V$1501, 分類!$N$8:$N$15, 0))),
           統合マスタ!$AC$5:$AC$1501),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IF($A481="","",OFFSET(統合マスタ!$B$4,MATCH($A481,統合マスタ!$AC$5:$AC$1501,0),0))</f>
        <v/>
      </c>
      <c r="D481" s="27" t="str">
        <f ca="1">IF($A481="","",OFFSET(統合マスタ!$C$4,MATCH($A481,統合マスタ!$AC$5:$AC$1501,0),0))</f>
        <v/>
      </c>
      <c r="E481" s="27" t="str">
        <f ca="1">IF($A481="","",OFFSET(統合マスタ!$X$4,MATCH($A481,統合マスタ!$AC$5:$AC$1501,0),0))</f>
        <v/>
      </c>
      <c r="F481" s="27" t="str">
        <f ca="1">IF($A481="","",OFFSET(統合マスタ!$Z$4,MATCH($A481,統合マスタ!$AC$5:$AC$1501,0),0))</f>
        <v/>
      </c>
      <c r="G481" s="27" t="str">
        <f ca="1">IF($A481="","",OFFSET(統合マスタ!$E$4,MATCH($A481,統合マスタ!$AC$5:$AC$1501,0),0))</f>
        <v/>
      </c>
      <c r="H481" s="27" t="str">
        <f ca="1">IF($A481="","",OFFSET(統合マスタ!$F$4,MATCH($A481,統合マスタ!$AC$5:$AC$1501,0),0))</f>
        <v/>
      </c>
      <c r="I481" s="27" t="str">
        <f ca="1">IF($A481="","",OFFSET(統合マスタ!$K$4,MATCH($A481,統合マスタ!$AC$5:$AC$1501,0),0))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IF((統合マスタ!$R$5:$R$1501=1)*
           (ISNUMBER(MATCH(統合マスタ!$V$5:$V$1501, 分類!$N$8:$N$15, 0))),
           統合マスタ!$AC$5:$AC$1501),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IF($A482="","",OFFSET(統合マスタ!$B$4,MATCH($A482,統合マスタ!$AC$5:$AC$1501,0),0))</f>
        <v/>
      </c>
      <c r="D482" s="27" t="str">
        <f ca="1">IF($A482="","",OFFSET(統合マスタ!$C$4,MATCH($A482,統合マスタ!$AC$5:$AC$1501,0),0))</f>
        <v/>
      </c>
      <c r="E482" s="27" t="str">
        <f ca="1">IF($A482="","",OFFSET(統合マスタ!$X$4,MATCH($A482,統合マスタ!$AC$5:$AC$1501,0),0))</f>
        <v/>
      </c>
      <c r="F482" s="27" t="str">
        <f ca="1">IF($A482="","",OFFSET(統合マスタ!$Z$4,MATCH($A482,統合マスタ!$AC$5:$AC$1501,0),0))</f>
        <v/>
      </c>
      <c r="G482" s="27" t="str">
        <f ca="1">IF($A482="","",OFFSET(統合マスタ!$E$4,MATCH($A482,統合マスタ!$AC$5:$AC$1501,0),0))</f>
        <v/>
      </c>
      <c r="H482" s="27" t="str">
        <f ca="1">IF($A482="","",OFFSET(統合マスタ!$F$4,MATCH($A482,統合マスタ!$AC$5:$AC$1501,0),0))</f>
        <v/>
      </c>
      <c r="I482" s="27" t="str">
        <f ca="1">IF($A482="","",OFFSET(統合マスタ!$K$4,MATCH($A482,統合マスタ!$AC$5:$AC$1501,0),0))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IF((統合マスタ!$R$5:$R$1501=1)*
           (ISNUMBER(MATCH(統合マスタ!$V$5:$V$1501, 分類!$N$8:$N$15, 0))),
           統合マスタ!$AC$5:$AC$1501),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IF($A483="","",OFFSET(統合マスタ!$B$4,MATCH($A483,統合マスタ!$AC$5:$AC$1501,0),0))</f>
        <v/>
      </c>
      <c r="D483" s="27" t="str">
        <f ca="1">IF($A483="","",OFFSET(統合マスタ!$C$4,MATCH($A483,統合マスタ!$AC$5:$AC$1501,0),0))</f>
        <v/>
      </c>
      <c r="E483" s="27" t="str">
        <f ca="1">IF($A483="","",OFFSET(統合マスタ!$X$4,MATCH($A483,統合マスタ!$AC$5:$AC$1501,0),0))</f>
        <v/>
      </c>
      <c r="F483" s="27" t="str">
        <f ca="1">IF($A483="","",OFFSET(統合マスタ!$Z$4,MATCH($A483,統合マスタ!$AC$5:$AC$1501,0),0))</f>
        <v/>
      </c>
      <c r="G483" s="27" t="str">
        <f ca="1">IF($A483="","",OFFSET(統合マスタ!$E$4,MATCH($A483,統合マスタ!$AC$5:$AC$1501,0),0))</f>
        <v/>
      </c>
      <c r="H483" s="27" t="str">
        <f ca="1">IF($A483="","",OFFSET(統合マスタ!$F$4,MATCH($A483,統合マスタ!$AC$5:$AC$1501,0),0))</f>
        <v/>
      </c>
      <c r="I483" s="27" t="str">
        <f ca="1">IF($A483="","",OFFSET(統合マスタ!$K$4,MATCH($A483,統合マスタ!$AC$5:$AC$1501,0),0))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IF((統合マスタ!$R$5:$R$1501=1)*
           (ISNUMBER(MATCH(統合マスタ!$V$5:$V$1501, 分類!$N$8:$N$15, 0))),
           統合マスタ!$AC$5:$AC$1501),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IF($A484="","",OFFSET(統合マスタ!$B$4,MATCH($A484,統合マスタ!$AC$5:$AC$1501,0),0))</f>
        <v/>
      </c>
      <c r="D484" s="27" t="str">
        <f ca="1">IF($A484="","",OFFSET(統合マスタ!$C$4,MATCH($A484,統合マスタ!$AC$5:$AC$1501,0),0))</f>
        <v/>
      </c>
      <c r="E484" s="27" t="str">
        <f ca="1">IF($A484="","",OFFSET(統合マスタ!$X$4,MATCH($A484,統合マスタ!$AC$5:$AC$1501,0),0))</f>
        <v/>
      </c>
      <c r="F484" s="27" t="str">
        <f ca="1">IF($A484="","",OFFSET(統合マスタ!$Z$4,MATCH($A484,統合マスタ!$AC$5:$AC$1501,0),0))</f>
        <v/>
      </c>
      <c r="G484" s="27" t="str">
        <f ca="1">IF($A484="","",OFFSET(統合マスタ!$E$4,MATCH($A484,統合マスタ!$AC$5:$AC$1501,0),0))</f>
        <v/>
      </c>
      <c r="H484" s="27" t="str">
        <f ca="1">IF($A484="","",OFFSET(統合マスタ!$F$4,MATCH($A484,統合マスタ!$AC$5:$AC$1501,0),0))</f>
        <v/>
      </c>
      <c r="I484" s="27" t="str">
        <f ca="1">IF($A484="","",OFFSET(統合マスタ!$K$4,MATCH($A484,統合マスタ!$AC$5:$AC$1501,0),0))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IF((統合マスタ!$R$5:$R$1501=1)*
           (ISNUMBER(MATCH(統合マスタ!$V$5:$V$1501, 分類!$N$8:$N$15, 0))),
           統合マスタ!$AC$5:$AC$1501),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IF($A485="","",OFFSET(統合マスタ!$B$4,MATCH($A485,統合マスタ!$AC$5:$AC$1501,0),0))</f>
        <v/>
      </c>
      <c r="D485" s="27" t="str">
        <f ca="1">IF($A485="","",OFFSET(統合マスタ!$C$4,MATCH($A485,統合マスタ!$AC$5:$AC$1501,0),0))</f>
        <v/>
      </c>
      <c r="E485" s="27" t="str">
        <f ca="1">IF($A485="","",OFFSET(統合マスタ!$X$4,MATCH($A485,統合マスタ!$AC$5:$AC$1501,0),0))</f>
        <v/>
      </c>
      <c r="F485" s="27" t="str">
        <f ca="1">IF($A485="","",OFFSET(統合マスタ!$Z$4,MATCH($A485,統合マスタ!$AC$5:$AC$1501,0),0))</f>
        <v/>
      </c>
      <c r="G485" s="27" t="str">
        <f ca="1">IF($A485="","",OFFSET(統合マスタ!$E$4,MATCH($A485,統合マスタ!$AC$5:$AC$1501,0),0))</f>
        <v/>
      </c>
      <c r="H485" s="27" t="str">
        <f ca="1">IF($A485="","",OFFSET(統合マスタ!$F$4,MATCH($A485,統合マスタ!$AC$5:$AC$1501,0),0))</f>
        <v/>
      </c>
      <c r="I485" s="27" t="str">
        <f ca="1">IF($A485="","",OFFSET(統合マスタ!$K$4,MATCH($A485,統合マスタ!$AC$5:$AC$1501,0),0))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IF((統合マスタ!$R$5:$R$1501=1)*
           (ISNUMBER(MATCH(統合マスタ!$V$5:$V$1501, 分類!$N$8:$N$15, 0))),
           統合マスタ!$AC$5:$AC$1501),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IF($A486="","",OFFSET(統合マスタ!$B$4,MATCH($A486,統合マスタ!$AC$5:$AC$1501,0),0))</f>
        <v/>
      </c>
      <c r="D486" s="27" t="str">
        <f ca="1">IF($A486="","",OFFSET(統合マスタ!$C$4,MATCH($A486,統合マスタ!$AC$5:$AC$1501,0),0))</f>
        <v/>
      </c>
      <c r="E486" s="27" t="str">
        <f ca="1">IF($A486="","",OFFSET(統合マスタ!$X$4,MATCH($A486,統合マスタ!$AC$5:$AC$1501,0),0))</f>
        <v/>
      </c>
      <c r="F486" s="27" t="str">
        <f ca="1">IF($A486="","",OFFSET(統合マスタ!$Z$4,MATCH($A486,統合マスタ!$AC$5:$AC$1501,0),0))</f>
        <v/>
      </c>
      <c r="G486" s="27" t="str">
        <f ca="1">IF($A486="","",OFFSET(統合マスタ!$E$4,MATCH($A486,統合マスタ!$AC$5:$AC$1501,0),0))</f>
        <v/>
      </c>
      <c r="H486" s="27" t="str">
        <f ca="1">IF($A486="","",OFFSET(統合マスタ!$F$4,MATCH($A486,統合マスタ!$AC$5:$AC$1501,0),0))</f>
        <v/>
      </c>
      <c r="I486" s="27" t="str">
        <f ca="1">IF($A486="","",OFFSET(統合マスタ!$K$4,MATCH($A486,統合マスタ!$AC$5:$AC$1501,0),0))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IF((統合マスタ!$R$5:$R$1501=1)*
           (ISNUMBER(MATCH(統合マスタ!$V$5:$V$1501, 分類!$N$8:$N$15, 0))),
           統合マスタ!$AC$5:$AC$1501),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IF($A487="","",OFFSET(統合マスタ!$B$4,MATCH($A487,統合マスタ!$AC$5:$AC$1501,0),0))</f>
        <v/>
      </c>
      <c r="D487" s="27" t="str">
        <f ca="1">IF($A487="","",OFFSET(統合マスタ!$C$4,MATCH($A487,統合マスタ!$AC$5:$AC$1501,0),0))</f>
        <v/>
      </c>
      <c r="E487" s="27" t="str">
        <f ca="1">IF($A487="","",OFFSET(統合マスタ!$X$4,MATCH($A487,統合マスタ!$AC$5:$AC$1501,0),0))</f>
        <v/>
      </c>
      <c r="F487" s="27" t="str">
        <f ca="1">IF($A487="","",OFFSET(統合マスタ!$Z$4,MATCH($A487,統合マスタ!$AC$5:$AC$1501,0),0))</f>
        <v/>
      </c>
      <c r="G487" s="27" t="str">
        <f ca="1">IF($A487="","",OFFSET(統合マスタ!$E$4,MATCH($A487,統合マスタ!$AC$5:$AC$1501,0),0))</f>
        <v/>
      </c>
      <c r="H487" s="27" t="str">
        <f ca="1">IF($A487="","",OFFSET(統合マスタ!$F$4,MATCH($A487,統合マスタ!$AC$5:$AC$1501,0),0))</f>
        <v/>
      </c>
      <c r="I487" s="27" t="str">
        <f ca="1">IF($A487="","",OFFSET(統合マスタ!$K$4,MATCH($A487,統合マスタ!$AC$5:$AC$1501,0),0))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IF((統合マスタ!$R$5:$R$1501=1)*
           (ISNUMBER(MATCH(統合マスタ!$V$5:$V$1501, 分類!$N$8:$N$15, 0))),
           統合マスタ!$AC$5:$AC$1501),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IF($A488="","",OFFSET(統合マスタ!$B$4,MATCH($A488,統合マスタ!$AC$5:$AC$1501,0),0))</f>
        <v/>
      </c>
      <c r="D488" s="27" t="str">
        <f ca="1">IF($A488="","",OFFSET(統合マスタ!$C$4,MATCH($A488,統合マスタ!$AC$5:$AC$1501,0),0))</f>
        <v/>
      </c>
      <c r="E488" s="27" t="str">
        <f ca="1">IF($A488="","",OFFSET(統合マスタ!$X$4,MATCH($A488,統合マスタ!$AC$5:$AC$1501,0),0))</f>
        <v/>
      </c>
      <c r="F488" s="27" t="str">
        <f ca="1">IF($A488="","",OFFSET(統合マスタ!$Z$4,MATCH($A488,統合マスタ!$AC$5:$AC$1501,0),0))</f>
        <v/>
      </c>
      <c r="G488" s="27" t="str">
        <f ca="1">IF($A488="","",OFFSET(統合マスタ!$E$4,MATCH($A488,統合マスタ!$AC$5:$AC$1501,0),0))</f>
        <v/>
      </c>
      <c r="H488" s="27" t="str">
        <f ca="1">IF($A488="","",OFFSET(統合マスタ!$F$4,MATCH($A488,統合マスタ!$AC$5:$AC$1501,0),0))</f>
        <v/>
      </c>
      <c r="I488" s="27" t="str">
        <f ca="1">IF($A488="","",OFFSET(統合マスタ!$K$4,MATCH($A488,統合マスタ!$AC$5:$AC$1501,0),0))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IF((統合マスタ!$R$5:$R$1501=1)*
           (ISNUMBER(MATCH(統合マスタ!$V$5:$V$1501, 分類!$N$8:$N$15, 0))),
           統合マスタ!$AC$5:$AC$1501),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IF($A489="","",OFFSET(統合マスタ!$B$4,MATCH($A489,統合マスタ!$AC$5:$AC$1501,0),0))</f>
        <v/>
      </c>
      <c r="D489" s="27" t="str">
        <f ca="1">IF($A489="","",OFFSET(統合マスタ!$C$4,MATCH($A489,統合マスタ!$AC$5:$AC$1501,0),0))</f>
        <v/>
      </c>
      <c r="E489" s="27" t="str">
        <f ca="1">IF($A489="","",OFFSET(統合マスタ!$X$4,MATCH($A489,統合マスタ!$AC$5:$AC$1501,0),0))</f>
        <v/>
      </c>
      <c r="F489" s="27" t="str">
        <f ca="1">IF($A489="","",OFFSET(統合マスタ!$Z$4,MATCH($A489,統合マスタ!$AC$5:$AC$1501,0),0))</f>
        <v/>
      </c>
      <c r="G489" s="27" t="str">
        <f ca="1">IF($A489="","",OFFSET(統合マスタ!$E$4,MATCH($A489,統合マスタ!$AC$5:$AC$1501,0),0))</f>
        <v/>
      </c>
      <c r="H489" s="27" t="str">
        <f ca="1">IF($A489="","",OFFSET(統合マスタ!$F$4,MATCH($A489,統合マスタ!$AC$5:$AC$1501,0),0))</f>
        <v/>
      </c>
      <c r="I489" s="27" t="str">
        <f ca="1">IF($A489="","",OFFSET(統合マスタ!$K$4,MATCH($A489,統合マスタ!$AC$5:$AC$1501,0),0))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IF((統合マスタ!$R$5:$R$1501=1)*
           (ISNUMBER(MATCH(統合マスタ!$V$5:$V$1501, 分類!$N$8:$N$15, 0))),
           統合マスタ!$AC$5:$AC$1501),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IF($A490="","",OFFSET(統合マスタ!$B$4,MATCH($A490,統合マスタ!$AC$5:$AC$1501,0),0))</f>
        <v/>
      </c>
      <c r="D490" s="27" t="str">
        <f ca="1">IF($A490="","",OFFSET(統合マスタ!$C$4,MATCH($A490,統合マスタ!$AC$5:$AC$1501,0),0))</f>
        <v/>
      </c>
      <c r="E490" s="27" t="str">
        <f ca="1">IF($A490="","",OFFSET(統合マスタ!$X$4,MATCH($A490,統合マスタ!$AC$5:$AC$1501,0),0))</f>
        <v/>
      </c>
      <c r="F490" s="27" t="str">
        <f ca="1">IF($A490="","",OFFSET(統合マスタ!$Z$4,MATCH($A490,統合マスタ!$AC$5:$AC$1501,0),0))</f>
        <v/>
      </c>
      <c r="G490" s="27" t="str">
        <f ca="1">IF($A490="","",OFFSET(統合マスタ!$E$4,MATCH($A490,統合マスタ!$AC$5:$AC$1501,0),0))</f>
        <v/>
      </c>
      <c r="H490" s="27" t="str">
        <f ca="1">IF($A490="","",OFFSET(統合マスタ!$F$4,MATCH($A490,統合マスタ!$AC$5:$AC$1501,0),0))</f>
        <v/>
      </c>
      <c r="I490" s="27" t="str">
        <f ca="1">IF($A490="","",OFFSET(統合マスタ!$K$4,MATCH($A490,統合マスタ!$AC$5:$AC$1501,0),0))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IF((統合マスタ!$R$5:$R$1501=1)*
           (ISNUMBER(MATCH(統合マスタ!$V$5:$V$1501, 分類!$N$8:$N$15, 0))),
           統合マスタ!$AC$5:$AC$1501),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IF($A491="","",OFFSET(統合マスタ!$B$4,MATCH($A491,統合マスタ!$AC$5:$AC$1501,0),0))</f>
        <v/>
      </c>
      <c r="D491" s="27" t="str">
        <f ca="1">IF($A491="","",OFFSET(統合マスタ!$C$4,MATCH($A491,統合マスタ!$AC$5:$AC$1501,0),0))</f>
        <v/>
      </c>
      <c r="E491" s="27" t="str">
        <f ca="1">IF($A491="","",OFFSET(統合マスタ!$X$4,MATCH($A491,統合マスタ!$AC$5:$AC$1501,0),0))</f>
        <v/>
      </c>
      <c r="F491" s="27" t="str">
        <f ca="1">IF($A491="","",OFFSET(統合マスタ!$Z$4,MATCH($A491,統合マスタ!$AC$5:$AC$1501,0),0))</f>
        <v/>
      </c>
      <c r="G491" s="27" t="str">
        <f ca="1">IF($A491="","",OFFSET(統合マスタ!$E$4,MATCH($A491,統合マスタ!$AC$5:$AC$1501,0),0))</f>
        <v/>
      </c>
      <c r="H491" s="27" t="str">
        <f ca="1">IF($A491="","",OFFSET(統合マスタ!$F$4,MATCH($A491,統合マスタ!$AC$5:$AC$1501,0),0))</f>
        <v/>
      </c>
      <c r="I491" s="27" t="str">
        <f ca="1">IF($A491="","",OFFSET(統合マスタ!$K$4,MATCH($A491,統合マスタ!$AC$5:$AC$1501,0),0))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IF((統合マスタ!$R$5:$R$1501=1)*
           (ISNUMBER(MATCH(統合マスタ!$V$5:$V$1501, 分類!$N$8:$N$15, 0))),
           統合マスタ!$AC$5:$AC$1501),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IF($A492="","",OFFSET(統合マスタ!$B$4,MATCH($A492,統合マスタ!$AC$5:$AC$1501,0),0))</f>
        <v/>
      </c>
      <c r="D492" s="27" t="str">
        <f ca="1">IF($A492="","",OFFSET(統合マスタ!$C$4,MATCH($A492,統合マスタ!$AC$5:$AC$1501,0),0))</f>
        <v/>
      </c>
      <c r="E492" s="27" t="str">
        <f ca="1">IF($A492="","",OFFSET(統合マスタ!$X$4,MATCH($A492,統合マスタ!$AC$5:$AC$1501,0),0))</f>
        <v/>
      </c>
      <c r="F492" s="27" t="str">
        <f ca="1">IF($A492="","",OFFSET(統合マスタ!$Z$4,MATCH($A492,統合マスタ!$AC$5:$AC$1501,0),0))</f>
        <v/>
      </c>
      <c r="G492" s="27" t="str">
        <f ca="1">IF($A492="","",OFFSET(統合マスタ!$E$4,MATCH($A492,統合マスタ!$AC$5:$AC$1501,0),0))</f>
        <v/>
      </c>
      <c r="H492" s="27" t="str">
        <f ca="1">IF($A492="","",OFFSET(統合マスタ!$F$4,MATCH($A492,統合マスタ!$AC$5:$AC$1501,0),0))</f>
        <v/>
      </c>
      <c r="I492" s="27" t="str">
        <f ca="1">IF($A492="","",OFFSET(統合マスタ!$K$4,MATCH($A492,統合マスタ!$AC$5:$AC$1501,0),0))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IF((統合マスタ!$R$5:$R$1501=1)*
           (ISNUMBER(MATCH(統合マスタ!$V$5:$V$1501, 分類!$N$8:$N$15, 0))),
           統合マスタ!$AC$5:$AC$1501),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IF($A493="","",OFFSET(統合マスタ!$B$4,MATCH($A493,統合マスタ!$AC$5:$AC$1501,0),0))</f>
        <v/>
      </c>
      <c r="D493" s="27" t="str">
        <f ca="1">IF($A493="","",OFFSET(統合マスタ!$C$4,MATCH($A493,統合マスタ!$AC$5:$AC$1501,0),0))</f>
        <v/>
      </c>
      <c r="E493" s="27" t="str">
        <f ca="1">IF($A493="","",OFFSET(統合マスタ!$X$4,MATCH($A493,統合マスタ!$AC$5:$AC$1501,0),0))</f>
        <v/>
      </c>
      <c r="F493" s="27" t="str">
        <f ca="1">IF($A493="","",OFFSET(統合マスタ!$Z$4,MATCH($A493,統合マスタ!$AC$5:$AC$1501,0),0))</f>
        <v/>
      </c>
      <c r="G493" s="27" t="str">
        <f ca="1">IF($A493="","",OFFSET(統合マスタ!$E$4,MATCH($A493,統合マスタ!$AC$5:$AC$1501,0),0))</f>
        <v/>
      </c>
      <c r="H493" s="27" t="str">
        <f ca="1">IF($A493="","",OFFSET(統合マスタ!$F$4,MATCH($A493,統合マスタ!$AC$5:$AC$1501,0),0))</f>
        <v/>
      </c>
      <c r="I493" s="27" t="str">
        <f ca="1">IF($A493="","",OFFSET(統合マスタ!$K$4,MATCH($A493,統合マスタ!$AC$5:$AC$1501,0),0))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IF((統合マスタ!$R$5:$R$1501=1)*
           (ISNUMBER(MATCH(統合マスタ!$V$5:$V$1501, 分類!$N$8:$N$15, 0))),
           統合マスタ!$AC$5:$AC$1501),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IF($A494="","",OFFSET(統合マスタ!$B$4,MATCH($A494,統合マスタ!$AC$5:$AC$1501,0),0))</f>
        <v/>
      </c>
      <c r="D494" s="27" t="str">
        <f ca="1">IF($A494="","",OFFSET(統合マスタ!$C$4,MATCH($A494,統合マスタ!$AC$5:$AC$1501,0),0))</f>
        <v/>
      </c>
      <c r="E494" s="27" t="str">
        <f ca="1">IF($A494="","",OFFSET(統合マスタ!$X$4,MATCH($A494,統合マスタ!$AC$5:$AC$1501,0),0))</f>
        <v/>
      </c>
      <c r="F494" s="27" t="str">
        <f ca="1">IF($A494="","",OFFSET(統合マスタ!$Z$4,MATCH($A494,統合マスタ!$AC$5:$AC$1501,0),0))</f>
        <v/>
      </c>
      <c r="G494" s="27" t="str">
        <f ca="1">IF($A494="","",OFFSET(統合マスタ!$E$4,MATCH($A494,統合マスタ!$AC$5:$AC$1501,0),0))</f>
        <v/>
      </c>
      <c r="H494" s="27" t="str">
        <f ca="1">IF($A494="","",OFFSET(統合マスタ!$F$4,MATCH($A494,統合マスタ!$AC$5:$AC$1501,0),0))</f>
        <v/>
      </c>
      <c r="I494" s="27" t="str">
        <f ca="1">IF($A494="","",OFFSET(統合マスタ!$K$4,MATCH($A494,統合マスタ!$AC$5:$AC$1501,0),0))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IF((統合マスタ!$R$5:$R$1501=1)*
           (ISNUMBER(MATCH(統合マスタ!$V$5:$V$1501, 分類!$N$8:$N$15, 0))),
           統合マスタ!$AC$5:$AC$1501),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IF($A495="","",OFFSET(統合マスタ!$B$4,MATCH($A495,統合マスタ!$AC$5:$AC$1501,0),0))</f>
        <v/>
      </c>
      <c r="D495" s="27" t="str">
        <f ca="1">IF($A495="","",OFFSET(統合マスタ!$C$4,MATCH($A495,統合マスタ!$AC$5:$AC$1501,0),0))</f>
        <v/>
      </c>
      <c r="E495" s="27" t="str">
        <f ca="1">IF($A495="","",OFFSET(統合マスタ!$X$4,MATCH($A495,統合マスタ!$AC$5:$AC$1501,0),0))</f>
        <v/>
      </c>
      <c r="F495" s="27" t="str">
        <f ca="1">IF($A495="","",OFFSET(統合マスタ!$Z$4,MATCH($A495,統合マスタ!$AC$5:$AC$1501,0),0))</f>
        <v/>
      </c>
      <c r="G495" s="27" t="str">
        <f ca="1">IF($A495="","",OFFSET(統合マスタ!$E$4,MATCH($A495,統合マスタ!$AC$5:$AC$1501,0),0))</f>
        <v/>
      </c>
      <c r="H495" s="27" t="str">
        <f ca="1">IF($A495="","",OFFSET(統合マスタ!$F$4,MATCH($A495,統合マスタ!$AC$5:$AC$1501,0),0))</f>
        <v/>
      </c>
      <c r="I495" s="27" t="str">
        <f ca="1">IF($A495="","",OFFSET(統合マスタ!$K$4,MATCH($A495,統合マスタ!$AC$5:$AC$1501,0),0))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IF((統合マスタ!$R$5:$R$1501=1)*
           (ISNUMBER(MATCH(統合マスタ!$V$5:$V$1501, 分類!$N$8:$N$15, 0))),
           統合マスタ!$AC$5:$AC$1501),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IF($A496="","",OFFSET(統合マスタ!$B$4,MATCH($A496,統合マスタ!$AC$5:$AC$1501,0),0))</f>
        <v/>
      </c>
      <c r="D496" s="27" t="str">
        <f ca="1">IF($A496="","",OFFSET(統合マスタ!$C$4,MATCH($A496,統合マスタ!$AC$5:$AC$1501,0),0))</f>
        <v/>
      </c>
      <c r="E496" s="27" t="str">
        <f ca="1">IF($A496="","",OFFSET(統合マスタ!$X$4,MATCH($A496,統合マスタ!$AC$5:$AC$1501,0),0))</f>
        <v/>
      </c>
      <c r="F496" s="27" t="str">
        <f ca="1">IF($A496="","",OFFSET(統合マスタ!$Z$4,MATCH($A496,統合マスタ!$AC$5:$AC$1501,0),0))</f>
        <v/>
      </c>
      <c r="G496" s="27" t="str">
        <f ca="1">IF($A496="","",OFFSET(統合マスタ!$E$4,MATCH($A496,統合マスタ!$AC$5:$AC$1501,0),0))</f>
        <v/>
      </c>
      <c r="H496" s="27" t="str">
        <f ca="1">IF($A496="","",OFFSET(統合マスタ!$F$4,MATCH($A496,統合マスタ!$AC$5:$AC$1501,0),0))</f>
        <v/>
      </c>
      <c r="I496" s="27" t="str">
        <f ca="1">IF($A496="","",OFFSET(統合マスタ!$K$4,MATCH($A496,統合マスタ!$AC$5:$AC$1501,0),0))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IF((統合マスタ!$R$5:$R$1501=1)*
           (ISNUMBER(MATCH(統合マスタ!$V$5:$V$1501, 分類!$N$8:$N$15, 0))),
           統合マスタ!$AC$5:$AC$1501),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IF($A497="","",OFFSET(統合マスタ!$B$4,MATCH($A497,統合マスタ!$AC$5:$AC$1501,0),0))</f>
        <v/>
      </c>
      <c r="D497" s="27" t="str">
        <f ca="1">IF($A497="","",OFFSET(統合マスタ!$C$4,MATCH($A497,統合マスタ!$AC$5:$AC$1501,0),0))</f>
        <v/>
      </c>
      <c r="E497" s="27" t="str">
        <f ca="1">IF($A497="","",OFFSET(統合マスタ!$X$4,MATCH($A497,統合マスタ!$AC$5:$AC$1501,0),0))</f>
        <v/>
      </c>
      <c r="F497" s="27" t="str">
        <f ca="1">IF($A497="","",OFFSET(統合マスタ!$Z$4,MATCH($A497,統合マスタ!$AC$5:$AC$1501,0),0))</f>
        <v/>
      </c>
      <c r="G497" s="27" t="str">
        <f ca="1">IF($A497="","",OFFSET(統合マスタ!$E$4,MATCH($A497,統合マスタ!$AC$5:$AC$1501,0),0))</f>
        <v/>
      </c>
      <c r="H497" s="27" t="str">
        <f ca="1">IF($A497="","",OFFSET(統合マスタ!$F$4,MATCH($A497,統合マスタ!$AC$5:$AC$1501,0),0))</f>
        <v/>
      </c>
      <c r="I497" s="27" t="str">
        <f ca="1">IF($A497="","",OFFSET(統合マスタ!$K$4,MATCH($A497,統合マスタ!$AC$5:$AC$1501,0),0))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IF((統合マスタ!$R$5:$R$1501=1)*
           (ISNUMBER(MATCH(統合マスタ!$V$5:$V$1501, 分類!$N$8:$N$15, 0))),
           統合マスタ!$AC$5:$AC$1501),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IF($A498="","",OFFSET(統合マスタ!$B$4,MATCH($A498,統合マスタ!$AC$5:$AC$1501,0),0))</f>
        <v/>
      </c>
      <c r="D498" s="27" t="str">
        <f ca="1">IF($A498="","",OFFSET(統合マスタ!$C$4,MATCH($A498,統合マスタ!$AC$5:$AC$1501,0),0))</f>
        <v/>
      </c>
      <c r="E498" s="27" t="str">
        <f ca="1">IF($A498="","",OFFSET(統合マスタ!$X$4,MATCH($A498,統合マスタ!$AC$5:$AC$1501,0),0))</f>
        <v/>
      </c>
      <c r="F498" s="27" t="str">
        <f ca="1">IF($A498="","",OFFSET(統合マスタ!$Z$4,MATCH($A498,統合マスタ!$AC$5:$AC$1501,0),0))</f>
        <v/>
      </c>
      <c r="G498" s="27" t="str">
        <f ca="1">IF($A498="","",OFFSET(統合マスタ!$E$4,MATCH($A498,統合マスタ!$AC$5:$AC$1501,0),0))</f>
        <v/>
      </c>
      <c r="H498" s="27" t="str">
        <f ca="1">IF($A498="","",OFFSET(統合マスタ!$F$4,MATCH($A498,統合マスタ!$AC$5:$AC$1501,0),0))</f>
        <v/>
      </c>
      <c r="I498" s="27" t="str">
        <f ca="1">IF($A498="","",OFFSET(統合マスタ!$K$4,MATCH($A498,統合マスタ!$AC$5:$AC$1501,0),0))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IF((統合マスタ!$R$5:$R$1501=1)*
           (ISNUMBER(MATCH(統合マスタ!$V$5:$V$1501, 分類!$N$8:$N$15, 0))),
           統合マスタ!$AC$5:$AC$1501),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IF($A499="","",OFFSET(統合マスタ!$B$4,MATCH($A499,統合マスタ!$AC$5:$AC$1501,0),0))</f>
        <v/>
      </c>
      <c r="D499" s="27" t="str">
        <f ca="1">IF($A499="","",OFFSET(統合マスタ!$C$4,MATCH($A499,統合マスタ!$AC$5:$AC$1501,0),0))</f>
        <v/>
      </c>
      <c r="E499" s="27" t="str">
        <f ca="1">IF($A499="","",OFFSET(統合マスタ!$X$4,MATCH($A499,統合マスタ!$AC$5:$AC$1501,0),0))</f>
        <v/>
      </c>
      <c r="F499" s="27" t="str">
        <f ca="1">IF($A499="","",OFFSET(統合マスタ!$Z$4,MATCH($A499,統合マスタ!$AC$5:$AC$1501,0),0))</f>
        <v/>
      </c>
      <c r="G499" s="27" t="str">
        <f ca="1">IF($A499="","",OFFSET(統合マスタ!$E$4,MATCH($A499,統合マスタ!$AC$5:$AC$1501,0),0))</f>
        <v/>
      </c>
      <c r="H499" s="27" t="str">
        <f ca="1">IF($A499="","",OFFSET(統合マスタ!$F$4,MATCH($A499,統合マスタ!$AC$5:$AC$1501,0),0))</f>
        <v/>
      </c>
      <c r="I499" s="27" t="str">
        <f ca="1">IF($A499="","",OFFSET(統合マスタ!$K$4,MATCH($A499,統合マスタ!$AC$5:$AC$1501,0),0))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IF((統合マスタ!$R$5:$R$1501=1)*
           (ISNUMBER(MATCH(統合マスタ!$V$5:$V$1501, 分類!$N$8:$N$15, 0))),
           統合マスタ!$AC$5:$AC$1501),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IF($A500="","",OFFSET(統合マスタ!$B$4,MATCH($A500,統合マスタ!$AC$5:$AC$1501,0),0))</f>
        <v/>
      </c>
      <c r="D500" s="27" t="str">
        <f ca="1">IF($A500="","",OFFSET(統合マスタ!$C$4,MATCH($A500,統合マスタ!$AC$5:$AC$1501,0),0))</f>
        <v/>
      </c>
      <c r="E500" s="27" t="str">
        <f ca="1">IF($A500="","",OFFSET(統合マスタ!$X$4,MATCH($A500,統合マスタ!$AC$5:$AC$1501,0),0))</f>
        <v/>
      </c>
      <c r="F500" s="27" t="str">
        <f ca="1">IF($A500="","",OFFSET(統合マスタ!$Z$4,MATCH($A500,統合マスタ!$AC$5:$AC$1501,0),0))</f>
        <v/>
      </c>
      <c r="G500" s="27" t="str">
        <f ca="1">IF($A500="","",OFFSET(統合マスタ!$E$4,MATCH($A500,統合マスタ!$AC$5:$AC$1501,0),0))</f>
        <v/>
      </c>
      <c r="H500" s="27" t="str">
        <f ca="1">IF($A500="","",OFFSET(統合マスタ!$F$4,MATCH($A500,統合マスタ!$AC$5:$AC$1501,0),0))</f>
        <v/>
      </c>
      <c r="I500" s="27" t="str">
        <f ca="1">IF($A500="","",OFFSET(統合マスタ!$K$4,MATCH($A500,統合マスタ!$AC$5:$AC$1501,0),0))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IF((統合マスタ!$R$5:$R$1501=1)*
           (ISNUMBER(MATCH(統合マスタ!$V$5:$V$1501, 分類!$N$8:$N$15, 0))),
           統合マスタ!$AC$5:$AC$1501),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IF($A501="","",OFFSET(統合マスタ!$B$4,MATCH($A501,統合マスタ!$AC$5:$AC$1501,0),0))</f>
        <v/>
      </c>
      <c r="D501" s="27" t="str">
        <f ca="1">IF($A501="","",OFFSET(統合マスタ!$C$4,MATCH($A501,統合マスタ!$AC$5:$AC$1501,0),0))</f>
        <v/>
      </c>
      <c r="E501" s="27" t="str">
        <f ca="1">IF($A501="","",OFFSET(統合マスタ!$X$4,MATCH($A501,統合マスタ!$AC$5:$AC$1501,0),0))</f>
        <v/>
      </c>
      <c r="F501" s="27" t="str">
        <f ca="1">IF($A501="","",OFFSET(統合マスタ!$Z$4,MATCH($A501,統合マスタ!$AC$5:$AC$1501,0),0))</f>
        <v/>
      </c>
      <c r="G501" s="27" t="str">
        <f ca="1">IF($A501="","",OFFSET(統合マスタ!$E$4,MATCH($A501,統合マスタ!$AC$5:$AC$1501,0),0))</f>
        <v/>
      </c>
      <c r="H501" s="27" t="str">
        <f ca="1">IF($A501="","",OFFSET(統合マスタ!$F$4,MATCH($A501,統合マスタ!$AC$5:$AC$1501,0),0))</f>
        <v/>
      </c>
      <c r="I501" s="27" t="str">
        <f ca="1">IF($A501="","",OFFSET(統合マスタ!$K$4,MATCH($A501,統合マスタ!$AC$5:$AC$1501,0),0))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IF((統合マスタ!$R$5:$R$1501=1)*
           (ISNUMBER(MATCH(統合マスタ!$V$5:$V$1501, 分類!$N$8:$N$15, 0))),
           統合マスタ!$AC$5:$AC$1501),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IF($A502="","",OFFSET(統合マスタ!$B$4,MATCH($A502,統合マスタ!$AC$5:$AC$1501,0),0))</f>
        <v/>
      </c>
      <c r="D502" s="27" t="str">
        <f ca="1">IF($A502="","",OFFSET(統合マスタ!$C$4,MATCH($A502,統合マスタ!$AC$5:$AC$1501,0),0))</f>
        <v/>
      </c>
      <c r="E502" s="27" t="str">
        <f ca="1">IF($A502="","",OFFSET(統合マスタ!$X$4,MATCH($A502,統合マスタ!$AC$5:$AC$1501,0),0))</f>
        <v/>
      </c>
      <c r="F502" s="27" t="str">
        <f ca="1">IF($A502="","",OFFSET(統合マスタ!$Z$4,MATCH($A502,統合マスタ!$AC$5:$AC$1501,0),0))</f>
        <v/>
      </c>
      <c r="G502" s="27" t="str">
        <f ca="1">IF($A502="","",OFFSET(統合マスタ!$E$4,MATCH($A502,統合マスタ!$AC$5:$AC$1501,0),0))</f>
        <v/>
      </c>
      <c r="H502" s="27" t="str">
        <f ca="1">IF($A502="","",OFFSET(統合マスタ!$F$4,MATCH($A502,統合マスタ!$AC$5:$AC$1501,0),0))</f>
        <v/>
      </c>
      <c r="I502" s="27" t="str">
        <f ca="1">IF($A502="","",OFFSET(統合マスタ!$K$4,MATCH($A502,統合マスタ!$AC$5:$AC$1501,0),0))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IF((統合マスタ!$R$5:$R$1501=1)*
           (ISNUMBER(MATCH(統合マスタ!$V$5:$V$1501, 分類!$N$8:$N$15, 0))),
           統合マスタ!$AC$5:$AC$1501),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IF($A503="","",OFFSET(統合マスタ!$B$4,MATCH($A503,統合マスタ!$AC$5:$AC$1501,0),0))</f>
        <v/>
      </c>
      <c r="D503" s="27" t="str">
        <f ca="1">IF($A503="","",OFFSET(統合マスタ!$C$4,MATCH($A503,統合マスタ!$AC$5:$AC$1501,0),0))</f>
        <v/>
      </c>
      <c r="E503" s="27" t="str">
        <f ca="1">IF($A503="","",OFFSET(統合マスタ!$X$4,MATCH($A503,統合マスタ!$AC$5:$AC$1501,0),0))</f>
        <v/>
      </c>
      <c r="F503" s="27" t="str">
        <f ca="1">IF($A503="","",OFFSET(統合マスタ!$Z$4,MATCH($A503,統合マスタ!$AC$5:$AC$1501,0),0))</f>
        <v/>
      </c>
      <c r="G503" s="27" t="str">
        <f ca="1">IF($A503="","",OFFSET(統合マスタ!$E$4,MATCH($A503,統合マスタ!$AC$5:$AC$1501,0),0))</f>
        <v/>
      </c>
      <c r="H503" s="27" t="str">
        <f ca="1">IF($A503="","",OFFSET(統合マスタ!$F$4,MATCH($A503,統合マスタ!$AC$5:$AC$1501,0),0))</f>
        <v/>
      </c>
      <c r="I503" s="27" t="str">
        <f ca="1">IF($A503="","",OFFSET(統合マスタ!$K$4,MATCH($A503,統合マスタ!$AC$5:$AC$1501,0),0))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IF((統合マスタ!$R$5:$R$1501=1)*
           (ISNUMBER(MATCH(統合マスタ!$V$5:$V$1501, 分類!$N$8:$N$15, 0))),
           統合マスタ!$AC$5:$AC$1501),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IF($A504="","",OFFSET(統合マスタ!$B$4,MATCH($A504,統合マスタ!$AC$5:$AC$1501,0),0))</f>
        <v/>
      </c>
      <c r="D504" s="27" t="str">
        <f ca="1">IF($A504="","",OFFSET(統合マスタ!$C$4,MATCH($A504,統合マスタ!$AC$5:$AC$1501,0),0))</f>
        <v/>
      </c>
      <c r="E504" s="27" t="str">
        <f ca="1">IF($A504="","",OFFSET(統合マスタ!$X$4,MATCH($A504,統合マスタ!$AC$5:$AC$1501,0),0))</f>
        <v/>
      </c>
      <c r="F504" s="27" t="str">
        <f ca="1">IF($A504="","",OFFSET(統合マスタ!$Z$4,MATCH($A504,統合マスタ!$AC$5:$AC$1501,0),0))</f>
        <v/>
      </c>
      <c r="G504" s="27" t="str">
        <f ca="1">IF($A504="","",OFFSET(統合マスタ!$E$4,MATCH($A504,統合マスタ!$AC$5:$AC$1501,0),0))</f>
        <v/>
      </c>
      <c r="H504" s="27" t="str">
        <f ca="1">IF($A504="","",OFFSET(統合マスタ!$F$4,MATCH($A504,統合マスタ!$AC$5:$AC$1501,0),0))</f>
        <v/>
      </c>
      <c r="I504" s="27" t="str">
        <f ca="1">IF($A504="","",OFFSET(統合マスタ!$K$4,MATCH($A504,統合マスタ!$AC$5:$AC$1501,0),0))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FF99"/>
  </sheetPr>
  <dimension ref="A2:M504"/>
  <sheetViews>
    <sheetView workbookViewId="0">
      <pane xSplit="1" ySplit="4" topLeftCell="B323" activePane="bottomRight" state="frozen"/>
      <selection pane="topRight" activeCell="B1" sqref="B1"/>
      <selection pane="bottomLeft" activeCell="A5" sqref="A5"/>
      <selection pane="bottomRight" activeCell="A325" sqref="A325:XFD325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66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4200</v>
      </c>
      <c r="J4" s="61" t="s">
        <v>4202</v>
      </c>
      <c r="K4" s="61" t="s">
        <v>4204</v>
      </c>
      <c r="L4" s="76" t="s">
        <v>4205</v>
      </c>
      <c r="M4" s="61" t="s">
        <v>4206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>
        <v>592</v>
      </c>
      <c r="L5" s="77"/>
      <c r="M5" s="54">
        <f>SUM(K5:L5)</f>
        <v>592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4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>
        <v>147</v>
      </c>
      <c r="L6" s="77"/>
      <c r="M6" s="54">
        <f t="shared" ref="M6:M69" si="0">SUM(K6:L6)</f>
        <v>147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5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>
        <v>212</v>
      </c>
      <c r="L7" s="77"/>
      <c r="M7" s="54">
        <f t="shared" si="0"/>
        <v>212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6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7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>
        <v>321</v>
      </c>
      <c r="L9" s="77"/>
      <c r="M9" s="54">
        <f t="shared" si="0"/>
        <v>321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8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9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>
        <v>654</v>
      </c>
      <c r="L11" s="77"/>
      <c r="M11" s="54">
        <f t="shared" si="0"/>
        <v>654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10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11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>
        <v>280</v>
      </c>
      <c r="L13" s="77"/>
      <c r="M13" s="54">
        <f t="shared" si="0"/>
        <v>280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12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13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>
        <f ca="1">IFERROR(OFFSET(錠剤!I$4,錠剤_PTP!$A15,0),"")</f>
        <v>0</v>
      </c>
      <c r="J15" s="27" t="str">
        <f ca="1">IFERROR(OFFSET(錠剤!J$4,錠剤_PTP!$A15,0),"")</f>
        <v>調剤棚　＆　普通薬バラ</v>
      </c>
      <c r="K15" s="65">
        <v>340</v>
      </c>
      <c r="L15" s="77"/>
      <c r="M15" s="54">
        <f t="shared" si="0"/>
        <v>340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14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15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17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18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>
        <v>193</v>
      </c>
      <c r="L19" s="77"/>
      <c r="M19" s="54">
        <f t="shared" si="0"/>
        <v>193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19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21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>
        <v>452</v>
      </c>
      <c r="L21" s="77"/>
      <c r="M21" s="54">
        <f t="shared" si="0"/>
        <v>452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22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23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24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>
        <v>248</v>
      </c>
      <c r="L24" s="77"/>
      <c r="M24" s="54">
        <f t="shared" si="0"/>
        <v>248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25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28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>
        <v>2200</v>
      </c>
      <c r="L26" s="77"/>
      <c r="M26" s="54">
        <f t="shared" si="0"/>
        <v>2200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29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30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>
        <v>1291</v>
      </c>
      <c r="L28" s="77"/>
      <c r="M28" s="54">
        <f t="shared" si="0"/>
        <v>1291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31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32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33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>
        <v>181</v>
      </c>
      <c r="L31" s="77"/>
      <c r="M31" s="54">
        <f t="shared" si="0"/>
        <v>181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35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>
        <v>573</v>
      </c>
      <c r="L32" s="77"/>
      <c r="M32" s="54">
        <f t="shared" si="0"/>
        <v>573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37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>
        <v>229</v>
      </c>
      <c r="L33" s="77"/>
      <c r="M33" s="54">
        <f t="shared" si="0"/>
        <v>229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39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>
        <v>252</v>
      </c>
      <c r="L34" s="77"/>
      <c r="M34" s="54">
        <f t="shared" si="0"/>
        <v>252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40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42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43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44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45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>
        <v>276</v>
      </c>
      <c r="L39" s="77"/>
      <c r="M39" s="54">
        <f t="shared" si="0"/>
        <v>276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46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>
        <v>788</v>
      </c>
      <c r="L40" s="77"/>
      <c r="M40" s="54">
        <f t="shared" si="0"/>
        <v>788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47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>
        <v>1405</v>
      </c>
      <c r="L41" s="77"/>
      <c r="M41" s="54">
        <f t="shared" si="0"/>
        <v>1405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48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49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>
        <v>317</v>
      </c>
      <c r="L43" s="77"/>
      <c r="M43" s="54">
        <f t="shared" si="0"/>
        <v>317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50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51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>
        <v>211</v>
      </c>
      <c r="L45" s="77"/>
      <c r="M45" s="54">
        <f t="shared" si="0"/>
        <v>211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52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>
        <v>800</v>
      </c>
      <c r="L46" s="77"/>
      <c r="M46" s="54">
        <f t="shared" si="0"/>
        <v>800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53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54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56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>
        <v>200</v>
      </c>
      <c r="L49" s="77"/>
      <c r="M49" s="54">
        <f t="shared" si="0"/>
        <v>200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57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>
        <v>298</v>
      </c>
      <c r="L50" s="77"/>
      <c r="M50" s="54">
        <f t="shared" si="0"/>
        <v>298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59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60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61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62</v>
      </c>
      <c r="B54" s="27">
        <f t="shared" si="1"/>
        <v>50</v>
      </c>
      <c r="C54" s="27">
        <f ca="1">IFERROR(OFFSET(錠剤!C$4,錠剤_PTP!$A54,0),"")</f>
        <v>225</v>
      </c>
      <c r="D54" s="27" t="str">
        <f ca="1">IFERROR(OFFSET(錠剤!D$4,錠剤_PTP!$A54,0),"")</f>
        <v>ケフラールカプセル２５０ｍｇ</v>
      </c>
      <c r="E54" s="27">
        <f ca="1">IFERROR(OFFSET(錠剤!E$4,錠剤_PTP!$A54,0),"")</f>
        <v>0</v>
      </c>
      <c r="F54" s="27">
        <f ca="1">IFERROR(OFFSET(錠剤!F$4,錠剤_PTP!$A54,0),"")</f>
        <v>1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１００ＣＡＰ</v>
      </c>
      <c r="I54" s="27" t="str">
        <f ca="1">IFERROR(OFFSET(錠剤!I$4,錠剤_PTP!$A54,0),"")</f>
        <v>cap</v>
      </c>
      <c r="J54" s="27" t="str">
        <f ca="1">IFERROR(OFFSET(錠剤!J$4,錠剤_PTP!$A54,0),"")</f>
        <v>調剤棚</v>
      </c>
      <c r="K54" s="65">
        <v>206</v>
      </c>
      <c r="L54" s="77"/>
      <c r="M54" s="54">
        <f t="shared" si="0"/>
        <v>206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64</v>
      </c>
      <c r="B55" s="27">
        <f t="shared" si="1"/>
        <v>51</v>
      </c>
      <c r="C55" s="27">
        <f ca="1">IFERROR(OFFSET(錠剤!C$4,錠剤_PTP!$A55,0),"")</f>
        <v>236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>
        <v>374</v>
      </c>
      <c r="L55" s="77"/>
      <c r="M55" s="54">
        <f t="shared" si="0"/>
        <v>374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65</v>
      </c>
      <c r="B56" s="27">
        <f t="shared" si="1"/>
        <v>52</v>
      </c>
      <c r="C56" s="27">
        <f ca="1">IFERROR(OFFSET(錠剤!C$4,錠剤_PTP!$A56,0),"")</f>
        <v>237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ＰＴＰ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66</v>
      </c>
      <c r="B57" s="27">
        <f t="shared" si="1"/>
        <v>53</v>
      </c>
      <c r="C57" s="27">
        <f ca="1">IFERROR(OFFSET(錠剤!C$4,錠剤_PTP!$A57,0),"")</f>
        <v>238</v>
      </c>
      <c r="D57" s="27" t="str">
        <f ca="1">IFERROR(OFFSET(錠剤!D$4,錠剤_PTP!$A57,0),"")</f>
        <v>コントミン糖衣錠２５ｍｇ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バラ</v>
      </c>
      <c r="H57" s="27" t="str">
        <f ca="1">IFERROR(OFFSET(錠剤!H$4,錠剤_PTP!$A57,0),"")</f>
        <v>１０００Ｔ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68</v>
      </c>
      <c r="B58" s="27">
        <f t="shared" si="1"/>
        <v>54</v>
      </c>
      <c r="C58" s="27">
        <f ca="1">IFERROR(OFFSET(錠剤!C$4,錠剤_PTP!$A58,0),"")</f>
        <v>244</v>
      </c>
      <c r="D58" s="27" t="str">
        <f ca="1">IFERROR(OFFSET(錠剤!D$4,錠剤_PTP!$A58,0),"")</f>
        <v>ジアゼパム錠２ｍｇ「アメル」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>
        <v>497</v>
      </c>
      <c r="L58" s="77"/>
      <c r="M58" s="54">
        <f t="shared" si="0"/>
        <v>497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69</v>
      </c>
      <c r="B59" s="27">
        <f t="shared" si="1"/>
        <v>55</v>
      </c>
      <c r="C59" s="27">
        <f ca="1">IFERROR(OFFSET(錠剤!C$4,錠剤_PTP!$A59,0),"")</f>
        <v>245</v>
      </c>
      <c r="D59" s="27" t="str">
        <f ca="1">IFERROR(OFFSET(錠剤!D$4,錠剤_PTP!$A59,0),"")</f>
        <v>ジアゼパム錠５ｍｇ「アメル」</v>
      </c>
      <c r="E59" s="27">
        <f ca="1">IFERROR(OFFSET(錠剤!E$4,錠剤_PTP!$A59,0),"")</f>
        <v>0</v>
      </c>
      <c r="F59" s="27">
        <f ca="1">IFERROR(OFFSET(錠剤!F$4,錠剤_PTP!$A59,0),"")</f>
        <v>25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　＆　普通薬バラ</v>
      </c>
      <c r="K59" s="65">
        <v>390</v>
      </c>
      <c r="L59" s="77"/>
      <c r="M59" s="54">
        <f t="shared" si="0"/>
        <v>390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70</v>
      </c>
      <c r="B60" s="27">
        <f t="shared" si="1"/>
        <v>56</v>
      </c>
      <c r="C60" s="27">
        <f ca="1">IFERROR(OFFSET(錠剤!C$4,錠剤_PTP!$A60,0),"")</f>
        <v>250</v>
      </c>
      <c r="D60" s="27" t="str">
        <f ca="1">IFERROR(OFFSET(錠剤!D$4,錠剤_PTP!$A60,0),"")</f>
        <v>ジェニナック錠２００ＭＧ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>
        <v>154</v>
      </c>
      <c r="L60" s="77"/>
      <c r="M60" s="54">
        <f t="shared" si="0"/>
        <v>154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71</v>
      </c>
      <c r="B61" s="27">
        <f t="shared" si="1"/>
        <v>57</v>
      </c>
      <c r="C61" s="27">
        <f ca="1">IFERROR(OFFSET(錠剤!C$4,錠剤_PTP!$A61,0),"")</f>
        <v>259</v>
      </c>
      <c r="D61" s="27" t="str">
        <f ca="1">IFERROR(OFFSET(錠剤!D$4,錠剤_PTP!$A61,0),"")</f>
        <v>ジフェニドール塩酸塩錠２５ｍｇ「ＮＩＧ」</v>
      </c>
      <c r="E61" s="27">
        <f ca="1">IFERROR(OFFSET(錠剤!E$4,錠剤_PTP!$A61,0),"")</f>
        <v>0</v>
      </c>
      <c r="F61" s="27">
        <f ca="1">IFERROR(OFFSET(錠剤!F$4,錠剤_PTP!$A61,0),"")</f>
        <v>1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</v>
      </c>
      <c r="K61" s="65">
        <v>1017</v>
      </c>
      <c r="L61" s="77"/>
      <c r="M61" s="54">
        <f t="shared" si="0"/>
        <v>1017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72</v>
      </c>
      <c r="B62" s="27">
        <f t="shared" si="1"/>
        <v>58</v>
      </c>
      <c r="C62" s="27">
        <f ca="1">IFERROR(OFFSET(錠剤!C$4,錠剤_PTP!$A62,0),"")</f>
        <v>264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ＰＴＰ</v>
      </c>
      <c r="H62" s="27" t="str">
        <f ca="1">IFERROR(OFFSET(錠剤!H$4,錠剤_PTP!$A62,0),"")</f>
        <v>１００Ｔ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>
        <v>446</v>
      </c>
      <c r="L62" s="77"/>
      <c r="M62" s="54">
        <f t="shared" si="0"/>
        <v>446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73</v>
      </c>
      <c r="B63" s="27">
        <f t="shared" si="1"/>
        <v>59</v>
      </c>
      <c r="C63" s="27">
        <f ca="1">IFERROR(OFFSET(錠剤!C$4,錠剤_PTP!$A63,0),"")</f>
        <v>265</v>
      </c>
      <c r="D63" s="27" t="str">
        <f ca="1">IFERROR(OFFSET(錠剤!D$4,錠剤_PTP!$A63,0),"")</f>
        <v>ジメチコン錠４０ｍｇ「ＹＤ」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バラ</v>
      </c>
      <c r="H63" s="27" t="str">
        <f ca="1">IFERROR(OFFSET(錠剤!H$4,錠剤_PTP!$A63,0),"")</f>
        <v>１０００Ｔ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74</v>
      </c>
      <c r="B64" s="27">
        <f t="shared" si="1"/>
        <v>60</v>
      </c>
      <c r="C64" s="27">
        <f ca="1">IFERROR(OFFSET(錠剤!C$4,錠剤_PTP!$A64,0),"")</f>
        <v>266</v>
      </c>
      <c r="D64" s="27" t="str">
        <f ca="1">IFERROR(OFFSET(錠剤!D$4,錠剤_PTP!$A64,0),"")</f>
        <v>シロスタゾールＯＤ錠１００ｍｇ「タカタ」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ＰＴＰ</v>
      </c>
      <c r="H64" s="27" t="str">
        <f ca="1">IFERROR(OFFSET(錠剤!H$4,錠剤_PTP!$A64,0),"")</f>
        <v>１００Ｔ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>
        <v>100</v>
      </c>
      <c r="L64" s="77"/>
      <c r="M64" s="54">
        <f t="shared" si="0"/>
        <v>100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75</v>
      </c>
      <c r="B65" s="27">
        <f t="shared" si="1"/>
        <v>61</v>
      </c>
      <c r="C65" s="27">
        <f ca="1">IFERROR(OFFSET(錠剤!C$4,錠剤_PTP!$A65,0),"")</f>
        <v>267</v>
      </c>
      <c r="D65" s="27" t="str">
        <f ca="1">IFERROR(OFFSET(錠剤!D$4,錠剤_PTP!$A65,0),"")</f>
        <v>シロスタゾールＯＤ錠１００ｍｇ「タカタ」　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バラ</v>
      </c>
      <c r="H65" s="27" t="str">
        <f ca="1">IFERROR(OFFSET(錠剤!H$4,錠剤_PTP!$A65,0),"")</f>
        <v>５００Ｔ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76</v>
      </c>
      <c r="B66" s="27">
        <f t="shared" si="1"/>
        <v>62</v>
      </c>
      <c r="C66" s="27">
        <f ca="1">IFERROR(OFFSET(錠剤!C$4,錠剤_PTP!$A66,0),"")</f>
        <v>269</v>
      </c>
      <c r="D66" s="27" t="str">
        <f ca="1">IFERROR(OFFSET(錠剤!D$4,錠剤_PTP!$A66,0),"")</f>
        <v>シングレア錠１０ｍｇ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>
        <v>348</v>
      </c>
      <c r="L66" s="77"/>
      <c r="M66" s="54">
        <f t="shared" si="0"/>
        <v>348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78</v>
      </c>
      <c r="B67" s="27">
        <f t="shared" si="1"/>
        <v>63</v>
      </c>
      <c r="C67" s="27">
        <f ca="1">IFERROR(OFFSET(錠剤!C$4,錠剤_PTP!$A67,0),"")</f>
        <v>280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ＰＴＰ</v>
      </c>
      <c r="H67" s="27" t="str">
        <f ca="1">IFERROR(OFFSET(錠剤!H$4,錠剤_PTP!$A67,0),"")</f>
        <v>１００Ｔ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>
        <v>450</v>
      </c>
      <c r="L67" s="77"/>
      <c r="M67" s="54">
        <f t="shared" si="0"/>
        <v>450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79</v>
      </c>
      <c r="B68" s="27">
        <f t="shared" si="1"/>
        <v>64</v>
      </c>
      <c r="C68" s="27">
        <f ca="1">IFERROR(OFFSET(錠剤!C$4,錠剤_PTP!$A68,0),"")</f>
        <v>281</v>
      </c>
      <c r="D68" s="27" t="str">
        <f ca="1">IFERROR(OFFSET(錠剤!D$4,錠剤_PTP!$A68,0),"")</f>
        <v>スルピリド錠５０ｍｇ「アメル」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バラ</v>
      </c>
      <c r="H68" s="27" t="str">
        <f ca="1">IFERROR(OFFSET(錠剤!H$4,錠剤_PTP!$A68,0),"")</f>
        <v>１０００Ｔ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80</v>
      </c>
      <c r="B69" s="27">
        <f t="shared" si="1"/>
        <v>65</v>
      </c>
      <c r="C69" s="27">
        <f ca="1">IFERROR(OFFSET(錠剤!C$4,錠剤_PTP!$A69,0),"")</f>
        <v>286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ＰＴＰ</v>
      </c>
      <c r="H69" s="27" t="str">
        <f ca="1">IFERROR(OFFSET(錠剤!H$4,錠剤_PTP!$A69,0),"")</f>
        <v>１００Ｔ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>
        <v>0</v>
      </c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81</v>
      </c>
      <c r="B70" s="27">
        <f t="shared" si="1"/>
        <v>66</v>
      </c>
      <c r="C70" s="27">
        <f ca="1">IFERROR(OFFSET(錠剤!C$4,錠剤_PTP!$A70,0),"")</f>
        <v>287</v>
      </c>
      <c r="D70" s="27" t="str">
        <f ca="1">IFERROR(OFFSET(錠剤!D$4,錠剤_PTP!$A70,0),"")</f>
        <v>セパゾン錠１</v>
      </c>
      <c r="E70" s="27">
        <f ca="1">IFERROR(OFFSET(錠剤!E$4,錠剤_PTP!$A70,0),"")</f>
        <v>0</v>
      </c>
      <c r="F70" s="27">
        <f ca="1">IFERROR(OFFSET(錠剤!F$4,錠剤_PTP!$A70,0),"")</f>
        <v>25</v>
      </c>
      <c r="G70" s="27" t="str">
        <f ca="1">IFERROR(OFFSET(錠剤!G$4,錠剤_PTP!$A70,0),"")</f>
        <v>バラ</v>
      </c>
      <c r="H70" s="27" t="str">
        <f ca="1">IFERROR(OFFSET(錠剤!H$4,錠剤_PTP!$A70,0),"")</f>
        <v>１０００Ｔ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　＆　普通薬バラ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82</v>
      </c>
      <c r="B71" s="27">
        <f t="shared" ref="B71:B134" si="3">B70+1</f>
        <v>67</v>
      </c>
      <c r="C71" s="27">
        <f ca="1">IFERROR(OFFSET(錠剤!C$4,錠剤_PTP!$A71,0),"")</f>
        <v>288</v>
      </c>
      <c r="D71" s="27" t="str">
        <f ca="1">IFERROR(OFFSET(錠剤!D$4,錠剤_PTP!$A71,0),"")</f>
        <v>セパゾン錠２</v>
      </c>
      <c r="E71" s="27">
        <f ca="1">IFERROR(OFFSET(錠剤!E$4,錠剤_PTP!$A71,0),"")</f>
        <v>0</v>
      </c>
      <c r="F71" s="27">
        <f ca="1">IFERROR(OFFSET(錠剤!F$4,錠剤_PTP!$A71,0),"")</f>
        <v>1</v>
      </c>
      <c r="G71" s="27" t="str">
        <f ca="1">IFERROR(OFFSET(錠剤!G$4,錠剤_PTP!$A71,0),"")</f>
        <v>ＰＴＰ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</v>
      </c>
      <c r="K71" s="65">
        <v>1155</v>
      </c>
      <c r="L71" s="77"/>
      <c r="M71" s="54">
        <f t="shared" si="2"/>
        <v>1155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83</v>
      </c>
      <c r="B72" s="27">
        <f t="shared" si="3"/>
        <v>68</v>
      </c>
      <c r="C72" s="27">
        <f ca="1">IFERROR(OFFSET(錠剤!C$4,錠剤_PTP!$A72,0),"")</f>
        <v>302</v>
      </c>
      <c r="D72" s="27" t="str">
        <f ca="1">IFERROR(OFFSET(錠剤!D$4,錠剤_PTP!$A72,0),"")</f>
        <v>セレスタミン配合錠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バラ</v>
      </c>
      <c r="H72" s="27" t="str">
        <f ca="1">IFERROR(OFFSET(錠剤!H$4,錠剤_PTP!$A72,0),"")</f>
        <v>１００Ｔ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84</v>
      </c>
      <c r="B73" s="27">
        <f t="shared" si="3"/>
        <v>69</v>
      </c>
      <c r="C73" s="27">
        <f ca="1">IFERROR(OFFSET(錠剤!C$4,錠剤_PTP!$A73,0),"")</f>
        <v>306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ＰＴＰ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>
        <v>265</v>
      </c>
      <c r="L73" s="77"/>
      <c r="M73" s="54">
        <f t="shared" si="2"/>
        <v>265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85</v>
      </c>
      <c r="B74" s="27">
        <f t="shared" si="3"/>
        <v>70</v>
      </c>
      <c r="C74" s="27">
        <f ca="1">IFERROR(OFFSET(錠剤!C$4,錠剤_PTP!$A74,0),"")</f>
        <v>307</v>
      </c>
      <c r="D74" s="27" t="str">
        <f ca="1">IFERROR(OFFSET(錠剤!D$4,錠剤_PTP!$A74,0),"")</f>
        <v>センノシド錠１２ｍｇ「クニヒロ」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バラ</v>
      </c>
      <c r="H74" s="27" t="str">
        <f ca="1">IFERROR(OFFSET(錠剤!H$4,錠剤_PTP!$A74,0),"")</f>
        <v>１０００Ｔ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86</v>
      </c>
      <c r="B75" s="27">
        <f t="shared" si="3"/>
        <v>71</v>
      </c>
      <c r="C75" s="27">
        <f ca="1">IFERROR(OFFSET(錠剤!C$4,錠剤_PTP!$A75,0),"")</f>
        <v>313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ＰＴＰ</v>
      </c>
      <c r="H75" s="27" t="str">
        <f ca="1">IFERROR(OFFSET(錠剤!H$4,錠剤_PTP!$A75,0),"")</f>
        <v>１００Ｔ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>
        <v>1562</v>
      </c>
      <c r="L75" s="77"/>
      <c r="M75" s="54">
        <f t="shared" si="2"/>
        <v>1562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87</v>
      </c>
      <c r="B76" s="27">
        <f t="shared" si="3"/>
        <v>72</v>
      </c>
      <c r="C76" s="27">
        <f ca="1">IFERROR(OFFSET(錠剤!C$4,錠剤_PTP!$A76,0),"")</f>
        <v>314</v>
      </c>
      <c r="D76" s="27" t="str">
        <f ca="1">IFERROR(OFFSET(錠剤!D$4,錠剤_PTP!$A76,0),"")</f>
        <v>ゾピクロン錠７．５ｍｇ「トーワ」</v>
      </c>
      <c r="E76" s="27">
        <f ca="1">IFERROR(OFFSET(錠剤!E$4,錠剤_PTP!$A76,0),"")</f>
        <v>0</v>
      </c>
      <c r="F76" s="27">
        <f ca="1">IFERROR(OFFSET(錠剤!F$4,錠剤_PTP!$A76,0),"")</f>
        <v>25</v>
      </c>
      <c r="G76" s="27" t="str">
        <f ca="1">IFERROR(OFFSET(錠剤!G$4,錠剤_PTP!$A76,0),"")</f>
        <v>バラ</v>
      </c>
      <c r="H76" s="27" t="str">
        <f ca="1">IFERROR(OFFSET(錠剤!H$4,錠剤_PTP!$A76,0),"")</f>
        <v>１０００Ｔ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　＆　普通薬バラ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88</v>
      </c>
      <c r="B77" s="27">
        <f t="shared" si="3"/>
        <v>73</v>
      </c>
      <c r="C77" s="27">
        <f ca="1">IFERROR(OFFSET(錠剤!C$4,錠剤_PTP!$A77,0),"")</f>
        <v>315</v>
      </c>
      <c r="D77" s="27" t="str">
        <f ca="1">IFERROR(OFFSET(錠剤!D$4,錠剤_PTP!$A77,0),"")</f>
        <v>ゾフルーザ錠２０ｍｇ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>
        <v>122</v>
      </c>
      <c r="L77" s="77"/>
      <c r="M77" s="54">
        <f t="shared" si="2"/>
        <v>122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89</v>
      </c>
      <c r="B78" s="27">
        <f t="shared" si="3"/>
        <v>74</v>
      </c>
      <c r="C78" s="27">
        <f ca="1">IFERROR(OFFSET(錠剤!C$4,錠剤_PTP!$A78,0),"")</f>
        <v>316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ＰＴＰ</v>
      </c>
      <c r="H78" s="27" t="str">
        <f ca="1">IFERROR(OFFSET(錠剤!H$4,錠剤_PTP!$A78,0),"")</f>
        <v>１０００Ｔ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>
        <v>1188</v>
      </c>
      <c r="L78" s="77"/>
      <c r="M78" s="54">
        <f t="shared" si="2"/>
        <v>1188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90</v>
      </c>
      <c r="B79" s="27">
        <f t="shared" si="3"/>
        <v>75</v>
      </c>
      <c r="C79" s="27">
        <f ca="1">IFERROR(OFFSET(錠剤!C$4,錠剤_PTP!$A79,0),"")</f>
        <v>317</v>
      </c>
      <c r="D79" s="27" t="str">
        <f ca="1">IFERROR(OFFSET(錠剤!D$4,錠剤_PTP!$A79,0),"")</f>
        <v>ソラナックス０．４ｍｇ錠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バラ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91</v>
      </c>
      <c r="B80" s="27">
        <f t="shared" si="3"/>
        <v>76</v>
      </c>
      <c r="C80" s="27">
        <f ca="1">IFERROR(OFFSET(錠剤!C$4,錠剤_PTP!$A80,0),"")</f>
        <v>318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ＰＴＰ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>
        <v>1395</v>
      </c>
      <c r="L80" s="77"/>
      <c r="M80" s="54">
        <f t="shared" si="2"/>
        <v>1395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92</v>
      </c>
      <c r="B81" s="27">
        <f t="shared" si="3"/>
        <v>77</v>
      </c>
      <c r="C81" s="27">
        <f ca="1">IFERROR(OFFSET(錠剤!C$4,錠剤_PTP!$A81,0),"")</f>
        <v>319</v>
      </c>
      <c r="D81" s="27" t="str">
        <f ca="1">IFERROR(OFFSET(錠剤!D$4,錠剤_PTP!$A81,0),"")</f>
        <v>ソラナックス０．８ｍｇ錠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バラ</v>
      </c>
      <c r="H81" s="27" t="str">
        <f ca="1">IFERROR(OFFSET(錠剤!H$4,錠剤_PTP!$A81,0),"")</f>
        <v>５００Ｔ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93</v>
      </c>
      <c r="B82" s="27">
        <f t="shared" si="3"/>
        <v>78</v>
      </c>
      <c r="C82" s="27">
        <f ca="1">IFERROR(OFFSET(錠剤!C$4,錠剤_PTP!$A82,0),"")</f>
        <v>320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ＰＴＰ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>
        <v>119</v>
      </c>
      <c r="L82" s="77"/>
      <c r="M82" s="54">
        <f t="shared" si="2"/>
        <v>119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94</v>
      </c>
      <c r="B83" s="27">
        <f t="shared" si="3"/>
        <v>79</v>
      </c>
      <c r="C83" s="27">
        <f ca="1">IFERROR(OFFSET(錠剤!C$4,錠剤_PTP!$A83,0),"")</f>
        <v>321</v>
      </c>
      <c r="D83" s="27" t="str">
        <f ca="1">IFERROR(OFFSET(錠剤!D$4,錠剤_PTP!$A83,0),"")</f>
        <v>ソリフェナシンコハク酸塩ＯＤ錠５ｍｇ「トーワ」</v>
      </c>
      <c r="E83" s="27">
        <f ca="1">IFERROR(OFFSET(錠剤!E$4,錠剤_PTP!$A83,0),"")</f>
        <v>0</v>
      </c>
      <c r="F83" s="27">
        <f ca="1">IFERROR(OFFSET(錠剤!F$4,錠剤_PTP!$A83,0),"")</f>
        <v>1</v>
      </c>
      <c r="G83" s="27" t="str">
        <f ca="1">IFERROR(OFFSET(錠剤!G$4,錠剤_PTP!$A83,0),"")</f>
        <v>バラ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95</v>
      </c>
      <c r="B84" s="27">
        <f t="shared" si="3"/>
        <v>80</v>
      </c>
      <c r="C84" s="27">
        <f ca="1">IFERROR(OFFSET(錠剤!C$4,錠剤_PTP!$A84,0),"")</f>
        <v>330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ＰＴＰ</v>
      </c>
      <c r="H84" s="27" t="str">
        <f ca="1">IFERROR(OFFSET(錠剤!H$4,錠剤_PTP!$A84,0),"")</f>
        <v>１００Ｔ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>
        <v>308</v>
      </c>
      <c r="L84" s="77"/>
      <c r="M84" s="54">
        <f t="shared" si="2"/>
        <v>308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96</v>
      </c>
      <c r="B85" s="27">
        <f t="shared" si="3"/>
        <v>81</v>
      </c>
      <c r="C85" s="27">
        <f ca="1">IFERROR(OFFSET(錠剤!C$4,錠剤_PTP!$A85,0),"")</f>
        <v>331</v>
      </c>
      <c r="D85" s="27" t="str">
        <f ca="1">IFERROR(OFFSET(錠剤!D$4,錠剤_PTP!$A85,0),"")</f>
        <v>タケキャブＯＤ錠１０ｍｇ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バラ</v>
      </c>
      <c r="H85" s="27" t="str">
        <f ca="1">IFERROR(OFFSET(錠剤!H$4,錠剤_PTP!$A85,0),"")</f>
        <v>２００Ｔ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97</v>
      </c>
      <c r="B86" s="27">
        <f t="shared" si="3"/>
        <v>82</v>
      </c>
      <c r="C86" s="27">
        <f ca="1">IFERROR(OFFSET(錠剤!C$4,錠剤_PTP!$A86,0),"")</f>
        <v>332</v>
      </c>
      <c r="D86" s="27" t="str">
        <f ca="1">IFERROR(OFFSET(錠剤!D$4,錠剤_PTP!$A86,0),"")</f>
        <v>タケキャブＯＤ錠２０ｍｇ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１００Ｔ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>
        <v>142</v>
      </c>
      <c r="L86" s="77"/>
      <c r="M86" s="54">
        <f t="shared" si="2"/>
        <v>142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98</v>
      </c>
      <c r="B87" s="27">
        <f t="shared" si="3"/>
        <v>83</v>
      </c>
      <c r="C87" s="27">
        <f ca="1">IFERROR(OFFSET(錠剤!C$4,錠剤_PTP!$A87,0),"")</f>
        <v>335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ＰＴＰ</v>
      </c>
      <c r="H87" s="27" t="str">
        <f ca="1">IFERROR(OFFSET(錠剤!H$4,錠剤_PTP!$A87,0),"")</f>
        <v>１４０Ｔ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99</v>
      </c>
      <c r="B88" s="27">
        <f t="shared" si="3"/>
        <v>84</v>
      </c>
      <c r="C88" s="27">
        <f ca="1">IFERROR(OFFSET(錠剤!C$4,錠剤_PTP!$A88,0),"")</f>
        <v>336</v>
      </c>
      <c r="D88" s="27" t="str">
        <f ca="1">IFERROR(OFFSET(錠剤!D$4,錠剤_PTP!$A88,0),"")</f>
        <v>タムスロシン塩酸塩ＯＤ錠０．２ｍｇ「サワイ」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バラ</v>
      </c>
      <c r="H88" s="27" t="str">
        <f ca="1">IFERROR(OFFSET(錠剤!H$4,錠剤_PTP!$A88,0),"")</f>
        <v>３００Ｔ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100</v>
      </c>
      <c r="B89" s="27">
        <f t="shared" si="3"/>
        <v>85</v>
      </c>
      <c r="C89" s="27">
        <f ca="1">IFERROR(OFFSET(錠剤!C$4,錠剤_PTP!$A89,0),"")</f>
        <v>344</v>
      </c>
      <c r="D89" s="27" t="str">
        <f ca="1">IFERROR(OFFSET(錠剤!D$4,錠剤_PTP!$A89,0),"")</f>
        <v>ダントリウム　カプセル　２５ＭＧ</v>
      </c>
      <c r="E89" s="27">
        <f ca="1">IFERROR(OFFSET(錠剤!E$4,錠剤_PTP!$A89,0),"")</f>
        <v>0</v>
      </c>
      <c r="F89" s="27">
        <f ca="1">IFERROR(OFFSET(錠剤!F$4,錠剤_PTP!$A89,0),"")</f>
        <v>1</v>
      </c>
      <c r="G89" s="27" t="str">
        <f ca="1">IFERROR(OFFSET(錠剤!G$4,錠剤_PTP!$A89,0),"")</f>
        <v>ＰＴＰ</v>
      </c>
      <c r="H89" s="27" t="str">
        <f ca="1">IFERROR(OFFSET(錠剤!H$4,錠剤_PTP!$A89,0),"")</f>
        <v>１００Ｐ</v>
      </c>
      <c r="I89" s="27" t="str">
        <f ca="1">IFERROR(OFFSET(錠剤!I$4,錠剤_PTP!$A89,0),"")</f>
        <v>cap</v>
      </c>
      <c r="J89" s="27" t="str">
        <f ca="1">IFERROR(OFFSET(錠剤!J$4,錠剤_PTP!$A89,0),"")</f>
        <v>調剤棚</v>
      </c>
      <c r="K89" s="65">
        <v>46</v>
      </c>
      <c r="L89" s="77"/>
      <c r="M89" s="54">
        <f t="shared" si="2"/>
        <v>46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103</v>
      </c>
      <c r="B90" s="27">
        <f t="shared" si="3"/>
        <v>86</v>
      </c>
      <c r="C90" s="27">
        <f ca="1">IFERROR(OFFSET(錠剤!C$4,錠剤_PTP!$A90,0),"")</f>
        <v>357</v>
      </c>
      <c r="D90" s="27" t="str">
        <f ca="1">IFERROR(OFFSET(錠剤!D$4,錠剤_PTP!$A90,0),"")</f>
        <v>デエビゴ錠２．５ｍｇ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１００Ｔ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>
        <v>378</v>
      </c>
      <c r="L90" s="77"/>
      <c r="M90" s="54">
        <f t="shared" si="2"/>
        <v>378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104</v>
      </c>
      <c r="B91" s="27">
        <f t="shared" si="3"/>
        <v>87</v>
      </c>
      <c r="C91" s="27">
        <f ca="1">IFERROR(OFFSET(錠剤!C$4,錠剤_PTP!$A91,0),"")</f>
        <v>358</v>
      </c>
      <c r="D91" s="27" t="str">
        <f ca="1">IFERROR(OFFSET(錠剤!D$4,錠剤_PTP!$A91,0),"")</f>
        <v>デエビゴ錠２．５ｍｇ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105</v>
      </c>
      <c r="B92" s="27">
        <f t="shared" si="3"/>
        <v>88</v>
      </c>
      <c r="C92" s="27">
        <f ca="1">IFERROR(OFFSET(錠剤!C$4,錠剤_PTP!$A92,0),"")</f>
        <v>359</v>
      </c>
      <c r="D92" s="27" t="str">
        <f ca="1">IFERROR(OFFSET(錠剤!D$4,錠剤_PTP!$A92,0),"")</f>
        <v>デエビゴ錠５ｍｇ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５００Ｔ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>
        <v>387</v>
      </c>
      <c r="L92" s="77"/>
      <c r="M92" s="54">
        <f t="shared" si="2"/>
        <v>387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106</v>
      </c>
      <c r="B93" s="27">
        <f t="shared" si="3"/>
        <v>89</v>
      </c>
      <c r="C93" s="27">
        <f ca="1">IFERROR(OFFSET(錠剤!C$4,錠剤_PTP!$A93,0),"")</f>
        <v>360</v>
      </c>
      <c r="D93" s="27" t="str">
        <f ca="1">IFERROR(OFFSET(錠剤!D$4,錠剤_PTP!$A93,0),"")</f>
        <v>デエビゴ錠５ｍｇ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109</v>
      </c>
      <c r="B94" s="27">
        <f t="shared" si="3"/>
        <v>90</v>
      </c>
      <c r="C94" s="27">
        <f ca="1">IFERROR(OFFSET(錠剤!C$4,錠剤_PTP!$A94,0),"")</f>
        <v>371</v>
      </c>
      <c r="D94" s="27" t="str">
        <f ca="1">IFERROR(OFFSET(錠剤!D$4,錠剤_PTP!$A94,0),"")</f>
        <v>デパケンＲ錠２００ｍｇ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１００Ｔ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110</v>
      </c>
      <c r="B95" s="27">
        <f t="shared" si="3"/>
        <v>91</v>
      </c>
      <c r="C95" s="27">
        <f ca="1">IFERROR(OFFSET(錠剤!C$4,錠剤_PTP!$A95,0),"")</f>
        <v>372</v>
      </c>
      <c r="D95" s="27" t="str">
        <f ca="1">IFERROR(OFFSET(錠剤!D$4,錠剤_PTP!$A95,0),"")</f>
        <v>デパケンＲ錠２００ｍｇ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>
        <v>364</v>
      </c>
      <c r="L95" s="77"/>
      <c r="M95" s="54">
        <f t="shared" si="2"/>
        <v>364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112</v>
      </c>
      <c r="B96" s="27">
        <f t="shared" si="3"/>
        <v>92</v>
      </c>
      <c r="C96" s="27">
        <f ca="1">IFERROR(OFFSET(錠剤!C$4,錠剤_PTP!$A96,0),"")</f>
        <v>376</v>
      </c>
      <c r="D96" s="27" t="str">
        <f ca="1">IFERROR(OFFSET(錠剤!D$4,錠剤_PTP!$A96,0),"")</f>
        <v>デプロメール錠２５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５００Ｔ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>
        <v>701</v>
      </c>
      <c r="L96" s="77"/>
      <c r="M96" s="54">
        <f t="shared" si="2"/>
        <v>701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113</v>
      </c>
      <c r="B97" s="27">
        <f t="shared" si="3"/>
        <v>93</v>
      </c>
      <c r="C97" s="27">
        <f ca="1">IFERROR(OFFSET(錠剤!C$4,錠剤_PTP!$A97,0),"")</f>
        <v>377</v>
      </c>
      <c r="D97" s="27" t="str">
        <f ca="1">IFERROR(OFFSET(錠剤!D$4,錠剤_PTP!$A97,0),"")</f>
        <v>デプロメール錠２５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１０００Ｔ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114</v>
      </c>
      <c r="B98" s="27">
        <f t="shared" si="3"/>
        <v>94</v>
      </c>
      <c r="C98" s="27">
        <f ca="1">IFERROR(OFFSET(錠剤!C$4,錠剤_PTP!$A98,0),"")</f>
        <v>384</v>
      </c>
      <c r="D98" s="27" t="str">
        <f ca="1">IFERROR(OFFSET(錠剤!D$4,錠剤_PTP!$A98,0),"")</f>
        <v>テルミサルタンＯＤ錠２０ｍｇ「トーワ」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>
        <v>165</v>
      </c>
      <c r="L98" s="77"/>
      <c r="M98" s="54">
        <f t="shared" si="2"/>
        <v>165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115</v>
      </c>
      <c r="B99" s="27">
        <f t="shared" si="3"/>
        <v>95</v>
      </c>
      <c r="C99" s="27">
        <f ca="1">IFERROR(OFFSET(錠剤!C$4,錠剤_PTP!$A99,0),"")</f>
        <v>385</v>
      </c>
      <c r="D99" s="27" t="str">
        <f ca="1">IFERROR(OFFSET(錠剤!D$4,錠剤_PTP!$A99,0),"")</f>
        <v>テルミサルタンＯＤ錠２０ｍｇ「トーワ」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バラ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116</v>
      </c>
      <c r="B100" s="27">
        <f t="shared" si="3"/>
        <v>96</v>
      </c>
      <c r="C100" s="27">
        <f ca="1">IFERROR(OFFSET(錠剤!C$4,錠剤_PTP!$A100,0),"")</f>
        <v>399</v>
      </c>
      <c r="D100" s="27" t="str">
        <f ca="1">IFERROR(OFFSET(錠剤!D$4,錠剤_PTP!$A100,0),"")</f>
        <v>トピロリック錠４０ｍｇ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>
        <v>350</v>
      </c>
      <c r="L100" s="77"/>
      <c r="M100" s="54">
        <f t="shared" si="2"/>
        <v>350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118</v>
      </c>
      <c r="B101" s="27">
        <f t="shared" si="3"/>
        <v>97</v>
      </c>
      <c r="C101" s="27">
        <f ca="1">IFERROR(OFFSET(錠剤!C$4,錠剤_PTP!$A101,0),"")</f>
        <v>401</v>
      </c>
      <c r="D101" s="27" t="str">
        <f ca="1">IFERROR(OFFSET(錠剤!D$4,錠剤_PTP!$A101,0),"")</f>
        <v>トフラニール錠１０ｍｇ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３００Ｔ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>
        <v>360</v>
      </c>
      <c r="L101" s="77"/>
      <c r="M101" s="54">
        <f t="shared" si="2"/>
        <v>360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119</v>
      </c>
      <c r="B102" s="27">
        <f t="shared" si="3"/>
        <v>98</v>
      </c>
      <c r="C102" s="27">
        <f ca="1">IFERROR(OFFSET(錠剤!C$4,錠剤_PTP!$A102,0),"")</f>
        <v>407</v>
      </c>
      <c r="D102" s="27" t="str">
        <f ca="1">IFERROR(OFFSET(錠剤!D$4,錠剤_PTP!$A102,0),"")</f>
        <v>トランサミンカプセル２５０ｍｇ　　　　　　　　</v>
      </c>
      <c r="E102" s="27">
        <f ca="1">IFERROR(OFFSET(錠剤!E$4,錠剤_PTP!$A102,0),"")</f>
        <v>0</v>
      </c>
      <c r="F102" s="27">
        <f ca="1">IFERROR(OFFSET(錠剤!F$4,錠剤_PTP!$A102,0),"")</f>
        <v>1</v>
      </c>
      <c r="G102" s="27" t="str">
        <f ca="1">IFERROR(OFFSET(錠剤!G$4,錠剤_PTP!$A102,0),"")</f>
        <v>ＰＴＰ</v>
      </c>
      <c r="H102" s="27" t="str">
        <f ca="1">IFERROR(OFFSET(錠剤!H$4,錠剤_PTP!$A102,0),"")</f>
        <v>１００Ｐ　　　</v>
      </c>
      <c r="I102" s="27" t="str">
        <f ca="1">IFERROR(OFFSET(錠剤!I$4,錠剤_PTP!$A102,0),"")</f>
        <v>cap</v>
      </c>
      <c r="J102" s="27" t="str">
        <f ca="1">IFERROR(OFFSET(錠剤!J$4,錠剤_PTP!$A102,0),"")</f>
        <v>調剤棚</v>
      </c>
      <c r="K102" s="65">
        <v>481</v>
      </c>
      <c r="L102" s="77"/>
      <c r="M102" s="54">
        <f t="shared" si="2"/>
        <v>481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120</v>
      </c>
      <c r="B103" s="27">
        <f t="shared" si="3"/>
        <v>99</v>
      </c>
      <c r="C103" s="27">
        <f ca="1">IFERROR(OFFSET(錠剤!C$4,錠剤_PTP!$A103,0),"")</f>
        <v>411</v>
      </c>
      <c r="D103" s="27" t="str">
        <f ca="1">IFERROR(OFFSET(錠剤!D$4,錠剤_PTP!$A103,0),"")</f>
        <v>トリアゾラム錠０．２５ｍｇ「日医工」　　　　　　　　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ＰＴＰ</v>
      </c>
      <c r="H103" s="27" t="str">
        <f ca="1">IFERROR(OFFSET(錠剤!H$4,錠剤_PTP!$A103,0),"")</f>
        <v>１００Ｔ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>
        <v>149</v>
      </c>
      <c r="L103" s="77"/>
      <c r="M103" s="54">
        <f t="shared" si="2"/>
        <v>149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122</v>
      </c>
      <c r="B104" s="27">
        <f t="shared" si="3"/>
        <v>100</v>
      </c>
      <c r="C104" s="27">
        <f ca="1">IFERROR(OFFSET(錠剤!C$4,錠剤_PTP!$A104,0),"")</f>
        <v>414</v>
      </c>
      <c r="D104" s="27" t="str">
        <f ca="1">IFERROR(OFFSET(錠剤!D$4,錠剤_PTP!$A104,0),"")</f>
        <v>トリヘキシフェニジル塩酸塩錠２ｍｇ「ＮＩＧ」　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>
        <v>352</v>
      </c>
      <c r="L104" s="77"/>
      <c r="M104" s="54">
        <f t="shared" si="2"/>
        <v>352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123</v>
      </c>
      <c r="B105" s="27">
        <f t="shared" si="3"/>
        <v>101</v>
      </c>
      <c r="C105" s="27">
        <f ca="1">IFERROR(OFFSET(錠剤!C$4,錠剤_PTP!$A105,0),"")</f>
        <v>415</v>
      </c>
      <c r="D105" s="27" t="str">
        <f ca="1">IFERROR(OFFSET(錠剤!D$4,錠剤_PTP!$A105,0),"")</f>
        <v>トリヘキシフェニジル塩酸塩錠２ｍｇ「ＮＩＧ」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１２００Ｔ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124</v>
      </c>
      <c r="B106" s="27">
        <f t="shared" si="3"/>
        <v>102</v>
      </c>
      <c r="C106" s="27">
        <f ca="1">IFERROR(OFFSET(錠剤!C$4,錠剤_PTP!$A106,0),"")</f>
        <v>416</v>
      </c>
      <c r="D106" s="27" t="str">
        <f ca="1">IFERROR(OFFSET(錠剤!D$4,錠剤_PTP!$A106,0),"")</f>
        <v>トリメブチンマレイン酸塩錠１００ｍｇ「トーワ」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125</v>
      </c>
      <c r="B107" s="27">
        <f t="shared" si="3"/>
        <v>103</v>
      </c>
      <c r="C107" s="27">
        <f ca="1">IFERROR(OFFSET(錠剤!C$4,錠剤_PTP!$A107,0),"")</f>
        <v>425</v>
      </c>
      <c r="D107" s="27" t="str">
        <f ca="1">IFERROR(OFFSET(錠剤!D$4,錠剤_PTP!$A107,0),"")</f>
        <v>ドンペリドン錠１０ｍｇ「ＪＧ」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ＰＴＰ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>
        <v>400</v>
      </c>
      <c r="L107" s="77"/>
      <c r="M107" s="54">
        <f t="shared" si="2"/>
        <v>400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127</v>
      </c>
      <c r="B108" s="27">
        <f t="shared" si="3"/>
        <v>104</v>
      </c>
      <c r="C108" s="27">
        <f ca="1">IFERROR(OFFSET(錠剤!C$4,錠剤_PTP!$A108,0),"")</f>
        <v>428</v>
      </c>
      <c r="D108" s="27" t="str">
        <f ca="1">IFERROR(OFFSET(錠剤!D$4,錠剤_PTP!$A108,0),"")</f>
        <v>ニコランジル錠５ｍｇ「トーワ」　　　　　　　　　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128</v>
      </c>
      <c r="B109" s="27">
        <f t="shared" si="3"/>
        <v>105</v>
      </c>
      <c r="C109" s="27">
        <f ca="1">IFERROR(OFFSET(錠剤!C$4,錠剤_PTP!$A109,0),"")</f>
        <v>429</v>
      </c>
      <c r="D109" s="27" t="str">
        <f ca="1">IFERROR(OFFSET(錠剤!D$4,錠剤_PTP!$A109,0),"")</f>
        <v>ニセルゴリン錠５ｍｇ「トーワ」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129</v>
      </c>
      <c r="B110" s="27">
        <f t="shared" si="3"/>
        <v>106</v>
      </c>
      <c r="C110" s="27">
        <f ca="1">IFERROR(OFFSET(錠剤!C$4,錠剤_PTP!$A110,0),"")</f>
        <v>436</v>
      </c>
      <c r="D110" s="27" t="str">
        <f ca="1">IFERROR(OFFSET(錠剤!D$4,錠剤_PTP!$A110,0),"")</f>
        <v>ニューレプチル錠１０ｍｇ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バラ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130</v>
      </c>
      <c r="B111" s="27">
        <f t="shared" si="3"/>
        <v>107</v>
      </c>
      <c r="C111" s="27">
        <f ca="1">IFERROR(OFFSET(錠剤!C$4,錠剤_PTP!$A111,0),"")</f>
        <v>437</v>
      </c>
      <c r="D111" s="27" t="str">
        <f ca="1">IFERROR(OFFSET(錠剤!D$4,錠剤_PTP!$A111,0),"")</f>
        <v>ニューレプチル錠５ｍｇ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バラ</v>
      </c>
      <c r="H111" s="27" t="str">
        <f ca="1">IFERROR(OFFSET(錠剤!H$4,錠剤_PTP!$A111,0),"")</f>
        <v>１０００Ｔ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131</v>
      </c>
      <c r="B112" s="27">
        <f t="shared" si="3"/>
        <v>108</v>
      </c>
      <c r="C112" s="27">
        <f ca="1">IFERROR(OFFSET(錠剤!C$4,錠剤_PTP!$A112,0),"")</f>
        <v>441</v>
      </c>
      <c r="D112" s="27" t="str">
        <f ca="1">IFERROR(OFFSET(錠剤!D$4,錠剤_PTP!$A112,0),"")</f>
        <v>ネオドパストン配合錠Ｌ１００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132</v>
      </c>
      <c r="B113" s="27">
        <f t="shared" si="3"/>
        <v>109</v>
      </c>
      <c r="C113" s="27">
        <f ca="1">IFERROR(OFFSET(錠剤!C$4,錠剤_PTP!$A113,0),"")</f>
        <v>445</v>
      </c>
      <c r="D113" s="27" t="str">
        <f ca="1">IFERROR(OFFSET(錠剤!D$4,錠剤_PTP!$A113,0),"")</f>
        <v>ノイロトロピン錠４単位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>
        <v>200</v>
      </c>
      <c r="L113" s="77"/>
      <c r="M113" s="54">
        <f t="shared" si="2"/>
        <v>200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133</v>
      </c>
      <c r="B114" s="27">
        <f t="shared" si="3"/>
        <v>110</v>
      </c>
      <c r="C114" s="27">
        <f ca="1">IFERROR(OFFSET(錠剤!C$4,錠剤_PTP!$A114,0),"")</f>
        <v>446</v>
      </c>
      <c r="D114" s="27" t="str">
        <f ca="1">IFERROR(OFFSET(錠剤!D$4,錠剤_PTP!$A114,0),"")</f>
        <v>ノイロビタン配合錠</v>
      </c>
      <c r="E114" s="27">
        <f ca="1">IFERROR(OFFSET(錠剤!E$4,錠剤_PTP!$A114,0),"")</f>
        <v>0</v>
      </c>
      <c r="F114" s="27">
        <f ca="1">IFERROR(OFFSET(錠剤!F$4,錠剤_PTP!$A114,0),"")</f>
        <v>25</v>
      </c>
      <c r="G114" s="27" t="str">
        <f ca="1">IFERROR(OFFSET(錠剤!G$4,錠剤_PTP!$A114,0),"")</f>
        <v>ＰＴＰ</v>
      </c>
      <c r="H114" s="27" t="str">
        <f ca="1">IFERROR(OFFSET(錠剤!H$4,錠剤_PTP!$A114,0),"")</f>
        <v>５００Ｔ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　＆　普通薬バラ</v>
      </c>
      <c r="K114" s="65">
        <v>452</v>
      </c>
      <c r="L114" s="77"/>
      <c r="M114" s="54">
        <f t="shared" si="2"/>
        <v>452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134</v>
      </c>
      <c r="B115" s="27">
        <f t="shared" si="3"/>
        <v>111</v>
      </c>
      <c r="C115" s="27">
        <f ca="1">IFERROR(OFFSET(錠剤!C$4,錠剤_PTP!$A115,0),"")</f>
        <v>447</v>
      </c>
      <c r="D115" s="27" t="str">
        <f ca="1">IFERROR(OFFSET(錠剤!D$4,錠剤_PTP!$A115,0),"")</f>
        <v>ノイロビタン配合錠</v>
      </c>
      <c r="E115" s="27">
        <f ca="1">IFERROR(OFFSET(錠剤!E$4,錠剤_PTP!$A115,0),"")</f>
        <v>0</v>
      </c>
      <c r="F115" s="27">
        <f ca="1">IFERROR(OFFSET(錠剤!F$4,錠剤_PTP!$A115,0),"")</f>
        <v>25</v>
      </c>
      <c r="G115" s="27" t="str">
        <f ca="1">IFERROR(OFFSET(錠剤!G$4,錠剤_PTP!$A115,0),"")</f>
        <v>バラ</v>
      </c>
      <c r="H115" s="27" t="str">
        <f ca="1">IFERROR(OFFSET(錠剤!H$4,錠剤_PTP!$A115,0),"")</f>
        <v>１０００Ｔ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　＆　普通薬バラ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135</v>
      </c>
      <c r="B116" s="27">
        <f t="shared" si="3"/>
        <v>112</v>
      </c>
      <c r="C116" s="27">
        <f ca="1">IFERROR(OFFSET(錠剤!C$4,錠剤_PTP!$A116,0),"")</f>
        <v>455</v>
      </c>
      <c r="D116" s="27" t="str">
        <f ca="1">IFERROR(OFFSET(錠剤!D$4,錠剤_PTP!$A116,0),"")</f>
        <v>バッサミン配合錠Ａ８１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ＰＴＰ</v>
      </c>
      <c r="H116" s="27" t="str">
        <f ca="1">IFERROR(OFFSET(錠剤!H$4,錠剤_PTP!$A116,0),"")</f>
        <v>１０００Ｔ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>
        <v>810</v>
      </c>
      <c r="L116" s="77"/>
      <c r="M116" s="54">
        <f t="shared" si="2"/>
        <v>810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136</v>
      </c>
      <c r="B117" s="27">
        <f t="shared" si="3"/>
        <v>113</v>
      </c>
      <c r="C117" s="27">
        <f ca="1">IFERROR(OFFSET(錠剤!C$4,錠剤_PTP!$A117,0),"")</f>
        <v>456</v>
      </c>
      <c r="D117" s="27" t="str">
        <f ca="1">IFERROR(OFFSET(錠剤!D$4,錠剤_PTP!$A117,0),"")</f>
        <v>バナン錠１００ｍｇ（第一三共）</v>
      </c>
      <c r="E117" s="27">
        <f ca="1">IFERROR(OFFSET(錠剤!E$4,錠剤_PTP!$A117,0),"")</f>
        <v>0</v>
      </c>
      <c r="F117" s="27">
        <f ca="1">IFERROR(OFFSET(錠剤!F$4,錠剤_PTP!$A117,0),"")</f>
        <v>1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</v>
      </c>
      <c r="K117" s="65">
        <v>87</v>
      </c>
      <c r="L117" s="77"/>
      <c r="M117" s="54">
        <f t="shared" si="2"/>
        <v>87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137</v>
      </c>
      <c r="B118" s="27">
        <f t="shared" si="3"/>
        <v>114</v>
      </c>
      <c r="C118" s="27">
        <f ca="1">IFERROR(OFFSET(錠剤!C$4,錠剤_PTP!$A118,0),"")</f>
        <v>458</v>
      </c>
      <c r="D118" s="27" t="str">
        <f ca="1">IFERROR(OFFSET(錠剤!D$4,錠剤_PTP!$A118,0),"")</f>
        <v>バラシクロビル錠５００ｍｇ「ＳＰＫＫ」</v>
      </c>
      <c r="E118" s="27">
        <f ca="1">IFERROR(OFFSET(錠剤!E$4,錠剤_PTP!$A118,0),"")</f>
        <v>0</v>
      </c>
      <c r="F118" s="27">
        <f ca="1">IFERROR(OFFSET(錠剤!F$4,錠剤_PTP!$A118,0),"")</f>
        <v>1</v>
      </c>
      <c r="G118" s="27" t="str">
        <f ca="1">IFERROR(OFFSET(錠剤!G$4,錠剤_PTP!$A118,0),"")</f>
        <v>ＰＴＰ</v>
      </c>
      <c r="H118" s="27" t="str">
        <f ca="1">IFERROR(OFFSET(錠剤!H$4,錠剤_PTP!$A118,0),"")</f>
        <v>４２Ｔ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</v>
      </c>
      <c r="K118" s="65">
        <v>118</v>
      </c>
      <c r="L118" s="77"/>
      <c r="M118" s="54">
        <f t="shared" si="2"/>
        <v>118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138</v>
      </c>
      <c r="B119" s="27">
        <f t="shared" si="3"/>
        <v>115</v>
      </c>
      <c r="C119" s="27">
        <f ca="1">IFERROR(OFFSET(錠剤!C$4,錠剤_PTP!$A119,0),"")</f>
        <v>461</v>
      </c>
      <c r="D119" s="27" t="str">
        <f ca="1">IFERROR(OFFSET(錠剤!D$4,錠剤_PTP!$A119,0),"")</f>
        <v>バルプロ酸ナトリウム錠２００ｍｇ「ＤＳＰ」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バラ</v>
      </c>
      <c r="H119" s="27" t="str">
        <f ca="1">IFERROR(OFFSET(錠剤!H$4,錠剤_PTP!$A119,0),"")</f>
        <v>５００Ｔ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139</v>
      </c>
      <c r="B120" s="27">
        <f t="shared" si="3"/>
        <v>116</v>
      </c>
      <c r="C120" s="27">
        <f ca="1">IFERROR(OFFSET(錠剤!C$4,錠剤_PTP!$A120,0),"")</f>
        <v>476</v>
      </c>
      <c r="D120" s="27" t="str">
        <f ca="1">IFERROR(OFFSET(錠剤!D$4,錠剤_PTP!$A120,0),"")</f>
        <v>パントシン錠２００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ＰＴＰ</v>
      </c>
      <c r="H120" s="27" t="str">
        <f ca="1">IFERROR(OFFSET(錠剤!H$4,錠剤_PTP!$A120,0),"")</f>
        <v>１００Ｔ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>
        <v>462</v>
      </c>
      <c r="L120" s="77"/>
      <c r="M120" s="54">
        <f t="shared" si="2"/>
        <v>462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140</v>
      </c>
      <c r="B121" s="27">
        <f t="shared" si="3"/>
        <v>117</v>
      </c>
      <c r="C121" s="27">
        <f ca="1">IFERROR(OFFSET(錠剤!C$4,錠剤_PTP!$A121,0),"")</f>
        <v>477</v>
      </c>
      <c r="D121" s="27" t="str">
        <f ca="1">IFERROR(OFFSET(錠剤!D$4,錠剤_PTP!$A121,0),"")</f>
        <v>パントシン錠２００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バラ</v>
      </c>
      <c r="H121" s="27" t="str">
        <f ca="1">IFERROR(OFFSET(錠剤!H$4,錠剤_PTP!$A121,0),"")</f>
        <v>５００Ｔ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141</v>
      </c>
      <c r="B122" s="27">
        <f t="shared" si="3"/>
        <v>118</v>
      </c>
      <c r="C122" s="27">
        <f ca="1">IFERROR(OFFSET(錠剤!C$4,錠剤_PTP!$A122,0),"")</f>
        <v>482</v>
      </c>
      <c r="D122" s="27" t="str">
        <f ca="1">IFERROR(OFFSET(錠剤!D$4,錠剤_PTP!$A122,0),"")</f>
        <v>ビオフェルミン錠剤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ＰＴＰ</v>
      </c>
      <c r="H122" s="27" t="str">
        <f ca="1">IFERROR(OFFSET(錠剤!H$4,錠剤_PTP!$A122,0),"")</f>
        <v>６３０Ｔ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>
        <v>1428</v>
      </c>
      <c r="L122" s="77"/>
      <c r="M122" s="54">
        <f t="shared" si="2"/>
        <v>1428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142</v>
      </c>
      <c r="B123" s="27">
        <f t="shared" si="3"/>
        <v>119</v>
      </c>
      <c r="C123" s="27">
        <f ca="1">IFERROR(OFFSET(錠剤!C$4,錠剤_PTP!$A123,0),"")</f>
        <v>483</v>
      </c>
      <c r="D123" s="27" t="str">
        <f ca="1">IFERROR(OFFSET(錠剤!D$4,錠剤_PTP!$A123,0),"")</f>
        <v>ビオフェルミン錠剤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バラ</v>
      </c>
      <c r="H123" s="27" t="str">
        <f ca="1">IFERROR(OFFSET(錠剤!H$4,錠剤_PTP!$A123,0),"")</f>
        <v>１０００Ｔ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143</v>
      </c>
      <c r="B124" s="27">
        <f t="shared" si="3"/>
        <v>120</v>
      </c>
      <c r="C124" s="27">
        <f ca="1">IFERROR(OFFSET(錠剤!C$4,錠剤_PTP!$A124,0),"")</f>
        <v>488</v>
      </c>
      <c r="D124" s="27" t="str">
        <f ca="1">IFERROR(OFFSET(錠剤!D$4,錠剤_PTP!$A124,0),"")</f>
        <v>ピコスルファートナトリウム錠２．５ｍｇ「イワキ」</v>
      </c>
      <c r="E124" s="27">
        <f ca="1">IFERROR(OFFSET(錠剤!E$4,錠剤_PTP!$A124,0),"")</f>
        <v>0</v>
      </c>
      <c r="F124" s="27">
        <f ca="1">IFERROR(OFFSET(錠剤!F$4,錠剤_PTP!$A124,0),"")</f>
        <v>25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　＆　普通薬バラ</v>
      </c>
      <c r="K124" s="65">
        <v>1576</v>
      </c>
      <c r="L124" s="77"/>
      <c r="M124" s="54">
        <f t="shared" si="2"/>
        <v>1576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144</v>
      </c>
      <c r="B125" s="27">
        <f t="shared" si="3"/>
        <v>121</v>
      </c>
      <c r="C125" s="27">
        <f ca="1">IFERROR(OFFSET(錠剤!C$4,錠剤_PTP!$A125,0),"")</f>
        <v>489</v>
      </c>
      <c r="D125" s="27" t="str">
        <f ca="1">IFERROR(OFFSET(錠剤!D$4,錠剤_PTP!$A125,0),"")</f>
        <v>ピコスルファートナトリウム錠２．５ｍｇ「イワキ」</v>
      </c>
      <c r="E125" s="27">
        <f ca="1">IFERROR(OFFSET(錠剤!E$4,錠剤_PTP!$A125,0),"")</f>
        <v>0</v>
      </c>
      <c r="F125" s="27">
        <f ca="1">IFERROR(OFFSET(錠剤!F$4,錠剤_PTP!$A125,0),"")</f>
        <v>25</v>
      </c>
      <c r="G125" s="27" t="str">
        <f ca="1">IFERROR(OFFSET(錠剤!G$4,錠剤_PTP!$A125,0),"")</f>
        <v>バラ</v>
      </c>
      <c r="H125" s="27" t="str">
        <f ca="1">IFERROR(OFFSET(錠剤!H$4,錠剤_PTP!$A125,0),"")</f>
        <v>１０００Ｔ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　＆　普通薬バラ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145</v>
      </c>
      <c r="B126" s="27">
        <f t="shared" si="3"/>
        <v>122</v>
      </c>
      <c r="C126" s="27">
        <f ca="1">IFERROR(OFFSET(錠剤!C$4,錠剤_PTP!$A126,0),"")</f>
        <v>493</v>
      </c>
      <c r="D126" s="27" t="str">
        <f ca="1">IFERROR(OFFSET(錠剤!D$4,錠剤_PTP!$A126,0),"")</f>
        <v>ビソプロロールフマル酸塩錠０．６２５ｍｇ「トーワ」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>
        <v>283</v>
      </c>
      <c r="L126" s="77"/>
      <c r="M126" s="54">
        <f t="shared" si="2"/>
        <v>283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146</v>
      </c>
      <c r="B127" s="27">
        <f t="shared" si="3"/>
        <v>123</v>
      </c>
      <c r="C127" s="27">
        <f ca="1">IFERROR(OFFSET(錠剤!C$4,錠剤_PTP!$A127,0),"")</f>
        <v>494</v>
      </c>
      <c r="D127" s="27" t="str">
        <f ca="1">IFERROR(OFFSET(錠剤!D$4,錠剤_PTP!$A127,0),"")</f>
        <v>ビソプロロールフマル酸塩錠２．５ｍｇ「トーワ」</v>
      </c>
      <c r="E127" s="27">
        <f ca="1">IFERROR(OFFSET(錠剤!E$4,錠剤_PTP!$A127,0),"")</f>
        <v>0</v>
      </c>
      <c r="F127" s="27">
        <f ca="1">IFERROR(OFFSET(錠剤!F$4,錠剤_PTP!$A127,0),"")</f>
        <v>1</v>
      </c>
      <c r="G127" s="27" t="str">
        <f ca="1">IFERROR(OFFSET(錠剤!G$4,錠剤_PTP!$A127,0),"")</f>
        <v>ＰＴＰ</v>
      </c>
      <c r="H127" s="27" t="str">
        <f ca="1">IFERROR(OFFSET(錠剤!H$4,錠剤_PTP!$A127,0),"")</f>
        <v>１００Ｔ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</v>
      </c>
      <c r="K127" s="65">
        <v>401</v>
      </c>
      <c r="L127" s="77"/>
      <c r="M127" s="54">
        <f t="shared" si="2"/>
        <v>401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147</v>
      </c>
      <c r="B128" s="27">
        <f t="shared" si="3"/>
        <v>124</v>
      </c>
      <c r="C128" s="27">
        <f ca="1">IFERROR(OFFSET(錠剤!C$4,錠剤_PTP!$A128,0),"")</f>
        <v>496</v>
      </c>
      <c r="D128" s="27" t="str">
        <f ca="1">IFERROR(OFFSET(錠剤!D$4,錠剤_PTP!$A128,0),"")</f>
        <v>ビブラマイシン錠５０ｍｇ</v>
      </c>
      <c r="E128" s="27">
        <f ca="1">IFERROR(OFFSET(錠剤!E$4,錠剤_PTP!$A128,0),"")</f>
        <v>0</v>
      </c>
      <c r="F128" s="27">
        <f ca="1">IFERROR(OFFSET(錠剤!F$4,錠剤_PTP!$A128,0),"")</f>
        <v>1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</v>
      </c>
      <c r="K128" s="65">
        <v>220</v>
      </c>
      <c r="L128" s="77"/>
      <c r="M128" s="54">
        <f t="shared" si="2"/>
        <v>220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148</v>
      </c>
      <c r="B129" s="27">
        <f t="shared" si="3"/>
        <v>125</v>
      </c>
      <c r="C129" s="27">
        <f ca="1">IFERROR(OFFSET(錠剤!C$4,錠剤_PTP!$A129,0),"")</f>
        <v>501</v>
      </c>
      <c r="D129" s="27" t="str">
        <f ca="1">IFERROR(OFFSET(錠剤!D$4,錠剤_PTP!$A129,0),"")</f>
        <v>ビペリデン塩酸塩錠１ｍｇ「アメル」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ＰＴＰ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>
        <v>237</v>
      </c>
      <c r="L129" s="77"/>
      <c r="M129" s="54">
        <f t="shared" si="2"/>
        <v>237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149</v>
      </c>
      <c r="B130" s="27">
        <f t="shared" si="3"/>
        <v>126</v>
      </c>
      <c r="C130" s="27">
        <f ca="1">IFERROR(OFFSET(錠剤!C$4,錠剤_PTP!$A130,0),"")</f>
        <v>502</v>
      </c>
      <c r="D130" s="27" t="str">
        <f ca="1">IFERROR(OFFSET(錠剤!D$4,錠剤_PTP!$A130,0),"")</f>
        <v>ビペリデン塩酸塩錠１ｍｇ「アメル」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バラ</v>
      </c>
      <c r="H130" s="27" t="str">
        <f ca="1">IFERROR(OFFSET(錠剤!H$4,錠剤_PTP!$A130,0),"")</f>
        <v>１０００Ｔ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150</v>
      </c>
      <c r="B131" s="27">
        <f t="shared" si="3"/>
        <v>127</v>
      </c>
      <c r="C131" s="27">
        <f ca="1">IFERROR(OFFSET(錠剤!C$4,錠剤_PTP!$A131,0),"")</f>
        <v>504</v>
      </c>
      <c r="D131" s="27" t="str">
        <f ca="1">IFERROR(OFFSET(錠剤!D$4,錠剤_PTP!$A131,0),"")</f>
        <v>ヒベルナ糖衣錠２５ｍｇ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１００Ｔ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>
        <v>396</v>
      </c>
      <c r="L131" s="77"/>
      <c r="M131" s="54">
        <f t="shared" si="2"/>
        <v>396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151</v>
      </c>
      <c r="B132" s="27">
        <f t="shared" si="3"/>
        <v>128</v>
      </c>
      <c r="C132" s="27">
        <f ca="1">IFERROR(OFFSET(錠剤!C$4,錠剤_PTP!$A132,0),"")</f>
        <v>505</v>
      </c>
      <c r="D132" s="27" t="str">
        <f ca="1">IFERROR(OFFSET(錠剤!D$4,錠剤_PTP!$A132,0),"")</f>
        <v>ヒベルナ糖衣錠２５ｍｇ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バラ</v>
      </c>
      <c r="H132" s="27" t="str">
        <f ca="1">IFERROR(OFFSET(錠剤!H$4,錠剤_PTP!$A132,0),"")</f>
        <v>１０００Ｔ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152</v>
      </c>
      <c r="B133" s="27">
        <f t="shared" si="3"/>
        <v>129</v>
      </c>
      <c r="C133" s="27">
        <f ca="1">IFERROR(OFFSET(錠剤!C$4,錠剤_PTP!$A133,0),"")</f>
        <v>514</v>
      </c>
      <c r="D133" s="27" t="str">
        <f ca="1">IFERROR(OFFSET(錠剤!D$4,錠剤_PTP!$A133,0),"")</f>
        <v>ビラノアＯＤ錠２０ｍｇ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ＰＴＰ</v>
      </c>
      <c r="H133" s="27" t="str">
        <f ca="1">IFERROR(OFFSET(錠剤!H$4,錠剤_PTP!$A133,0),"")</f>
        <v>１００Ｔ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>
        <v>740</v>
      </c>
      <c r="L133" s="77"/>
      <c r="M133" s="54">
        <f t="shared" si="2"/>
        <v>740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153</v>
      </c>
      <c r="B134" s="27">
        <f t="shared" si="3"/>
        <v>130</v>
      </c>
      <c r="C134" s="27">
        <f ca="1">IFERROR(OFFSET(錠剤!C$4,錠剤_PTP!$A134,0),"")</f>
        <v>515</v>
      </c>
      <c r="D134" s="27" t="str">
        <f ca="1">IFERROR(OFFSET(錠剤!D$4,錠剤_PTP!$A134,0),"")</f>
        <v>ビラノアＯＤ錠２０ｍｇ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５００Ｔ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154</v>
      </c>
      <c r="B135" s="27">
        <f t="shared" ref="B135:B198" si="5">B134+1</f>
        <v>131</v>
      </c>
      <c r="C135" s="27">
        <f ca="1">IFERROR(OFFSET(錠剤!C$4,錠剤_PTP!$A135,0),"")</f>
        <v>518</v>
      </c>
      <c r="D135" s="27" t="str">
        <f ca="1">IFERROR(OFFSET(錠剤!D$4,錠剤_PTP!$A135,0),"")</f>
        <v>ヒルナミン錠（２５ｍｇ）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ＰＴＰ</v>
      </c>
      <c r="H135" s="27" t="str">
        <f ca="1">IFERROR(OFFSET(錠剤!H$4,錠剤_PTP!$A135,0),"")</f>
        <v>１００Ｔ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>
        <v>298</v>
      </c>
      <c r="L135" s="77"/>
      <c r="M135" s="54">
        <f t="shared" si="4"/>
        <v>298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155</v>
      </c>
      <c r="B136" s="27">
        <f t="shared" si="5"/>
        <v>132</v>
      </c>
      <c r="C136" s="27">
        <f ca="1">IFERROR(OFFSET(錠剤!C$4,錠剤_PTP!$A136,0),"")</f>
        <v>519</v>
      </c>
      <c r="D136" s="27" t="str">
        <f ca="1">IFERROR(OFFSET(錠剤!D$4,錠剤_PTP!$A136,0),"")</f>
        <v>ヒルナミン錠（２５ｍｇ）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バラ</v>
      </c>
      <c r="H136" s="27" t="str">
        <f ca="1">IFERROR(OFFSET(錠剤!H$4,錠剤_PTP!$A136,0),"")</f>
        <v>１０００Ｔ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156</v>
      </c>
      <c r="B137" s="27">
        <f t="shared" si="5"/>
        <v>133</v>
      </c>
      <c r="C137" s="27">
        <f ca="1">IFERROR(OFFSET(錠剤!C$4,錠剤_PTP!$A137,0),"")</f>
        <v>521</v>
      </c>
      <c r="D137" s="27" t="str">
        <f ca="1">IFERROR(OFFSET(錠剤!D$4,錠剤_PTP!$A137,0),"")</f>
        <v>ヒルナミン錠（５ｍｇ）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ＰＴＰ</v>
      </c>
      <c r="H137" s="27" t="str">
        <f ca="1">IFERROR(OFFSET(錠剤!H$4,錠剤_PTP!$A137,0),"")</f>
        <v>１０００Ｔ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>
        <v>442</v>
      </c>
      <c r="L137" s="77"/>
      <c r="M137" s="54">
        <f t="shared" si="4"/>
        <v>442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157</v>
      </c>
      <c r="B138" s="27">
        <f t="shared" si="5"/>
        <v>134</v>
      </c>
      <c r="C138" s="27">
        <f ca="1">IFERROR(OFFSET(錠剤!C$4,錠剤_PTP!$A138,0),"")</f>
        <v>522</v>
      </c>
      <c r="D138" s="27" t="str">
        <f ca="1">IFERROR(OFFSET(錠剤!D$4,錠剤_PTP!$A138,0),"")</f>
        <v>ヒルナミン錠（５ｍｇ）</v>
      </c>
      <c r="E138" s="27">
        <f ca="1">IFERROR(OFFSET(錠剤!E$4,錠剤_PTP!$A138,0),"")</f>
        <v>0</v>
      </c>
      <c r="F138" s="27">
        <f ca="1">IFERROR(OFFSET(錠剤!F$4,錠剤_PTP!$A138,0),"")</f>
        <v>25</v>
      </c>
      <c r="G138" s="27" t="str">
        <f ca="1">IFERROR(OFFSET(錠剤!G$4,錠剤_PTP!$A138,0),"")</f>
        <v>バラ</v>
      </c>
      <c r="H138" s="27" t="str">
        <f ca="1">IFERROR(OFFSET(錠剤!H$4,錠剤_PTP!$A138,0),"")</f>
        <v>１０００Ｔ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　＆　普通薬バラ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158</v>
      </c>
      <c r="B139" s="27">
        <f t="shared" si="5"/>
        <v>135</v>
      </c>
      <c r="C139" s="27">
        <f ca="1">IFERROR(OFFSET(錠剤!C$4,錠剤_PTP!$A139,0),"")</f>
        <v>524</v>
      </c>
      <c r="D139" s="27" t="str">
        <f ca="1">IFERROR(OFFSET(錠剤!D$4,錠剤_PTP!$A139,0),"")</f>
        <v>ファモチジンＤ錠２０ｍｇ「サワイ」</v>
      </c>
      <c r="E139" s="27">
        <f ca="1">IFERROR(OFFSET(錠剤!E$4,錠剤_PTP!$A139,0),"")</f>
        <v>0</v>
      </c>
      <c r="F139" s="27">
        <f ca="1">IFERROR(OFFSET(錠剤!F$4,錠剤_PTP!$A139,0),"")</f>
        <v>25</v>
      </c>
      <c r="G139" s="27" t="str">
        <f ca="1">IFERROR(OFFSET(錠剤!G$4,錠剤_PTP!$A139,0),"")</f>
        <v>ＰＴＰ</v>
      </c>
      <c r="H139" s="27" t="str">
        <f ca="1">IFERROR(OFFSET(錠剤!H$4,錠剤_PTP!$A139,0),"")</f>
        <v>１００Ｔ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　＆　普通薬バラ</v>
      </c>
      <c r="K139" s="65">
        <v>323</v>
      </c>
      <c r="L139" s="77"/>
      <c r="M139" s="54">
        <f t="shared" si="4"/>
        <v>323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159</v>
      </c>
      <c r="B140" s="27">
        <f t="shared" si="5"/>
        <v>136</v>
      </c>
      <c r="C140" s="27">
        <f ca="1">IFERROR(OFFSET(錠剤!C$4,錠剤_PTP!$A140,0),"")</f>
        <v>525</v>
      </c>
      <c r="D140" s="27" t="str">
        <f ca="1">IFERROR(OFFSET(錠剤!D$4,錠剤_PTP!$A140,0),"")</f>
        <v>ファモチジンＤ錠２０ｍｇ「サワイ」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バラ</v>
      </c>
      <c r="H140" s="27" t="str">
        <f ca="1">IFERROR(OFFSET(錠剤!H$4,錠剤_PTP!$A140,0),"")</f>
        <v>５００Ｔ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160</v>
      </c>
      <c r="B141" s="27">
        <f t="shared" si="5"/>
        <v>137</v>
      </c>
      <c r="C141" s="27">
        <f ca="1">IFERROR(OFFSET(錠剤!C$4,錠剤_PTP!$A141,0),"")</f>
        <v>527</v>
      </c>
      <c r="D141" s="27" t="str">
        <f ca="1">IFERROR(OFFSET(錠剤!D$4,錠剤_PTP!$A141,0),"")</f>
        <v>ファロム錠２００ｍｇ</v>
      </c>
      <c r="E141" s="27">
        <f ca="1">IFERROR(OFFSET(錠剤!E$4,錠剤_PTP!$A141,0),"")</f>
        <v>0</v>
      </c>
      <c r="F141" s="27">
        <f ca="1">IFERROR(OFFSET(錠剤!F$4,錠剤_PTP!$A141,0),"")</f>
        <v>1</v>
      </c>
      <c r="G141" s="27" t="str">
        <f ca="1">IFERROR(OFFSET(錠剤!G$4,錠剤_PTP!$A141,0),"")</f>
        <v>ＰＴＰ</v>
      </c>
      <c r="H141" s="27" t="str">
        <f ca="1">IFERROR(OFFSET(錠剤!H$4,錠剤_PTP!$A141,0),"")</f>
        <v>１００Ｔ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</v>
      </c>
      <c r="K141" s="65">
        <v>100</v>
      </c>
      <c r="L141" s="77"/>
      <c r="M141" s="54">
        <f t="shared" si="4"/>
        <v>100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161</v>
      </c>
      <c r="B142" s="27">
        <f t="shared" si="5"/>
        <v>138</v>
      </c>
      <c r="C142" s="27">
        <f ca="1">IFERROR(OFFSET(錠剤!C$4,錠剤_PTP!$A142,0),"")</f>
        <v>528</v>
      </c>
      <c r="D142" s="27" t="str">
        <f ca="1">IFERROR(OFFSET(錠剤!D$4,錠剤_PTP!$A142,0),"")</f>
        <v>フィコンパ錠２ｍｇ</v>
      </c>
      <c r="E142" s="27">
        <f ca="1">IFERROR(OFFSET(錠剤!E$4,錠剤_PTP!$A142,0),"")</f>
        <v>0</v>
      </c>
      <c r="F142" s="27">
        <f ca="1">IFERROR(OFFSET(錠剤!F$4,錠剤_PTP!$A142,0),"")</f>
        <v>1</v>
      </c>
      <c r="G142" s="27" t="str">
        <f ca="1">IFERROR(OFFSET(錠剤!G$4,錠剤_PTP!$A142,0),"")</f>
        <v>ＰＴＰ</v>
      </c>
      <c r="H142" s="27" t="str">
        <f ca="1">IFERROR(OFFSET(錠剤!H$4,錠剤_PTP!$A142,0),"")</f>
        <v>５６Ｔ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</v>
      </c>
      <c r="K142" s="65">
        <v>55</v>
      </c>
      <c r="L142" s="77"/>
      <c r="M142" s="54">
        <f t="shared" si="4"/>
        <v>55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162</v>
      </c>
      <c r="B143" s="27">
        <f t="shared" si="5"/>
        <v>139</v>
      </c>
      <c r="C143" s="27">
        <f ca="1">IFERROR(OFFSET(錠剤!C$4,錠剤_PTP!$A143,0),"")</f>
        <v>533</v>
      </c>
      <c r="D143" s="27" t="str">
        <f ca="1">IFERROR(OFFSET(錠剤!D$4,錠剤_PTP!$A143,0),"")</f>
        <v>フェブキソスタット錠１０ｍｇ「サワイ」　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>
        <v>243</v>
      </c>
      <c r="L143" s="77"/>
      <c r="M143" s="54">
        <f t="shared" si="4"/>
        <v>243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163</v>
      </c>
      <c r="B144" s="27">
        <f t="shared" si="5"/>
        <v>140</v>
      </c>
      <c r="C144" s="27">
        <f ca="1">IFERROR(OFFSET(錠剤!C$4,錠剤_PTP!$A144,0),"")</f>
        <v>535</v>
      </c>
      <c r="D144" s="27" t="str">
        <f ca="1">IFERROR(OFFSET(錠剤!D$4,錠剤_PTP!$A144,0),"")</f>
        <v>フェロミア錠５０ｍｇ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ＰＴＰ</v>
      </c>
      <c r="H144" s="27" t="str">
        <f ca="1">IFERROR(OFFSET(錠剤!H$4,錠剤_PTP!$A144,0),"")</f>
        <v>５００Ｔ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>
        <v>602</v>
      </c>
      <c r="L144" s="77"/>
      <c r="M144" s="54">
        <f t="shared" si="4"/>
        <v>602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164</v>
      </c>
      <c r="B145" s="27">
        <f t="shared" si="5"/>
        <v>141</v>
      </c>
      <c r="C145" s="27">
        <f ca="1">IFERROR(OFFSET(錠剤!C$4,錠剤_PTP!$A145,0),"")</f>
        <v>536</v>
      </c>
      <c r="D145" s="27" t="str">
        <f ca="1">IFERROR(OFFSET(錠剤!D$4,錠剤_PTP!$A145,0),"")</f>
        <v>フェロミア錠５０ｍｇ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バラ</v>
      </c>
      <c r="H145" s="27" t="str">
        <f ca="1">IFERROR(OFFSET(錠剤!H$4,錠剤_PTP!$A145,0),"")</f>
        <v>５００Ｔ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165</v>
      </c>
      <c r="B146" s="27">
        <f t="shared" si="5"/>
        <v>142</v>
      </c>
      <c r="C146" s="27">
        <f ca="1">IFERROR(OFFSET(錠剤!C$4,錠剤_PTP!$A146,0),"")</f>
        <v>538</v>
      </c>
      <c r="D146" s="27" t="str">
        <f ca="1">IFERROR(OFFSET(錠剤!D$4,錠剤_PTP!$A146,0),"")</f>
        <v>フォシーガ錠５ｍｇ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ＰＴＰ</v>
      </c>
      <c r="H146" s="27" t="str">
        <f ca="1">IFERROR(OFFSET(錠剤!H$4,錠剤_PTP!$A146,0),"")</f>
        <v>１００Ｔ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>
        <v>200</v>
      </c>
      <c r="L146" s="77"/>
      <c r="M146" s="54">
        <f t="shared" si="4"/>
        <v>200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166</v>
      </c>
      <c r="B147" s="27">
        <f t="shared" si="5"/>
        <v>143</v>
      </c>
      <c r="C147" s="27">
        <f ca="1">IFERROR(OFFSET(錠剤!C$4,錠剤_PTP!$A147,0),"")</f>
        <v>539</v>
      </c>
      <c r="D147" s="27" t="str">
        <f ca="1">IFERROR(OFFSET(錠剤!D$4,錠剤_PTP!$A147,0),"")</f>
        <v>フォリアミン錠５ｍｇ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バラ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167</v>
      </c>
      <c r="B148" s="27">
        <f t="shared" si="5"/>
        <v>144</v>
      </c>
      <c r="C148" s="27">
        <f ca="1">IFERROR(OFFSET(錠剤!C$4,錠剤_PTP!$A148,0),"")</f>
        <v>547</v>
      </c>
      <c r="D148" s="27" t="str">
        <f ca="1">IFERROR(OFFSET(錠剤!D$4,錠剤_PTP!$A148,0),"")</f>
        <v>プラバスタチンＮａ錠５ｍｇ「サワイ」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ＰＴＰ</v>
      </c>
      <c r="H148" s="27" t="str">
        <f ca="1">IFERROR(OFFSET(錠剤!H$4,錠剤_PTP!$A148,0),"")</f>
        <v>１００Ｔ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>
        <v>302</v>
      </c>
      <c r="L148" s="77"/>
      <c r="M148" s="54">
        <f t="shared" si="4"/>
        <v>302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168</v>
      </c>
      <c r="B149" s="27">
        <f t="shared" si="5"/>
        <v>145</v>
      </c>
      <c r="C149" s="27">
        <f ca="1">IFERROR(OFFSET(錠剤!C$4,錠剤_PTP!$A149,0),"")</f>
        <v>548</v>
      </c>
      <c r="D149" s="27" t="str">
        <f ca="1">IFERROR(OFFSET(錠剤!D$4,錠剤_PTP!$A149,0),"")</f>
        <v>プラバスタチンＮａ錠５ｍｇ「サワイ」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バラ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173</v>
      </c>
      <c r="B150" s="27">
        <f t="shared" si="5"/>
        <v>146</v>
      </c>
      <c r="C150" s="27">
        <f ca="1">IFERROR(OFFSET(錠剤!C$4,錠剤_PTP!$A150,0),"")</f>
        <v>562</v>
      </c>
      <c r="D150" s="27" t="str">
        <f ca="1">IFERROR(OFFSET(錠剤!D$4,錠剤_PTP!$A150,0),"")</f>
        <v>プレドニゾロン錠５ｍｇ「ＶＴＲＳ」　　　　　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ＰＴＰ</v>
      </c>
      <c r="H150" s="27" t="str">
        <f ca="1">IFERROR(OFFSET(錠剤!H$4,錠剤_PTP!$A150,0),"")</f>
        <v>１００Ｔ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>
        <v>242</v>
      </c>
      <c r="L150" s="77"/>
      <c r="M150" s="54">
        <f t="shared" si="4"/>
        <v>242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174</v>
      </c>
      <c r="B151" s="27">
        <f t="shared" si="5"/>
        <v>147</v>
      </c>
      <c r="C151" s="27">
        <f ca="1">IFERROR(OFFSET(錠剤!C$4,錠剤_PTP!$A151,0),"")</f>
        <v>565</v>
      </c>
      <c r="D151" s="27" t="str">
        <f ca="1">IFERROR(OFFSET(錠剤!D$4,錠剤_PTP!$A151,0),"")</f>
        <v>フロセミド錠２０ｍｇ「ＮＩＧ」</v>
      </c>
      <c r="E151" s="27">
        <f ca="1">IFERROR(OFFSET(錠剤!E$4,錠剤_PTP!$A151,0),"")</f>
        <v>0</v>
      </c>
      <c r="F151" s="27">
        <f ca="1">IFERROR(OFFSET(錠剤!F$4,錠剤_PTP!$A151,0),"")</f>
        <v>25</v>
      </c>
      <c r="G151" s="27" t="str">
        <f ca="1">IFERROR(OFFSET(錠剤!G$4,錠剤_PTP!$A151,0),"")</f>
        <v>バラ</v>
      </c>
      <c r="H151" s="27" t="str">
        <f ca="1">IFERROR(OFFSET(錠剤!H$4,錠剤_PTP!$A151,0),"")</f>
        <v>１２００錠</v>
      </c>
      <c r="I151" s="27" t="str">
        <f ca="1">IFERROR(OFFSET(錠剤!I$4,錠剤_PTP!$A151,0),"")</f>
        <v>錠</v>
      </c>
      <c r="J151" s="27" t="str">
        <f ca="1">IFERROR(OFFSET(錠剤!J$4,錠剤_PTP!$A151,0),"")</f>
        <v>調剤棚　＆　普通薬バラ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175</v>
      </c>
      <c r="B152" s="27">
        <f t="shared" si="5"/>
        <v>148</v>
      </c>
      <c r="C152" s="27">
        <f ca="1">IFERROR(OFFSET(錠剤!C$4,錠剤_PTP!$A152,0),"")</f>
        <v>568</v>
      </c>
      <c r="D152" s="27" t="str">
        <f ca="1">IFERROR(OFFSET(錠剤!D$4,錠剤_PTP!$A152,0),"")</f>
        <v>ブロチゾラム錠０．２５ｍｇ「ヨシトミ」</v>
      </c>
      <c r="E152" s="27">
        <f ca="1">IFERROR(OFFSET(錠剤!E$4,錠剤_PTP!$A152,0),"")</f>
        <v>0</v>
      </c>
      <c r="F152" s="27">
        <f ca="1">IFERROR(OFFSET(錠剤!F$4,錠剤_PTP!$A152,0),"")</f>
        <v>25</v>
      </c>
      <c r="G152" s="27" t="str">
        <f ca="1">IFERROR(OFFSET(錠剤!G$4,錠剤_PTP!$A152,0),"")</f>
        <v>ＰＴＰ</v>
      </c>
      <c r="H152" s="27" t="str">
        <f ca="1">IFERROR(OFFSET(錠剤!H$4,錠剤_PTP!$A152,0),"")</f>
        <v>１０００Ｔ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　＆　普通薬バラ</v>
      </c>
      <c r="K152" s="65">
        <v>1024</v>
      </c>
      <c r="L152" s="77"/>
      <c r="M152" s="54">
        <f t="shared" si="4"/>
        <v>1024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176</v>
      </c>
      <c r="B153" s="27">
        <f t="shared" si="5"/>
        <v>149</v>
      </c>
      <c r="C153" s="27">
        <f ca="1">IFERROR(OFFSET(錠剤!C$4,錠剤_PTP!$A153,0),"")</f>
        <v>569</v>
      </c>
      <c r="D153" s="27" t="str">
        <f ca="1">IFERROR(OFFSET(錠剤!D$4,錠剤_PTP!$A153,0),"")</f>
        <v>ブロチゾラム錠０．２５ｍｇ「ヨシトミ」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バラ</v>
      </c>
      <c r="H153" s="27" t="str">
        <f ca="1">IFERROR(OFFSET(錠剤!H$4,錠剤_PTP!$A153,0),"")</f>
        <v>５００Ｔ</v>
      </c>
      <c r="I153" s="27" t="str">
        <f ca="1">IFERROR(OFFSET(錠剤!I$4,錠剤_PTP!$A153,0),"")</f>
        <v>錠</v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177</v>
      </c>
      <c r="B154" s="27">
        <f t="shared" si="5"/>
        <v>150</v>
      </c>
      <c r="C154" s="27">
        <f ca="1">IFERROR(OFFSET(錠剤!C$4,錠剤_PTP!$A154,0),"")</f>
        <v>577</v>
      </c>
      <c r="D154" s="27" t="str">
        <f ca="1">IFERROR(OFFSET(錠剤!D$4,錠剤_PTP!$A154,0),"")</f>
        <v>プロピベリン塩酸塩錠１０ｍｇ「ＮＩＧ」　</v>
      </c>
      <c r="E154" s="27">
        <f ca="1">IFERROR(OFFSET(錠剤!E$4,錠剤_PTP!$A154,0),"")</f>
        <v>0</v>
      </c>
      <c r="F154" s="27">
        <f ca="1">IFERROR(OFFSET(錠剤!F$4,錠剤_PTP!$A154,0),"")</f>
        <v>1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</v>
      </c>
      <c r="K154" s="65">
        <v>324</v>
      </c>
      <c r="L154" s="77"/>
      <c r="M154" s="54">
        <f t="shared" si="4"/>
        <v>324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178</v>
      </c>
      <c r="B155" s="27">
        <f t="shared" si="5"/>
        <v>151</v>
      </c>
      <c r="C155" s="27">
        <f ca="1">IFERROR(OFFSET(錠剤!C$4,錠剤_PTP!$A155,0),"")</f>
        <v>578</v>
      </c>
      <c r="D155" s="27" t="str">
        <f ca="1">IFERROR(OFFSET(錠剤!D$4,錠剤_PTP!$A155,0),"")</f>
        <v>プロピベリン塩酸塩錠１０ｍｇ「ＮＩＧ」　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バラ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181</v>
      </c>
      <c r="B156" s="27">
        <f t="shared" si="5"/>
        <v>152</v>
      </c>
      <c r="C156" s="27">
        <f ca="1">IFERROR(OFFSET(錠剤!C$4,錠剤_PTP!$A156,0),"")</f>
        <v>584</v>
      </c>
      <c r="D156" s="27" t="str">
        <f ca="1">IFERROR(OFFSET(錠剤!D$4,錠剤_PTP!$A156,0),"")</f>
        <v>ベオーパ錠５０ｍｇ</v>
      </c>
      <c r="E156" s="27">
        <f ca="1">IFERROR(OFFSET(錠剤!E$4,錠剤_PTP!$A156,0),"")</f>
        <v>0</v>
      </c>
      <c r="F156" s="27">
        <f ca="1">IFERROR(OFFSET(錠剤!F$4,錠剤_PTP!$A156,0),"")</f>
        <v>25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/>
      </c>
      <c r="J156" s="27" t="str">
        <f ca="1">IFERROR(OFFSET(錠剤!J$4,錠剤_PTP!$A156,0),"")</f>
        <v>調剤棚　＆　普通薬バラ</v>
      </c>
      <c r="K156" s="65">
        <v>235</v>
      </c>
      <c r="L156" s="77"/>
      <c r="M156" s="54">
        <f t="shared" si="4"/>
        <v>235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182</v>
      </c>
      <c r="B157" s="27">
        <f t="shared" si="5"/>
        <v>153</v>
      </c>
      <c r="C157" s="27">
        <f ca="1">IFERROR(OFFSET(錠剤!C$4,錠剤_PTP!$A157,0),"")</f>
        <v>587</v>
      </c>
      <c r="D157" s="27" t="str">
        <f ca="1">IFERROR(OFFSET(錠剤!D$4,錠剤_PTP!$A157,0),"")</f>
        <v>ベザフィブラートＳＲ錠２００ｍｇ「日医工」　　　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>
        <v>210</v>
      </c>
      <c r="L157" s="77"/>
      <c r="M157" s="54">
        <f t="shared" si="4"/>
        <v>210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183</v>
      </c>
      <c r="B158" s="27">
        <f t="shared" si="5"/>
        <v>154</v>
      </c>
      <c r="C158" s="27">
        <f ca="1">IFERROR(OFFSET(錠剤!C$4,錠剤_PTP!$A158,0),"")</f>
        <v>600</v>
      </c>
      <c r="D158" s="27" t="str">
        <f ca="1">IFERROR(OFFSET(錠剤!D$4,錠剤_PTP!$A158,0),"")</f>
        <v>ベルソムラ錠１５ｍｇ</v>
      </c>
      <c r="E158" s="27">
        <f ca="1">IFERROR(OFFSET(錠剤!E$4,錠剤_PTP!$A158,0),"")</f>
        <v>0</v>
      </c>
      <c r="F158" s="27">
        <f ca="1">IFERROR(OFFSET(錠剤!F$4,錠剤_PTP!$A158,0),"")</f>
        <v>1</v>
      </c>
      <c r="G158" s="27" t="str">
        <f ca="1">IFERROR(OFFSET(錠剤!G$4,錠剤_PTP!$A158,0),"")</f>
        <v>ＰＴＰ</v>
      </c>
      <c r="H158" s="27" t="str">
        <f ca="1">IFERROR(OFFSET(錠剤!H$4,錠剤_PTP!$A158,0),"")</f>
        <v>５００Ｔ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</v>
      </c>
      <c r="K158" s="65">
        <v>280</v>
      </c>
      <c r="L158" s="77"/>
      <c r="M158" s="54">
        <f t="shared" si="4"/>
        <v>280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184</v>
      </c>
      <c r="B159" s="27">
        <f t="shared" si="5"/>
        <v>155</v>
      </c>
      <c r="C159" s="27">
        <f ca="1">IFERROR(OFFSET(錠剤!C$4,錠剤_PTP!$A159,0),"")</f>
        <v>601</v>
      </c>
      <c r="D159" s="27" t="str">
        <f ca="1">IFERROR(OFFSET(錠剤!D$4,錠剤_PTP!$A159,0),"")</f>
        <v>ベルソムラ錠２０ｍｇ</v>
      </c>
      <c r="E159" s="27">
        <f ca="1">IFERROR(OFFSET(錠剤!E$4,錠剤_PTP!$A159,0),"")</f>
        <v>0</v>
      </c>
      <c r="F159" s="27">
        <f ca="1">IFERROR(OFFSET(錠剤!F$4,錠剤_PTP!$A159,0),"")</f>
        <v>1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</v>
      </c>
      <c r="K159" s="65">
        <v>335</v>
      </c>
      <c r="L159" s="77"/>
      <c r="M159" s="54">
        <f t="shared" si="4"/>
        <v>335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186</v>
      </c>
      <c r="B160" s="27">
        <f t="shared" si="5"/>
        <v>156</v>
      </c>
      <c r="C160" s="27">
        <f ca="1">IFERROR(OFFSET(錠剤!C$4,錠剤_PTP!$A160,0),"")</f>
        <v>605</v>
      </c>
      <c r="D160" s="27" t="str">
        <f ca="1">IFERROR(OFFSET(錠剤!D$4,錠剤_PTP!$A160,0),"")</f>
        <v>ベンザリン錠５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ＰＴＰ</v>
      </c>
      <c r="H160" s="27" t="str">
        <f ca="1">IFERROR(OFFSET(錠剤!H$4,錠剤_PTP!$A160,0),"")</f>
        <v>１００Ｔ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>
        <v>403</v>
      </c>
      <c r="L160" s="77"/>
      <c r="M160" s="54">
        <f t="shared" si="4"/>
        <v>403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187</v>
      </c>
      <c r="B161" s="27">
        <f t="shared" si="5"/>
        <v>157</v>
      </c>
      <c r="C161" s="27">
        <f ca="1">IFERROR(OFFSET(錠剤!C$4,錠剤_PTP!$A161,0),"")</f>
        <v>606</v>
      </c>
      <c r="D161" s="27" t="str">
        <f ca="1">IFERROR(OFFSET(錠剤!D$4,錠剤_PTP!$A161,0),"")</f>
        <v>ベンザリン錠５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１０００Ｔ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188</v>
      </c>
      <c r="B162" s="27">
        <f t="shared" si="5"/>
        <v>158</v>
      </c>
      <c r="C162" s="27">
        <f ca="1">IFERROR(OFFSET(錠剤!C$4,錠剤_PTP!$A162,0),"")</f>
        <v>611</v>
      </c>
      <c r="D162" s="27" t="str">
        <f ca="1">IFERROR(OFFSET(錠剤!D$4,錠剤_PTP!$A162,0),"")</f>
        <v>ボグリボーズＯＤ錠０．２ｍｇ　「トーワ」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189</v>
      </c>
      <c r="B163" s="27">
        <f t="shared" si="5"/>
        <v>159</v>
      </c>
      <c r="C163" s="27">
        <f ca="1">IFERROR(OFFSET(錠剤!C$4,錠剤_PTP!$A163,0),"")</f>
        <v>612</v>
      </c>
      <c r="D163" s="27" t="str">
        <f ca="1">IFERROR(OFFSET(錠剤!D$4,錠剤_PTP!$A163,0),"")</f>
        <v>ボグリボーズＯＤ錠０．２ｍｇ「トーワ」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５００Ｔ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190</v>
      </c>
      <c r="B164" s="27">
        <f t="shared" si="5"/>
        <v>160</v>
      </c>
      <c r="C164" s="27">
        <f ca="1">IFERROR(OFFSET(錠剤!C$4,錠剤_PTP!$A164,0),"")</f>
        <v>627</v>
      </c>
      <c r="D164" s="27" t="str">
        <f ca="1">IFERROR(OFFSET(錠剤!D$4,錠剤_PTP!$A164,0),"")</f>
        <v>マイスタン錠５ｍｇ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バラ</v>
      </c>
      <c r="H164" s="27" t="str">
        <f ca="1">IFERROR(OFFSET(錠剤!H$4,錠剤_PTP!$A164,0),"")</f>
        <v>５００Ｔ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191</v>
      </c>
      <c r="B165" s="27">
        <f t="shared" si="5"/>
        <v>161</v>
      </c>
      <c r="C165" s="27">
        <f ca="1">IFERROR(OFFSET(錠剤!C$4,錠剤_PTP!$A165,0),"")</f>
        <v>628</v>
      </c>
      <c r="D165" s="27" t="str">
        <f ca="1">IFERROR(OFFSET(錠剤!D$4,錠剤_PTP!$A165,0),"")</f>
        <v>マイスリー錠５ｍｇ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ＰＴＰ</v>
      </c>
      <c r="H165" s="27" t="str">
        <f ca="1">IFERROR(OFFSET(錠剤!H$4,錠剤_PTP!$A165,0),"")</f>
        <v>１００Ｔ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>
        <v>572</v>
      </c>
      <c r="L165" s="77"/>
      <c r="M165" s="54">
        <f t="shared" si="4"/>
        <v>572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192</v>
      </c>
      <c r="B166" s="27">
        <f t="shared" si="5"/>
        <v>162</v>
      </c>
      <c r="C166" s="27">
        <f ca="1">IFERROR(OFFSET(錠剤!C$4,錠剤_PTP!$A166,0),"")</f>
        <v>629</v>
      </c>
      <c r="D166" s="27" t="str">
        <f ca="1">IFERROR(OFFSET(錠剤!D$4,錠剤_PTP!$A166,0),"")</f>
        <v>マイスリー錠５ｍｇ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バラ</v>
      </c>
      <c r="H166" s="27" t="str">
        <f ca="1">IFERROR(OFFSET(錠剤!H$4,錠剤_PTP!$A166,0),"")</f>
        <v>１０００Ｔ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193</v>
      </c>
      <c r="B167" s="27">
        <f t="shared" si="5"/>
        <v>163</v>
      </c>
      <c r="C167" s="27">
        <f ca="1">IFERROR(OFFSET(錠剤!C$4,錠剤_PTP!$A167,0),"")</f>
        <v>630</v>
      </c>
      <c r="D167" s="27" t="str">
        <f ca="1">IFERROR(OFFSET(錠剤!D$4,錠剤_PTP!$A167,0),"")</f>
        <v>マグミット錠３３０ｍｇ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ＰＴＰ</v>
      </c>
      <c r="H167" s="27" t="str">
        <f ca="1">IFERROR(OFFSET(錠剤!H$4,錠剤_PTP!$A167,0),"")</f>
        <v>１０００Ｔ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>
        <v>1496</v>
      </c>
      <c r="L167" s="77"/>
      <c r="M167" s="54">
        <f t="shared" si="4"/>
        <v>1496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194</v>
      </c>
      <c r="B168" s="27">
        <f t="shared" si="5"/>
        <v>164</v>
      </c>
      <c r="C168" s="27">
        <f ca="1">IFERROR(OFFSET(錠剤!C$4,錠剤_PTP!$A168,0),"")</f>
        <v>631</v>
      </c>
      <c r="D168" s="27" t="str">
        <f ca="1">IFERROR(OFFSET(錠剤!D$4,錠剤_PTP!$A168,0),"")</f>
        <v>マグミット錠３３０ｍｇ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バラ</v>
      </c>
      <c r="H168" s="27" t="str">
        <f ca="1">IFERROR(OFFSET(錠剤!H$4,錠剤_PTP!$A168,0),"")</f>
        <v>１０００Ｔ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195</v>
      </c>
      <c r="B169" s="27">
        <f t="shared" si="5"/>
        <v>165</v>
      </c>
      <c r="C169" s="27">
        <f ca="1">IFERROR(OFFSET(錠剤!C$4,錠剤_PTP!$A169,0),"")</f>
        <v>632</v>
      </c>
      <c r="D169" s="27" t="str">
        <f ca="1">IFERROR(OFFSET(錠剤!D$4,錠剤_PTP!$A169,0),"")</f>
        <v>マグミット錠５００ｍｇ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５００Ｔ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>
        <v>924</v>
      </c>
      <c r="L169" s="77"/>
      <c r="M169" s="54">
        <f t="shared" si="4"/>
        <v>924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196</v>
      </c>
      <c r="B170" s="27">
        <f t="shared" si="5"/>
        <v>166</v>
      </c>
      <c r="C170" s="27">
        <f ca="1">IFERROR(OFFSET(錠剤!C$4,錠剤_PTP!$A170,0),"")</f>
        <v>633</v>
      </c>
      <c r="D170" s="27" t="str">
        <f ca="1">IFERROR(OFFSET(錠剤!D$4,錠剤_PTP!$A170,0),"")</f>
        <v>マグミット錠５００ｍｇ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バラ</v>
      </c>
      <c r="H170" s="27" t="str">
        <f ca="1">IFERROR(OFFSET(錠剤!H$4,錠剤_PTP!$A170,0),"")</f>
        <v>５００Ｔ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197</v>
      </c>
      <c r="B171" s="27">
        <f t="shared" si="5"/>
        <v>167</v>
      </c>
      <c r="C171" s="27">
        <f ca="1">IFERROR(OFFSET(錠剤!C$4,錠剤_PTP!$A171,0),"")</f>
        <v>635</v>
      </c>
      <c r="D171" s="27" t="str">
        <f ca="1">IFERROR(OFFSET(錠剤!D$4,錠剤_PTP!$A171,0),"")</f>
        <v>マプロチリン塩酸塩錠１０ｍｇ「アメル」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１００Ｔ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>
        <v>304</v>
      </c>
      <c r="L171" s="77"/>
      <c r="M171" s="54">
        <f t="shared" si="4"/>
        <v>304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198</v>
      </c>
      <c r="B172" s="27">
        <f t="shared" si="5"/>
        <v>168</v>
      </c>
      <c r="C172" s="27">
        <f ca="1">IFERROR(OFFSET(錠剤!C$4,錠剤_PTP!$A172,0),"")</f>
        <v>636</v>
      </c>
      <c r="D172" s="27" t="str">
        <f ca="1">IFERROR(OFFSET(錠剤!D$4,錠剤_PTP!$A172,0),"")</f>
        <v>マプロチリン塩酸塩錠２５ｍｇ「アメル」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>
        <v>550</v>
      </c>
      <c r="L172" s="77"/>
      <c r="M172" s="54">
        <f t="shared" si="4"/>
        <v>550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200</v>
      </c>
      <c r="B173" s="27">
        <f t="shared" si="5"/>
        <v>169</v>
      </c>
      <c r="C173" s="27">
        <f ca="1">IFERROR(OFFSET(錠剤!C$4,錠剤_PTP!$A173,0),"")</f>
        <v>639</v>
      </c>
      <c r="D173" s="27" t="str">
        <f ca="1">IFERROR(OFFSET(錠剤!D$4,錠剤_PTP!$A173,0),"")</f>
        <v>ミドドリン塩酸塩錠２ｍｇ「トーワ」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ＰＴＰ</v>
      </c>
      <c r="H173" s="27" t="str">
        <f ca="1">IFERROR(OFFSET(錠剤!H$4,錠剤_PTP!$A173,0),"")</f>
        <v>１００Ｔ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>
        <v>220</v>
      </c>
      <c r="L173" s="77"/>
      <c r="M173" s="54">
        <f t="shared" si="4"/>
        <v>220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201</v>
      </c>
      <c r="B174" s="27">
        <f t="shared" si="5"/>
        <v>170</v>
      </c>
      <c r="C174" s="27">
        <f ca="1">IFERROR(OFFSET(錠剤!C$4,錠剤_PTP!$A174,0),"")</f>
        <v>645</v>
      </c>
      <c r="D174" s="27" t="str">
        <f ca="1">IFERROR(OFFSET(錠剤!D$4,錠剤_PTP!$A174,0),"")</f>
        <v>メイラックス錠１ｍｇ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５００Ｔ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>
        <v>189</v>
      </c>
      <c r="L174" s="77"/>
      <c r="M174" s="54">
        <f t="shared" si="4"/>
        <v>189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202</v>
      </c>
      <c r="B175" s="27">
        <f t="shared" si="5"/>
        <v>171</v>
      </c>
      <c r="C175" s="27">
        <f ca="1">IFERROR(OFFSET(錠剤!C$4,錠剤_PTP!$A175,0),"")</f>
        <v>648</v>
      </c>
      <c r="D175" s="27" t="str">
        <f ca="1">IFERROR(OFFSET(錠剤!D$4,錠剤_PTP!$A175,0),"")</f>
        <v>メコバラミン錠５００「トーワ」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ＰＴＰ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>
        <v>460</v>
      </c>
      <c r="L175" s="77"/>
      <c r="M175" s="54">
        <f t="shared" si="4"/>
        <v>460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203</v>
      </c>
      <c r="B176" s="27">
        <f t="shared" si="5"/>
        <v>172</v>
      </c>
      <c r="C176" s="27">
        <f ca="1">IFERROR(OFFSET(錠剤!C$4,錠剤_PTP!$A176,0),"")</f>
        <v>649</v>
      </c>
      <c r="D176" s="27" t="str">
        <f ca="1">IFERROR(OFFSET(錠剤!D$4,錠剤_PTP!$A176,0),"")</f>
        <v>メコバラミン錠５００「トーワ」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バラ</v>
      </c>
      <c r="H176" s="27" t="str">
        <f ca="1">IFERROR(OFFSET(錠剤!H$4,錠剤_PTP!$A176,0),"")</f>
        <v>１０００Ｔ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204</v>
      </c>
      <c r="B177" s="27">
        <f t="shared" si="5"/>
        <v>173</v>
      </c>
      <c r="C177" s="27">
        <f ca="1">IFERROR(OFFSET(錠剤!C$4,錠剤_PTP!$A177,0),"")</f>
        <v>661</v>
      </c>
      <c r="D177" s="27" t="str">
        <f ca="1">IFERROR(OFFSET(錠剤!D$4,錠剤_PTP!$A177,0),"")</f>
        <v>モサプリドクエン酸塩錠５ｍｇ「日医工」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>
        <v>486</v>
      </c>
      <c r="L177" s="77"/>
      <c r="M177" s="54">
        <f t="shared" si="4"/>
        <v>486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205</v>
      </c>
      <c r="B178" s="27">
        <f t="shared" si="5"/>
        <v>174</v>
      </c>
      <c r="C178" s="27">
        <f ca="1">IFERROR(OFFSET(錠剤!C$4,錠剤_PTP!$A178,0),"")</f>
        <v>662</v>
      </c>
      <c r="D178" s="27" t="str">
        <f ca="1">IFERROR(OFFSET(錠剤!D$4,錠剤_PTP!$A178,0),"")</f>
        <v>モサプリドクエン酸塩錠５ｍｇ「日医工」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１０００Ｔ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206</v>
      </c>
      <c r="B179" s="27">
        <f t="shared" si="5"/>
        <v>175</v>
      </c>
      <c r="C179" s="27">
        <f ca="1">IFERROR(OFFSET(錠剤!C$4,錠剤_PTP!$A179,0),"")</f>
        <v>665</v>
      </c>
      <c r="D179" s="27" t="str">
        <f ca="1">IFERROR(OFFSET(錠剤!D$4,錠剤_PTP!$A179,0),"")</f>
        <v>ユーロジン２ｍｇ錠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１００Ｔ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>
        <v>356</v>
      </c>
      <c r="L179" s="77"/>
      <c r="M179" s="54">
        <f t="shared" si="4"/>
        <v>356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208</v>
      </c>
      <c r="B180" s="27">
        <f t="shared" si="5"/>
        <v>176</v>
      </c>
      <c r="C180" s="27">
        <f ca="1">IFERROR(OFFSET(錠剤!C$4,錠剤_PTP!$A180,0),"")</f>
        <v>684</v>
      </c>
      <c r="D180" s="27" t="str">
        <f ca="1">IFERROR(OFFSET(錠剤!D$4,錠剤_PTP!$A180,0),"")</f>
        <v>ラメルテオン錠８ｍｇ「トーワ」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ＰＴＰ</v>
      </c>
      <c r="H180" s="27" t="str">
        <f ca="1">IFERROR(OFFSET(錠剤!H$4,錠剤_PTP!$A180,0),"")</f>
        <v>１００Ｔ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>
        <v>566</v>
      </c>
      <c r="L180" s="77"/>
      <c r="M180" s="54">
        <f t="shared" si="4"/>
        <v>566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209</v>
      </c>
      <c r="B181" s="27">
        <f t="shared" si="5"/>
        <v>177</v>
      </c>
      <c r="C181" s="27">
        <f ca="1">IFERROR(OFFSET(錠剤!C$4,錠剤_PTP!$A181,0),"")</f>
        <v>685</v>
      </c>
      <c r="D181" s="27" t="str">
        <f ca="1">IFERROR(OFFSET(錠剤!D$4,錠剤_PTP!$A181,0),"")</f>
        <v>ラメルテオン錠８ｍｇ「トーワ」</v>
      </c>
      <c r="E181" s="27">
        <f ca="1">IFERROR(OFFSET(錠剤!E$4,錠剤_PTP!$A181,0),"")</f>
        <v>0</v>
      </c>
      <c r="F181" s="27">
        <f ca="1">IFERROR(OFFSET(錠剤!F$4,錠剤_PTP!$A181,0),"")</f>
        <v>25</v>
      </c>
      <c r="G181" s="27" t="str">
        <f ca="1">IFERROR(OFFSET(錠剤!G$4,錠剤_PTP!$A181,0),"")</f>
        <v>バラ</v>
      </c>
      <c r="H181" s="27" t="str">
        <f ca="1">IFERROR(OFFSET(錠剤!H$4,錠剤_PTP!$A181,0),"")</f>
        <v>３００Ｔ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　＆　普通薬バラ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210</v>
      </c>
      <c r="B182" s="27">
        <f t="shared" si="5"/>
        <v>178</v>
      </c>
      <c r="C182" s="27">
        <f ca="1">IFERROR(OFFSET(錠剤!C$4,錠剤_PTP!$A182,0),"")</f>
        <v>690</v>
      </c>
      <c r="D182" s="27" t="str">
        <f ca="1">IFERROR(OFFSET(錠剤!D$4,錠剤_PTP!$A182,0),"")</f>
        <v>ランソプラゾールＯＤ錠１５ｍｇ「トーワ」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ＰＴＰ</v>
      </c>
      <c r="H182" s="27" t="str">
        <f ca="1">IFERROR(OFFSET(錠剤!H$4,錠剤_PTP!$A182,0),"")</f>
        <v>５００Ｔ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>
        <v>599</v>
      </c>
      <c r="L182" s="77"/>
      <c r="M182" s="54">
        <f t="shared" si="4"/>
        <v>599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211</v>
      </c>
      <c r="B183" s="27">
        <f t="shared" si="5"/>
        <v>179</v>
      </c>
      <c r="C183" s="27">
        <f ca="1">IFERROR(OFFSET(錠剤!C$4,錠剤_PTP!$A183,0),"")</f>
        <v>691</v>
      </c>
      <c r="D183" s="27" t="str">
        <f ca="1">IFERROR(OFFSET(錠剤!D$4,錠剤_PTP!$A183,0),"")</f>
        <v>ランソプラゾールＯＤ錠１５ｍｇ「トーワ」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バラ</v>
      </c>
      <c r="H183" s="27" t="str">
        <f ca="1">IFERROR(OFFSET(錠剤!H$4,錠剤_PTP!$A183,0),"")</f>
        <v>５００Ｔ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212</v>
      </c>
      <c r="B184" s="27">
        <f t="shared" si="5"/>
        <v>180</v>
      </c>
      <c r="C184" s="27">
        <f ca="1">IFERROR(OFFSET(錠剤!C$4,錠剤_PTP!$A184,0),"")</f>
        <v>694</v>
      </c>
      <c r="D184" s="27" t="str">
        <f ca="1">IFERROR(OFFSET(錠剤!D$4,錠剤_PTP!$A184,0),"")</f>
        <v>リーゼ錠５ｍｇ</v>
      </c>
      <c r="E184" s="27">
        <f ca="1">IFERROR(OFFSET(錠剤!E$4,錠剤_PTP!$A184,0),"")</f>
        <v>0</v>
      </c>
      <c r="F184" s="27">
        <f ca="1">IFERROR(OFFSET(錠剤!F$4,錠剤_PTP!$A184,0),"")</f>
        <v>1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</v>
      </c>
      <c r="K184" s="65">
        <v>907</v>
      </c>
      <c r="L184" s="77"/>
      <c r="M184" s="54">
        <f t="shared" si="4"/>
        <v>907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213</v>
      </c>
      <c r="B185" s="27">
        <f t="shared" si="5"/>
        <v>181</v>
      </c>
      <c r="C185" s="27">
        <f ca="1">IFERROR(OFFSET(錠剤!C$4,錠剤_PTP!$A185,0),"")</f>
        <v>696</v>
      </c>
      <c r="D185" s="27" t="str">
        <f ca="1">IFERROR(OFFSET(錠剤!D$4,錠剤_PTP!$A185,0),"")</f>
        <v>リクシアナＯＤ錠３０ｍｇ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214</v>
      </c>
      <c r="B186" s="27">
        <f t="shared" si="5"/>
        <v>182</v>
      </c>
      <c r="C186" s="27">
        <f ca="1">IFERROR(OFFSET(錠剤!C$4,錠剤_PTP!$A186,0),"")</f>
        <v>723</v>
      </c>
      <c r="D186" s="27" t="str">
        <f ca="1">IFERROR(OFFSET(錠剤!D$4,錠剤_PTP!$A186,0),"")</f>
        <v>リスミー錠２ｍｇ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>
        <v>322</v>
      </c>
      <c r="L186" s="77"/>
      <c r="M186" s="54">
        <f t="shared" si="4"/>
        <v>322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216</v>
      </c>
      <c r="B187" s="27">
        <f t="shared" si="5"/>
        <v>183</v>
      </c>
      <c r="C187" s="27">
        <f ca="1">IFERROR(OFFSET(錠剤!C$4,錠剤_PTP!$A187,0),"")</f>
        <v>731</v>
      </c>
      <c r="D187" s="27" t="str">
        <f ca="1">IFERROR(OFFSET(錠剤!D$4,錠剤_PTP!$A187,0),"")</f>
        <v>リボトリール錠０．５ｍｇ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ＰＴＰ</v>
      </c>
      <c r="H187" s="27" t="str">
        <f ca="1">IFERROR(OFFSET(錠剤!H$4,錠剤_PTP!$A187,0),"")</f>
        <v>１００Ｔ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>
        <v>474</v>
      </c>
      <c r="L187" s="77"/>
      <c r="M187" s="54">
        <f t="shared" si="4"/>
        <v>474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217</v>
      </c>
      <c r="B188" s="27">
        <f t="shared" si="5"/>
        <v>184</v>
      </c>
      <c r="C188" s="27">
        <f ca="1">IFERROR(OFFSET(錠剤!C$4,錠剤_PTP!$A188,0),"")</f>
        <v>732</v>
      </c>
      <c r="D188" s="27" t="str">
        <f ca="1">IFERROR(OFFSET(錠剤!D$4,錠剤_PTP!$A188,0),"")</f>
        <v>リボトリール錠０．５ｍｇ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１０００Ｔ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218</v>
      </c>
      <c r="B189" s="27">
        <f t="shared" si="5"/>
        <v>185</v>
      </c>
      <c r="C189" s="27">
        <f ca="1">IFERROR(OFFSET(錠剤!C$4,錠剤_PTP!$A189,0),"")</f>
        <v>733</v>
      </c>
      <c r="D189" s="27" t="str">
        <f ca="1">IFERROR(OFFSET(錠剤!D$4,錠剤_PTP!$A189,0),"")</f>
        <v>リボトリール錠１ｍｇ</v>
      </c>
      <c r="E189" s="27">
        <f ca="1">IFERROR(OFFSET(錠剤!E$4,錠剤_PTP!$A189,0),"")</f>
        <v>0</v>
      </c>
      <c r="F189" s="27">
        <f ca="1">IFERROR(OFFSET(錠剤!F$4,錠剤_PTP!$A189,0),"")</f>
        <v>25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　＆　普通薬バラ</v>
      </c>
      <c r="K189" s="65">
        <v>487</v>
      </c>
      <c r="L189" s="77"/>
      <c r="M189" s="54">
        <f t="shared" si="4"/>
        <v>487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219</v>
      </c>
      <c r="B190" s="27">
        <f t="shared" si="5"/>
        <v>186</v>
      </c>
      <c r="C190" s="27">
        <f ca="1">IFERROR(OFFSET(錠剤!C$4,錠剤_PTP!$A190,0),"")</f>
        <v>734</v>
      </c>
      <c r="D190" s="27" t="str">
        <f ca="1">IFERROR(OFFSET(錠剤!D$4,錠剤_PTP!$A190,0),"")</f>
        <v>リボトリール錠１ｍｇ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バラ</v>
      </c>
      <c r="H190" s="27" t="str">
        <f ca="1">IFERROR(OFFSET(錠剤!H$4,錠剤_PTP!$A190,0),"")</f>
        <v>１０００Ｔ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220</v>
      </c>
      <c r="B191" s="27">
        <f t="shared" si="5"/>
        <v>187</v>
      </c>
      <c r="C191" s="27">
        <f ca="1">IFERROR(OFFSET(錠剤!C$4,錠剤_PTP!$A191,0),"")</f>
        <v>736</v>
      </c>
      <c r="D191" s="27" t="str">
        <f ca="1">IFERROR(OFFSET(錠剤!D$4,錠剤_PTP!$A191,0),"")</f>
        <v>リマプロスト　アルファデクス錠５μｇ「サワイ」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２００Ｔ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221</v>
      </c>
      <c r="B192" s="27">
        <f t="shared" si="5"/>
        <v>188</v>
      </c>
      <c r="C192" s="27">
        <f ca="1">IFERROR(OFFSET(錠剤!C$4,錠剤_PTP!$A192,0),"")</f>
        <v>739</v>
      </c>
      <c r="D192" s="27" t="str">
        <f ca="1">IFERROR(OFFSET(錠剤!D$4,錠剤_PTP!$A192,0),"")</f>
        <v>リンゼス錠０．２５ｍｇ</v>
      </c>
      <c r="E192" s="27">
        <f ca="1">IFERROR(OFFSET(錠剤!E$4,錠剤_PTP!$A192,0),"")</f>
        <v>0</v>
      </c>
      <c r="F192" s="27">
        <f ca="1">IFERROR(OFFSET(錠剤!F$4,錠剤_PTP!$A192,0),"")</f>
        <v>1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</v>
      </c>
      <c r="K192" s="65">
        <v>352</v>
      </c>
      <c r="L192" s="77"/>
      <c r="M192" s="54">
        <f t="shared" si="4"/>
        <v>352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222</v>
      </c>
      <c r="B193" s="27">
        <f t="shared" si="5"/>
        <v>189</v>
      </c>
      <c r="C193" s="27">
        <f ca="1">IFERROR(OFFSET(錠剤!C$4,錠剤_PTP!$A193,0),"")</f>
        <v>753</v>
      </c>
      <c r="D193" s="27" t="str">
        <f ca="1">IFERROR(OFFSET(錠剤!D$4,錠剤_PTP!$A193,0),"")</f>
        <v>レキソタン錠２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ＰＴＰ</v>
      </c>
      <c r="H193" s="27" t="str">
        <f ca="1">IFERROR(OFFSET(錠剤!H$4,錠剤_PTP!$A193,0),"")</f>
        <v>１００Ｔ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>
        <v>344</v>
      </c>
      <c r="L193" s="77"/>
      <c r="M193" s="54">
        <f t="shared" si="4"/>
        <v>344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223</v>
      </c>
      <c r="B194" s="27">
        <f t="shared" si="5"/>
        <v>190</v>
      </c>
      <c r="C194" s="27">
        <f ca="1">IFERROR(OFFSET(錠剤!C$4,錠剤_PTP!$A194,0),"")</f>
        <v>754</v>
      </c>
      <c r="D194" s="27" t="str">
        <f ca="1">IFERROR(OFFSET(錠剤!D$4,錠剤_PTP!$A194,0),"")</f>
        <v>レキソタン錠２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バラ</v>
      </c>
      <c r="H194" s="27" t="str">
        <f ca="1">IFERROR(OFFSET(錠剤!H$4,錠剤_PTP!$A194,0),"")</f>
        <v>５００Ｔ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224</v>
      </c>
      <c r="B195" s="27">
        <f t="shared" si="5"/>
        <v>191</v>
      </c>
      <c r="C195" s="27">
        <f ca="1">IFERROR(OFFSET(錠剤!C$4,錠剤_PTP!$A195,0),"")</f>
        <v>755</v>
      </c>
      <c r="D195" s="27" t="str">
        <f ca="1">IFERROR(OFFSET(錠剤!D$4,錠剤_PTP!$A195,0),"")</f>
        <v>レキソタン錠５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ＰＴＰ</v>
      </c>
      <c r="H195" s="27" t="str">
        <f ca="1">IFERROR(OFFSET(錠剤!H$4,錠剤_PTP!$A195,0),"")</f>
        <v>１００Ｔ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>
        <v>446</v>
      </c>
      <c r="L195" s="77"/>
      <c r="M195" s="54">
        <f t="shared" si="4"/>
        <v>446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225</v>
      </c>
      <c r="B196" s="27">
        <f t="shared" si="5"/>
        <v>192</v>
      </c>
      <c r="C196" s="27">
        <f ca="1">IFERROR(OFFSET(錠剤!C$4,錠剤_PTP!$A196,0),"")</f>
        <v>756</v>
      </c>
      <c r="D196" s="27" t="str">
        <f ca="1">IFERROR(OFFSET(錠剤!D$4,錠剤_PTP!$A196,0),"")</f>
        <v>レキソタン錠５</v>
      </c>
      <c r="E196" s="27">
        <f ca="1">IFERROR(OFFSET(錠剤!E$4,錠剤_PTP!$A196,0),"")</f>
        <v>0</v>
      </c>
      <c r="F196" s="27">
        <f ca="1">IFERROR(OFFSET(錠剤!F$4,錠剤_PTP!$A196,0),"")</f>
        <v>25</v>
      </c>
      <c r="G196" s="27" t="str">
        <f ca="1">IFERROR(OFFSET(錠剤!G$4,錠剤_PTP!$A196,0),"")</f>
        <v>バラ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　＆　普通薬バラ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226</v>
      </c>
      <c r="B197" s="27">
        <f t="shared" si="5"/>
        <v>193</v>
      </c>
      <c r="C197" s="27">
        <f ca="1">IFERROR(OFFSET(錠剤!C$4,錠剤_PTP!$A197,0),"")</f>
        <v>757</v>
      </c>
      <c r="D197" s="27" t="str">
        <f ca="1">IFERROR(OFFSET(錠剤!D$4,錠剤_PTP!$A197,0),"")</f>
        <v>レグテクト錠３３３ｍｇ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１００Ｔ　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>
        <v>440</v>
      </c>
      <c r="L197" s="77"/>
      <c r="M197" s="54">
        <f t="shared" si="4"/>
        <v>440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227</v>
      </c>
      <c r="B198" s="27">
        <f t="shared" si="5"/>
        <v>194</v>
      </c>
      <c r="C198" s="27">
        <f ca="1">IFERROR(OFFSET(錠剤!C$4,錠剤_PTP!$A198,0),"")</f>
        <v>758</v>
      </c>
      <c r="D198" s="27" t="str">
        <f ca="1">IFERROR(OFFSET(錠剤!D$4,錠剤_PTP!$A198,0),"")</f>
        <v>レグテクト錠３３３ｍｇ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　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228</v>
      </c>
      <c r="B199" s="27">
        <f t="shared" ref="B199:B262" si="7">B198+1</f>
        <v>195</v>
      </c>
      <c r="C199" s="27">
        <f ca="1">IFERROR(OFFSET(錠剤!C$4,錠剤_PTP!$A199,0),"")</f>
        <v>760</v>
      </c>
      <c r="D199" s="27" t="str">
        <f ca="1">IFERROR(OFFSET(錠剤!D$4,錠剤_PTP!$A199,0),"")</f>
        <v>レスプレン錠２０ｍｇ</v>
      </c>
      <c r="E199" s="27">
        <f ca="1">IFERROR(OFFSET(錠剤!E$4,錠剤_PTP!$A199,0),"")</f>
        <v>0</v>
      </c>
      <c r="F199" s="27">
        <f ca="1">IFERROR(OFFSET(錠剤!F$4,錠剤_PTP!$A199,0),"")</f>
        <v>1</v>
      </c>
      <c r="G199" s="27" t="str">
        <f ca="1">IFERROR(OFFSET(錠剤!G$4,錠剤_PTP!$A199,0),"")</f>
        <v>ＰＴＰ</v>
      </c>
      <c r="H199" s="27" t="str">
        <f ca="1">IFERROR(OFFSET(錠剤!H$4,錠剤_PTP!$A199,0),"")</f>
        <v>５００Ｔ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</v>
      </c>
      <c r="K199" s="65">
        <v>554</v>
      </c>
      <c r="L199" s="77"/>
      <c r="M199" s="54">
        <f t="shared" si="6"/>
        <v>554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229</v>
      </c>
      <c r="B200" s="27">
        <f t="shared" si="7"/>
        <v>196</v>
      </c>
      <c r="C200" s="27">
        <f ca="1">IFERROR(OFFSET(錠剤!C$4,錠剤_PTP!$A200,0),"")</f>
        <v>762</v>
      </c>
      <c r="D200" s="27" t="str">
        <f ca="1">IFERROR(OFFSET(錠剤!D$4,錠剤_PTP!$A200,0),"")</f>
        <v>レバミピド錠１００ｍｇ「オーツカ」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ＰＴＰ</v>
      </c>
      <c r="H200" s="27" t="str">
        <f ca="1">IFERROR(OFFSET(錠剤!H$4,錠剤_PTP!$A200,0),"")</f>
        <v>５００Ｔ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>
        <v>748</v>
      </c>
      <c r="L200" s="77"/>
      <c r="M200" s="54">
        <f t="shared" si="6"/>
        <v>748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230</v>
      </c>
      <c r="B201" s="27">
        <f t="shared" si="7"/>
        <v>197</v>
      </c>
      <c r="C201" s="27">
        <f ca="1">IFERROR(OFFSET(錠剤!C$4,錠剤_PTP!$A201,0),"")</f>
        <v>763</v>
      </c>
      <c r="D201" s="27" t="str">
        <f ca="1">IFERROR(OFFSET(錠剤!D$4,錠剤_PTP!$A201,0),"")</f>
        <v>レバミピド錠１００ｍｇ「オーツカ」</v>
      </c>
      <c r="E201" s="27">
        <f ca="1">IFERROR(OFFSET(錠剤!E$4,錠剤_PTP!$A201,0),"")</f>
        <v>0</v>
      </c>
      <c r="F201" s="27">
        <f ca="1">IFERROR(OFFSET(錠剤!F$4,錠剤_PTP!$A201,0),"")</f>
        <v>25</v>
      </c>
      <c r="G201" s="27" t="str">
        <f ca="1">IFERROR(OFFSET(錠剤!G$4,錠剤_PTP!$A201,0),"")</f>
        <v>バラ</v>
      </c>
      <c r="H201" s="27" t="str">
        <f ca="1">IFERROR(OFFSET(錠剤!H$4,錠剤_PTP!$A201,0),"")</f>
        <v>５００Ｔ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　＆　普通薬バラ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231</v>
      </c>
      <c r="B202" s="27">
        <f t="shared" si="7"/>
        <v>198</v>
      </c>
      <c r="C202" s="27">
        <f ca="1">IFERROR(OFFSET(錠剤!C$4,錠剤_PTP!$A202,0),"")</f>
        <v>765</v>
      </c>
      <c r="D202" s="27" t="str">
        <f ca="1">IFERROR(OFFSET(錠剤!D$4,錠剤_PTP!$A202,0),"")</f>
        <v>レベチラセタム錠２５０ｍｇ「トーワ」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>
        <v>200</v>
      </c>
      <c r="L202" s="77"/>
      <c r="M202" s="54">
        <f t="shared" si="6"/>
        <v>200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232</v>
      </c>
      <c r="B203" s="27">
        <f t="shared" si="7"/>
        <v>199</v>
      </c>
      <c r="C203" s="27">
        <f ca="1">IFERROR(OFFSET(錠剤!C$4,錠剤_PTP!$A203,0),"")</f>
        <v>766</v>
      </c>
      <c r="D203" s="27" t="str">
        <f ca="1">IFERROR(OFFSET(錠剤!D$4,錠剤_PTP!$A203,0),"")</f>
        <v>レベチラセタム錠２５０ｍｇ「トーワ」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３００Ｔ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233</v>
      </c>
      <c r="B204" s="27">
        <f t="shared" si="7"/>
        <v>200</v>
      </c>
      <c r="C204" s="27">
        <f ca="1">IFERROR(OFFSET(錠剤!C$4,錠剤_PTP!$A204,0),"")</f>
        <v>770</v>
      </c>
      <c r="D204" s="27" t="str">
        <f ca="1">IFERROR(OFFSET(錠剤!D$4,錠剤_PTP!$A204,0),"")</f>
        <v>レボフロキサシン錠２５０ｍｇ「ＤＳＥＰ」</v>
      </c>
      <c r="E204" s="27">
        <f ca="1">IFERROR(OFFSET(錠剤!E$4,錠剤_PTP!$A204,0),"")</f>
        <v>0</v>
      </c>
      <c r="F204" s="27">
        <f ca="1">IFERROR(OFFSET(錠剤!F$4,錠剤_PTP!$A204,0),"")</f>
        <v>1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</v>
      </c>
      <c r="K204" s="65">
        <v>270</v>
      </c>
      <c r="L204" s="77"/>
      <c r="M204" s="54">
        <f t="shared" si="6"/>
        <v>270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234</v>
      </c>
      <c r="B205" s="27">
        <f t="shared" si="7"/>
        <v>201</v>
      </c>
      <c r="C205" s="27">
        <f ca="1">IFERROR(OFFSET(錠剤!C$4,錠剤_PTP!$A205,0),"")</f>
        <v>780</v>
      </c>
      <c r="D205" s="27" t="str">
        <f ca="1">IFERROR(OFFSET(錠剤!D$4,錠剤_PTP!$A205,0),"")</f>
        <v>ロキソプロフェンナトリウム錠６０ｍｇ「日医工」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ＰＴＰ</v>
      </c>
      <c r="H205" s="27" t="str">
        <f ca="1">IFERROR(OFFSET(錠剤!H$4,錠剤_PTP!$A205,0),"")</f>
        <v>１０００Ｔ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>
        <v>905</v>
      </c>
      <c r="L205" s="77"/>
      <c r="M205" s="54">
        <f t="shared" si="6"/>
        <v>905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235</v>
      </c>
      <c r="B206" s="27">
        <f t="shared" si="7"/>
        <v>202</v>
      </c>
      <c r="C206" s="27">
        <f ca="1">IFERROR(OFFSET(錠剤!C$4,錠剤_PTP!$A206,0),"")</f>
        <v>781</v>
      </c>
      <c r="D206" s="27" t="str">
        <f ca="1">IFERROR(OFFSET(錠剤!D$4,錠剤_PTP!$A206,0),"")</f>
        <v>ロキソプロフェンナトリウム錠６０ｍｇ「日医工」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バラ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236</v>
      </c>
      <c r="B207" s="27">
        <f t="shared" si="7"/>
        <v>203</v>
      </c>
      <c r="C207" s="27">
        <f ca="1">IFERROR(OFFSET(錠剤!C$4,錠剤_PTP!$A207,0),"")</f>
        <v>784</v>
      </c>
      <c r="D207" s="27" t="str">
        <f ca="1">IFERROR(OFFSET(錠剤!D$4,錠剤_PTP!$A207,0),"")</f>
        <v>ロスバスタチン錠２．５ｍｇ「トーワ」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>
        <v>324</v>
      </c>
      <c r="L207" s="77"/>
      <c r="M207" s="54">
        <f t="shared" si="6"/>
        <v>324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237</v>
      </c>
      <c r="B208" s="27">
        <f t="shared" si="7"/>
        <v>204</v>
      </c>
      <c r="C208" s="27">
        <f ca="1">IFERROR(OFFSET(錠剤!C$4,錠剤_PTP!$A208,0),"")</f>
        <v>785</v>
      </c>
      <c r="D208" s="27" t="str">
        <f ca="1">IFERROR(OFFSET(錠剤!D$4,錠剤_PTP!$A208,0),"")</f>
        <v>ロスバスタチン錠２．５ｍｇ「トーワ」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３００Ｔ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238</v>
      </c>
      <c r="B209" s="27">
        <f t="shared" si="7"/>
        <v>205</v>
      </c>
      <c r="C209" s="27">
        <f ca="1">IFERROR(OFFSET(錠剤!C$4,錠剤_PTP!$A209,0),"")</f>
        <v>794</v>
      </c>
      <c r="D209" s="27" t="str">
        <f ca="1">IFERROR(OFFSET(錠剤!D$4,錠剤_PTP!$A209,0),"")</f>
        <v>ロペミンカプセル１ｍｇ</v>
      </c>
      <c r="E209" s="27">
        <f ca="1">IFERROR(OFFSET(錠剤!E$4,錠剤_PTP!$A209,0),"")</f>
        <v>0</v>
      </c>
      <c r="F209" s="27">
        <f ca="1">IFERROR(OFFSET(錠剤!F$4,錠剤_PTP!$A209,0),"")</f>
        <v>1</v>
      </c>
      <c r="G209" s="27" t="str">
        <f ca="1">IFERROR(OFFSET(錠剤!G$4,錠剤_PTP!$A209,0),"")</f>
        <v>ＰＴＰ</v>
      </c>
      <c r="H209" s="27" t="str">
        <f ca="1">IFERROR(OFFSET(錠剤!H$4,錠剤_PTP!$A209,0),"")</f>
        <v>１００Ｐ</v>
      </c>
      <c r="I209" s="27" t="str">
        <f ca="1">IFERROR(OFFSET(錠剤!I$4,錠剤_PTP!$A209,0),"")</f>
        <v>cap</v>
      </c>
      <c r="J209" s="27" t="str">
        <f ca="1">IFERROR(OFFSET(錠剤!J$4,錠剤_PTP!$A209,0),"")</f>
        <v>調剤棚</v>
      </c>
      <c r="K209" s="65">
        <v>103</v>
      </c>
      <c r="L209" s="77"/>
      <c r="M209" s="54">
        <f t="shared" si="6"/>
        <v>103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239</v>
      </c>
      <c r="B210" s="27">
        <f t="shared" si="7"/>
        <v>206</v>
      </c>
      <c r="C210" s="27">
        <f ca="1">IFERROR(OFFSET(錠剤!C$4,錠剤_PTP!$A210,0),"")</f>
        <v>795</v>
      </c>
      <c r="D210" s="27" t="str">
        <f ca="1">IFERROR(OFFSET(錠剤!D$4,錠剤_PTP!$A210,0),"")</f>
        <v>ロラゼパム錠０．５ｍｇ「サワイ」</v>
      </c>
      <c r="E210" s="27">
        <f ca="1">IFERROR(OFFSET(錠剤!E$4,錠剤_PTP!$A210,0),"")</f>
        <v>0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１０００Ｔ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>
        <v>1613</v>
      </c>
      <c r="L210" s="77"/>
      <c r="M210" s="54">
        <f t="shared" si="6"/>
        <v>1613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240</v>
      </c>
      <c r="B211" s="27">
        <f t="shared" si="7"/>
        <v>207</v>
      </c>
      <c r="C211" s="27">
        <f ca="1">IFERROR(OFFSET(錠剤!C$4,錠剤_PTP!$A211,0),"")</f>
        <v>796</v>
      </c>
      <c r="D211" s="27" t="str">
        <f ca="1">IFERROR(OFFSET(錠剤!D$4,錠剤_PTP!$A211,0),"")</f>
        <v>ロラメット錠１．０（アスカ）</v>
      </c>
      <c r="E211" s="27">
        <f ca="1">IFERROR(OFFSET(錠剤!E$4,錠剤_PTP!$A211,0),"")</f>
        <v>0</v>
      </c>
      <c r="F211" s="27">
        <f ca="1">IFERROR(OFFSET(錠剤!F$4,錠剤_PTP!$A211,0),"")</f>
        <v>25</v>
      </c>
      <c r="G211" s="27" t="str">
        <f ca="1">IFERROR(OFFSET(錠剤!G$4,錠剤_PTP!$A211,0),"")</f>
        <v>ＰＴＰ</v>
      </c>
      <c r="H211" s="27" t="str">
        <f ca="1">IFERROR(OFFSET(錠剤!H$4,錠剤_PTP!$A211,0),"")</f>
        <v>１００Ｔ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>
        <v>952</v>
      </c>
      <c r="L211" s="77"/>
      <c r="M211" s="54">
        <f t="shared" si="6"/>
        <v>952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241</v>
      </c>
      <c r="B212" s="27">
        <f t="shared" si="7"/>
        <v>208</v>
      </c>
      <c r="C212" s="27">
        <f ca="1">IFERROR(OFFSET(錠剤!C$4,錠剤_PTP!$A212,0),"")</f>
        <v>797</v>
      </c>
      <c r="D212" s="27" t="str">
        <f ca="1">IFERROR(OFFSET(錠剤!D$4,錠剤_PTP!$A212,0),"")</f>
        <v>ロラメット錠１．０（アスカ）</v>
      </c>
      <c r="E212" s="27">
        <f ca="1">IFERROR(OFFSET(錠剤!E$4,錠剤_PTP!$A212,0),"")</f>
        <v>0</v>
      </c>
      <c r="F212" s="27">
        <f ca="1">IFERROR(OFFSET(錠剤!F$4,錠剤_PTP!$A212,0),"")</f>
        <v>25</v>
      </c>
      <c r="G212" s="27" t="str">
        <f ca="1">IFERROR(OFFSET(錠剤!G$4,錠剤_PTP!$A212,0),"")</f>
        <v>バラ</v>
      </c>
      <c r="H212" s="27" t="str">
        <f ca="1">IFERROR(OFFSET(錠剤!H$4,錠剤_PTP!$A212,0),"")</f>
        <v>５００Ｔ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普通薬バラ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242</v>
      </c>
      <c r="B213" s="27">
        <f t="shared" si="7"/>
        <v>209</v>
      </c>
      <c r="C213" s="27">
        <f ca="1">IFERROR(OFFSET(錠剤!C$4,錠剤_PTP!$A213,0),"")</f>
        <v>798</v>
      </c>
      <c r="D213" s="27" t="str">
        <f ca="1">IFERROR(OFFSET(錠剤!D$4,錠剤_PTP!$A213,0),"")</f>
        <v>ワーファリン錠１ｍｇ</v>
      </c>
      <c r="E213" s="27">
        <f ca="1">IFERROR(OFFSET(錠剤!E$4,錠剤_PTP!$A213,0),"")</f>
        <v>0</v>
      </c>
      <c r="F213" s="27">
        <f ca="1">IFERROR(OFFSET(錠剤!F$4,錠剤_PTP!$A213,0),"")</f>
        <v>25</v>
      </c>
      <c r="G213" s="27" t="str">
        <f ca="1">IFERROR(OFFSET(錠剤!G$4,錠剤_PTP!$A213,0),"")</f>
        <v>バラ</v>
      </c>
      <c r="H213" s="27" t="str">
        <f ca="1">IFERROR(OFFSET(錠剤!H$4,錠剤_PTP!$A213,0),"")</f>
        <v>１００Ｔ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普通薬バラ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249</v>
      </c>
      <c r="B214" s="27">
        <f t="shared" si="7"/>
        <v>210</v>
      </c>
      <c r="C214" s="27">
        <f ca="1">IFERROR(OFFSET(錠剤!C$4,錠剤_PTP!$A214,0),"")</f>
        <v>78</v>
      </c>
      <c r="D214" s="27" t="str">
        <f ca="1">IFERROR(OFFSET(錠剤!D$4,錠剤_PTP!$A214,0),"")</f>
        <v>アムロジピンＯＤ錠２．５ｍｇ「明治」</v>
      </c>
      <c r="E214" s="27">
        <f ca="1">IFERROR(OFFSET(錠剤!E$4,錠剤_PTP!$A214,0),"")</f>
        <v>2</v>
      </c>
      <c r="F214" s="27">
        <f ca="1">IFERROR(OFFSET(錠剤!F$4,錠剤_PTP!$A214,0),"")</f>
        <v>25</v>
      </c>
      <c r="G214" s="27" t="str">
        <f ca="1">IFERROR(OFFSET(錠剤!G$4,錠剤_PTP!$A214,0),"")</f>
        <v>ＰＴＰ</v>
      </c>
      <c r="H214" s="27" t="str">
        <f ca="1">IFERROR(OFFSET(錠剤!H$4,錠剤_PTP!$A214,0),"")</f>
        <v>５００Ｔ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普通薬バラ</v>
      </c>
      <c r="K214" s="65">
        <v>310</v>
      </c>
      <c r="L214" s="77"/>
      <c r="M214" s="54">
        <f t="shared" si="6"/>
        <v>310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250</v>
      </c>
      <c r="B215" s="27">
        <f t="shared" si="7"/>
        <v>211</v>
      </c>
      <c r="C215" s="27">
        <f ca="1">IFERROR(OFFSET(錠剤!C$4,錠剤_PTP!$A215,0),"")</f>
        <v>79</v>
      </c>
      <c r="D215" s="27" t="str">
        <f ca="1">IFERROR(OFFSET(錠剤!D$4,錠剤_PTP!$A215,0),"")</f>
        <v>アムロジピンＯＤ錠２．５ｍｇ「明治」</v>
      </c>
      <c r="E215" s="27">
        <f ca="1">IFERROR(OFFSET(錠剤!E$4,錠剤_PTP!$A215,0),"")</f>
        <v>2</v>
      </c>
      <c r="F215" s="27">
        <f ca="1">IFERROR(OFFSET(錠剤!F$4,錠剤_PTP!$A215,0),"")</f>
        <v>25</v>
      </c>
      <c r="G215" s="27" t="str">
        <f ca="1">IFERROR(OFFSET(錠剤!G$4,錠剤_PTP!$A215,0),"")</f>
        <v>バラ</v>
      </c>
      <c r="H215" s="27" t="str">
        <f ca="1">IFERROR(OFFSET(錠剤!H$4,錠剤_PTP!$A215,0),"")</f>
        <v>５００Ｔ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普通薬バラ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251</v>
      </c>
      <c r="B216" s="27">
        <f t="shared" si="7"/>
        <v>212</v>
      </c>
      <c r="C216" s="27">
        <f ca="1">IFERROR(OFFSET(錠剤!C$4,錠剤_PTP!$A216,0),"")</f>
        <v>82</v>
      </c>
      <c r="D216" s="27" t="str">
        <f ca="1">IFERROR(OFFSET(錠剤!D$4,錠剤_PTP!$A216,0),"")</f>
        <v>アリピプラゾールＯＤ錠１２ｍｇ「ニプロ」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>
        <v>674</v>
      </c>
      <c r="L216" s="77"/>
      <c r="M216" s="54">
        <f t="shared" si="6"/>
        <v>674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252</v>
      </c>
      <c r="B217" s="27">
        <f t="shared" si="7"/>
        <v>213</v>
      </c>
      <c r="C217" s="27">
        <f ca="1">IFERROR(OFFSET(錠剤!C$4,錠剤_PTP!$A217,0),"")</f>
        <v>83</v>
      </c>
      <c r="D217" s="27" t="str">
        <f ca="1">IFERROR(OFFSET(錠剤!D$4,錠剤_PTP!$A217,0),"")</f>
        <v>アリピプラゾールＯＤ錠１２ｍｇ「ニプロ」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５００Ｔ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253</v>
      </c>
      <c r="B218" s="27">
        <f t="shared" si="7"/>
        <v>214</v>
      </c>
      <c r="C218" s="27">
        <f ca="1">IFERROR(OFFSET(錠剤!C$4,錠剤_PTP!$A218,0),"")</f>
        <v>84</v>
      </c>
      <c r="D218" s="27" t="str">
        <f ca="1">IFERROR(OFFSET(錠剤!D$4,錠剤_PTP!$A218,0),"")</f>
        <v>アリピプラゾールＯＤ錠３ｍｇ「ニプロ」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>
        <v>683</v>
      </c>
      <c r="L218" s="77"/>
      <c r="M218" s="54">
        <f t="shared" si="6"/>
        <v>683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254</v>
      </c>
      <c r="B219" s="27">
        <f t="shared" si="7"/>
        <v>215</v>
      </c>
      <c r="C219" s="27">
        <f ca="1">IFERROR(OFFSET(錠剤!C$4,錠剤_PTP!$A219,0),"")</f>
        <v>85</v>
      </c>
      <c r="D219" s="27" t="str">
        <f ca="1">IFERROR(OFFSET(錠剤!D$4,錠剤_PTP!$A219,0),"")</f>
        <v>アリピプラゾールＯＤ錠３ｍｇ「ニプロ」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バラ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255</v>
      </c>
      <c r="B220" s="27">
        <f t="shared" si="7"/>
        <v>216</v>
      </c>
      <c r="C220" s="27">
        <f ca="1">IFERROR(OFFSET(錠剤!C$4,錠剤_PTP!$A220,0),"")</f>
        <v>86</v>
      </c>
      <c r="D220" s="27" t="str">
        <f ca="1">IFERROR(OFFSET(錠剤!D$4,錠剤_PTP!$A220,0),"")</f>
        <v>アリピプラゾールＯＤ錠６ｍｇ「ニプロ」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>
        <v>786</v>
      </c>
      <c r="L220" s="77"/>
      <c r="M220" s="54">
        <f t="shared" si="6"/>
        <v>786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256</v>
      </c>
      <c r="B221" s="27">
        <f t="shared" si="7"/>
        <v>217</v>
      </c>
      <c r="C221" s="27">
        <f ca="1">IFERROR(OFFSET(錠剤!C$4,錠剤_PTP!$A221,0),"")</f>
        <v>87</v>
      </c>
      <c r="D221" s="27" t="str">
        <f ca="1">IFERROR(OFFSET(錠剤!D$4,錠剤_PTP!$A221,0),"")</f>
        <v>アリピプラゾールＯＤ錠６ｍｇ「ニプロ」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バラ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257</v>
      </c>
      <c r="B222" s="27">
        <f t="shared" si="7"/>
        <v>218</v>
      </c>
      <c r="C222" s="27">
        <f ca="1">IFERROR(OFFSET(錠剤!C$4,錠剤_PTP!$A222,0),"")</f>
        <v>89</v>
      </c>
      <c r="D222" s="27" t="str">
        <f ca="1">IFERROR(OFFSET(錠剤!D$4,錠剤_PTP!$A222,0),"")</f>
        <v>アリピプラゾール錠１ｍｇ「サワイ」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ＰＴＰ</v>
      </c>
      <c r="H222" s="27" t="str">
        <f ca="1">IFERROR(OFFSET(錠剤!H$4,錠剤_PTP!$A222,0),"")</f>
        <v>１００Ｔ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>
        <v>383</v>
      </c>
      <c r="L222" s="77"/>
      <c r="M222" s="54">
        <f t="shared" si="6"/>
        <v>383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261</v>
      </c>
      <c r="B223" s="27">
        <f t="shared" si="7"/>
        <v>219</v>
      </c>
      <c r="C223" s="27">
        <f ca="1">IFERROR(OFFSET(錠剤!C$4,錠剤_PTP!$A223,0),"")</f>
        <v>113</v>
      </c>
      <c r="D223" s="27" t="str">
        <f ca="1">IFERROR(OFFSET(錠剤!D$4,錠剤_PTP!$A223,0),"")</f>
        <v>インヴェガ錠３ｍｇ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>
        <v>89</v>
      </c>
      <c r="L223" s="77"/>
      <c r="M223" s="54">
        <f t="shared" si="6"/>
        <v>89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262</v>
      </c>
      <c r="B224" s="27">
        <f t="shared" si="7"/>
        <v>220</v>
      </c>
      <c r="C224" s="27">
        <f ca="1">IFERROR(OFFSET(錠剤!C$4,錠剤_PTP!$A224,0),"")</f>
        <v>114</v>
      </c>
      <c r="D224" s="27" t="str">
        <f ca="1">IFERROR(OFFSET(錠剤!D$4,錠剤_PTP!$A224,0),"")</f>
        <v>インヴェガ錠６ｍｇ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ＰＴＰ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>
        <v>442</v>
      </c>
      <c r="L224" s="77"/>
      <c r="M224" s="54">
        <f t="shared" si="6"/>
        <v>442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264</v>
      </c>
      <c r="B225" s="27">
        <f t="shared" si="7"/>
        <v>221</v>
      </c>
      <c r="C225" s="27">
        <f ca="1">IFERROR(OFFSET(錠剤!C$4,錠剤_PTP!$A225,0),"")</f>
        <v>123</v>
      </c>
      <c r="D225" s="27" t="str">
        <f ca="1">IFERROR(OFFSET(錠剤!D$4,錠剤_PTP!$A225,0),"")</f>
        <v>エスシタロプラムＯＤ錠１０ｍｇ「トーワ」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>
        <v>327</v>
      </c>
      <c r="L225" s="77"/>
      <c r="M225" s="54">
        <f t="shared" si="6"/>
        <v>327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265</v>
      </c>
      <c r="B226" s="27">
        <f t="shared" si="7"/>
        <v>222</v>
      </c>
      <c r="C226" s="27">
        <f ca="1">IFERROR(OFFSET(錠剤!C$4,錠剤_PTP!$A226,0),"")</f>
        <v>124</v>
      </c>
      <c r="D226" s="27" t="str">
        <f ca="1">IFERROR(OFFSET(錠剤!D$4,錠剤_PTP!$A226,0),"")</f>
        <v>エスシタロプラムＯＤ錠１０ｍｇ「トーワ」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３００Ｔ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266</v>
      </c>
      <c r="B227" s="27">
        <f t="shared" si="7"/>
        <v>223</v>
      </c>
      <c r="C227" s="27">
        <f ca="1">IFERROR(OFFSET(錠剤!C$4,錠剤_PTP!$A227,0),"")</f>
        <v>157</v>
      </c>
      <c r="D227" s="27" t="str">
        <f ca="1">IFERROR(OFFSET(錠剤!D$4,錠剤_PTP!$A227,0),"")</f>
        <v>オランザピンＯＤ錠１０ｍｇ「ニプロ」</v>
      </c>
      <c r="E227" s="27">
        <f ca="1">IFERROR(OFFSET(錠剤!E$4,錠剤_PTP!$A227,0),"")</f>
        <v>2</v>
      </c>
      <c r="F227" s="27">
        <f ca="1">IFERROR(OFFSET(錠剤!F$4,錠剤_PTP!$A227,0),"")</f>
        <v>26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　＆　劇薬バラ</v>
      </c>
      <c r="K227" s="65">
        <v>292</v>
      </c>
      <c r="L227" s="77"/>
      <c r="M227" s="54">
        <f t="shared" si="6"/>
        <v>292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267</v>
      </c>
      <c r="B228" s="27">
        <f t="shared" si="7"/>
        <v>224</v>
      </c>
      <c r="C228" s="27">
        <f ca="1">IFERROR(OFFSET(錠剤!C$4,錠剤_PTP!$A228,0),"")</f>
        <v>158</v>
      </c>
      <c r="D228" s="27" t="str">
        <f ca="1">IFERROR(OFFSET(錠剤!D$4,錠剤_PTP!$A228,0),"")</f>
        <v>オランザピンＯＤ錠１０ｍｇ「ニプロ」</v>
      </c>
      <c r="E228" s="27">
        <f ca="1">IFERROR(OFFSET(錠剤!E$4,錠剤_PTP!$A228,0),"")</f>
        <v>2</v>
      </c>
      <c r="F228" s="27">
        <f ca="1">IFERROR(OFFSET(錠剤!F$4,錠剤_PTP!$A228,0),"")</f>
        <v>26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　＆　劇薬バラ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268</v>
      </c>
      <c r="B229" s="27">
        <f t="shared" si="7"/>
        <v>225</v>
      </c>
      <c r="C229" s="27">
        <f ca="1">IFERROR(OFFSET(錠剤!C$4,錠剤_PTP!$A229,0),"")</f>
        <v>159</v>
      </c>
      <c r="D229" s="27" t="str">
        <f ca="1">IFERROR(OFFSET(錠剤!D$4,錠剤_PTP!$A229,0),"")</f>
        <v>オランザピンＯＤ錠５ｍｇ「ニプロ」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１００Ｔ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269</v>
      </c>
      <c r="B230" s="27">
        <f t="shared" si="7"/>
        <v>226</v>
      </c>
      <c r="C230" s="27">
        <f ca="1">IFERROR(OFFSET(錠剤!C$4,錠剤_PTP!$A230,0),"")</f>
        <v>160</v>
      </c>
      <c r="D230" s="27" t="str">
        <f ca="1">IFERROR(OFFSET(錠剤!D$4,錠剤_PTP!$A230,0),"")</f>
        <v>オランザピンＯＤ錠５ｍｇ「ニプロ」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バラ</v>
      </c>
      <c r="H230" s="27" t="str">
        <f ca="1">IFERROR(OFFSET(錠剤!H$4,錠剤_PTP!$A230,0),"")</f>
        <v>１００Ｔ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270</v>
      </c>
      <c r="B231" s="27">
        <f t="shared" si="7"/>
        <v>227</v>
      </c>
      <c r="C231" s="27">
        <f ca="1">IFERROR(OFFSET(錠剤!C$4,錠剤_PTP!$A231,0),"")</f>
        <v>162</v>
      </c>
      <c r="D231" s="27" t="str">
        <f ca="1">IFERROR(OFFSET(錠剤!D$4,錠剤_PTP!$A231,0),"")</f>
        <v>オランザピン錠２．５ｍｇ「ニプロ」　　</v>
      </c>
      <c r="E231" s="27">
        <f ca="1">IFERROR(OFFSET(錠剤!E$4,錠剤_PTP!$A231,0),"")</f>
        <v>2</v>
      </c>
      <c r="F231" s="27">
        <f ca="1">IFERROR(OFFSET(錠剤!F$4,錠剤_PTP!$A231,0),"")</f>
        <v>1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</v>
      </c>
      <c r="K231" s="65">
        <v>300</v>
      </c>
      <c r="L231" s="77"/>
      <c r="M231" s="54">
        <f t="shared" si="6"/>
        <v>300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271</v>
      </c>
      <c r="B232" s="27">
        <f t="shared" si="7"/>
        <v>228</v>
      </c>
      <c r="C232" s="27">
        <f ca="1">IFERROR(OFFSET(錠剤!C$4,錠剤_PTP!$A232,0),"")</f>
        <v>163</v>
      </c>
      <c r="D232" s="27" t="str">
        <f ca="1">IFERROR(OFFSET(錠剤!D$4,錠剤_PTP!$A232,0),"")</f>
        <v>オランザピン錠２．５ｍｇ「ニプロ」　　</v>
      </c>
      <c r="E232" s="27">
        <f ca="1">IFERROR(OFFSET(錠剤!E$4,錠剤_PTP!$A232,0),"")</f>
        <v>2</v>
      </c>
      <c r="F232" s="27">
        <f ca="1">IFERROR(OFFSET(錠剤!F$4,錠剤_PTP!$A232,0),"")</f>
        <v>1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272</v>
      </c>
      <c r="B233" s="27">
        <f t="shared" si="7"/>
        <v>229</v>
      </c>
      <c r="C233" s="27">
        <f ca="1">IFERROR(OFFSET(錠剤!C$4,錠剤_PTP!$A233,0),"")</f>
        <v>169</v>
      </c>
      <c r="D233" s="27" t="str">
        <f ca="1">IFERROR(OFFSET(錠剤!D$4,錠剤_PTP!$A233,0),"")</f>
        <v>ガランタミンＯＤ錠１２ｍｇ「日医工」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５６Ｔ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273</v>
      </c>
      <c r="B234" s="27">
        <f t="shared" si="7"/>
        <v>230</v>
      </c>
      <c r="C234" s="27">
        <f ca="1">IFERROR(OFFSET(錠剤!C$4,錠剤_PTP!$A234,0),"")</f>
        <v>170</v>
      </c>
      <c r="D234" s="27" t="str">
        <f ca="1">IFERROR(OFFSET(錠剤!D$4,錠剤_PTP!$A234,0),"")</f>
        <v>ガランタミンＯＤ錠４ｍｇ「日医工」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ＰＴＰ</v>
      </c>
      <c r="H234" s="27" t="str">
        <f ca="1">IFERROR(OFFSET(錠剤!H$4,錠剤_PTP!$A234,0),"")</f>
        <v>１４０Ｔ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>
        <v>202</v>
      </c>
      <c r="L234" s="77"/>
      <c r="M234" s="54">
        <f t="shared" si="6"/>
        <v>202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274</v>
      </c>
      <c r="B235" s="27">
        <f t="shared" si="7"/>
        <v>231</v>
      </c>
      <c r="C235" s="27">
        <f ca="1">IFERROR(OFFSET(錠剤!C$4,錠剤_PTP!$A235,0),"")</f>
        <v>190</v>
      </c>
      <c r="D235" s="27" t="str">
        <f ca="1">IFERROR(OFFSET(錠剤!D$4,錠剤_PTP!$A235,0),"")</f>
        <v>クエチアピン錠１００ｍｇ「アメル」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>
        <v>516</v>
      </c>
      <c r="L235" s="77"/>
      <c r="M235" s="54">
        <f t="shared" si="6"/>
        <v>516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275</v>
      </c>
      <c r="B236" s="27">
        <f t="shared" si="7"/>
        <v>232</v>
      </c>
      <c r="C236" s="27">
        <f ca="1">IFERROR(OFFSET(錠剤!C$4,錠剤_PTP!$A236,0),"")</f>
        <v>191</v>
      </c>
      <c r="D236" s="27" t="str">
        <f ca="1">IFERROR(OFFSET(錠剤!D$4,錠剤_PTP!$A236,0),"")</f>
        <v>クエチアピン錠１００ｍｇ「アメル」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１０００Ｔ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276</v>
      </c>
      <c r="B237" s="27">
        <f t="shared" si="7"/>
        <v>233</v>
      </c>
      <c r="C237" s="27">
        <f ca="1">IFERROR(OFFSET(錠剤!C$4,錠剤_PTP!$A237,0),"")</f>
        <v>192</v>
      </c>
      <c r="D237" s="27" t="str">
        <f ca="1">IFERROR(OFFSET(錠剤!D$4,錠剤_PTP!$A237,0),"")</f>
        <v>クエチアピン錠１２．５ｍｇ「アメル」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>
        <v>746</v>
      </c>
      <c r="L237" s="77"/>
      <c r="M237" s="54">
        <f t="shared" si="6"/>
        <v>746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277</v>
      </c>
      <c r="B238" s="27">
        <f t="shared" si="7"/>
        <v>234</v>
      </c>
      <c r="C238" s="27">
        <f ca="1">IFERROR(OFFSET(錠剤!C$4,錠剤_PTP!$A238,0),"")</f>
        <v>193</v>
      </c>
      <c r="D238" s="27" t="str">
        <f ca="1">IFERROR(OFFSET(錠剤!D$4,錠剤_PTP!$A238,0),"")</f>
        <v>クエチアピン錠１２．５ｍｇ「アメル」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２００Ｔ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278</v>
      </c>
      <c r="B239" s="27">
        <f t="shared" si="7"/>
        <v>235</v>
      </c>
      <c r="C239" s="27">
        <f ca="1">IFERROR(OFFSET(錠剤!C$4,錠剤_PTP!$A239,0),"")</f>
        <v>194</v>
      </c>
      <c r="D239" s="27" t="str">
        <f ca="1">IFERROR(OFFSET(錠剤!D$4,錠剤_PTP!$A239,0),"")</f>
        <v>クエチアピン錠２００ｍｇ「アメル」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ＰＴＰ</v>
      </c>
      <c r="H239" s="27" t="str">
        <f ca="1">IFERROR(OFFSET(錠剤!H$4,錠剤_PTP!$A239,0),"")</f>
        <v>１００Ｔ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>
        <v>298</v>
      </c>
      <c r="L239" s="77"/>
      <c r="M239" s="54">
        <f t="shared" si="6"/>
        <v>298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279</v>
      </c>
      <c r="B240" s="27">
        <f t="shared" si="7"/>
        <v>236</v>
      </c>
      <c r="C240" s="27">
        <f ca="1">IFERROR(OFFSET(錠剤!C$4,錠剤_PTP!$A240,0),"")</f>
        <v>195</v>
      </c>
      <c r="D240" s="27" t="str">
        <f ca="1">IFERROR(OFFSET(錠剤!D$4,錠剤_PTP!$A240,0),"")</f>
        <v>クエチアピン錠２００ｍｇ「アメル」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バラ</v>
      </c>
      <c r="H240" s="27" t="str">
        <f ca="1">IFERROR(OFFSET(錠剤!H$4,錠剤_PTP!$A240,0),"")</f>
        <v>５００Ｔ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280</v>
      </c>
      <c r="B241" s="27">
        <f t="shared" si="7"/>
        <v>237</v>
      </c>
      <c r="C241" s="27">
        <f ca="1">IFERROR(OFFSET(錠剤!C$4,錠剤_PTP!$A241,0),"")</f>
        <v>196</v>
      </c>
      <c r="D241" s="27" t="str">
        <f ca="1">IFERROR(OFFSET(錠剤!D$4,錠剤_PTP!$A241,0),"")</f>
        <v>クエチアピン錠２５ｍｇ「アメル」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ＰＴＰ</v>
      </c>
      <c r="H241" s="27" t="str">
        <f ca="1">IFERROR(OFFSET(錠剤!H$4,錠剤_PTP!$A241,0),"")</f>
        <v>１００Ｔ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>
        <v>456</v>
      </c>
      <c r="L241" s="77"/>
      <c r="M241" s="54">
        <f t="shared" si="6"/>
        <v>456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281</v>
      </c>
      <c r="B242" s="27">
        <f t="shared" si="7"/>
        <v>238</v>
      </c>
      <c r="C242" s="27">
        <f ca="1">IFERROR(OFFSET(錠剤!C$4,錠剤_PTP!$A242,0),"")</f>
        <v>197</v>
      </c>
      <c r="D242" s="27" t="str">
        <f ca="1">IFERROR(OFFSET(錠剤!D$4,錠剤_PTP!$A242,0),"")</f>
        <v>クエチアピン錠２５ｍｇ「アメル」</v>
      </c>
      <c r="E242" s="27">
        <f ca="1">IFERROR(OFFSET(錠剤!E$4,錠剤_PTP!$A242,0),"")</f>
        <v>2</v>
      </c>
      <c r="F242" s="27">
        <f ca="1">IFERROR(OFFSET(錠剤!F$4,錠剤_PTP!$A242,0),"")</f>
        <v>26</v>
      </c>
      <c r="G242" s="27" t="str">
        <f ca="1">IFERROR(OFFSET(錠剤!G$4,錠剤_PTP!$A242,0),"")</f>
        <v>バラ</v>
      </c>
      <c r="H242" s="27" t="str">
        <f ca="1">IFERROR(OFFSET(錠剤!H$4,錠剤_PTP!$A242,0),"")</f>
        <v>１０００Ｔ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　＆　劇薬バラ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282</v>
      </c>
      <c r="B243" s="27">
        <f t="shared" si="7"/>
        <v>239</v>
      </c>
      <c r="C243" s="27">
        <f ca="1">IFERROR(OFFSET(錠剤!C$4,錠剤_PTP!$A243,0),"")</f>
        <v>210</v>
      </c>
      <c r="D243" s="27" t="str">
        <f ca="1">IFERROR(OFFSET(錠剤!D$4,錠剤_PTP!$A243,0),"")</f>
        <v>グリメピリドＯＤ錠１ｍｇ「トーワ」</v>
      </c>
      <c r="E243" s="27">
        <f ca="1">IFERROR(OFFSET(錠剤!E$4,錠剤_PTP!$A243,0),"")</f>
        <v>2</v>
      </c>
      <c r="F243" s="27">
        <f ca="1">IFERROR(OFFSET(錠剤!F$4,錠剤_PTP!$A243,0),"")</f>
        <v>26</v>
      </c>
      <c r="G243" s="27" t="str">
        <f ca="1">IFERROR(OFFSET(錠剤!G$4,錠剤_PTP!$A243,0),"")</f>
        <v>バラ</v>
      </c>
      <c r="H243" s="27" t="str">
        <f ca="1">IFERROR(OFFSET(錠剤!H$4,錠剤_PTP!$A243,0),"")</f>
        <v>３００Ｔ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　＆　劇薬バラ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284</v>
      </c>
      <c r="B244" s="27">
        <f t="shared" si="7"/>
        <v>240</v>
      </c>
      <c r="C244" s="27">
        <f ca="1">IFERROR(OFFSET(錠剤!C$4,錠剤_PTP!$A244,0),"")</f>
        <v>239</v>
      </c>
      <c r="D244" s="27" t="str">
        <f ca="1">IFERROR(OFFSET(錠剤!D$4,錠剤_PTP!$A244,0),"")</f>
        <v>コントミン糖衣錠５０ｍｇ</v>
      </c>
      <c r="E244" s="27">
        <f ca="1">IFERROR(OFFSET(錠剤!E$4,錠剤_PTP!$A244,0),"")</f>
        <v>2</v>
      </c>
      <c r="F244" s="27">
        <f ca="1">IFERROR(OFFSET(錠剤!F$4,錠剤_PTP!$A244,0),"")</f>
        <v>26</v>
      </c>
      <c r="G244" s="27" t="str">
        <f ca="1">IFERROR(OFFSET(錠剤!G$4,錠剤_PTP!$A244,0),"")</f>
        <v>ＰＴＰ</v>
      </c>
      <c r="H244" s="27" t="str">
        <f ca="1">IFERROR(OFFSET(錠剤!H$4,錠剤_PTP!$A244,0),"")</f>
        <v>１００Ｔ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　＆　劇薬バラ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285</v>
      </c>
      <c r="B245" s="27">
        <f t="shared" si="7"/>
        <v>241</v>
      </c>
      <c r="C245" s="27">
        <f ca="1">IFERROR(OFFSET(錠剤!C$4,錠剤_PTP!$A245,0),"")</f>
        <v>240</v>
      </c>
      <c r="D245" s="27" t="str">
        <f ca="1">IFERROR(OFFSET(錠剤!D$4,錠剤_PTP!$A245,0),"")</f>
        <v>コントミン糖衣錠５０ｍｇ</v>
      </c>
      <c r="E245" s="27">
        <f ca="1">IFERROR(OFFSET(錠剤!E$4,錠剤_PTP!$A245,0),"")</f>
        <v>2</v>
      </c>
      <c r="F245" s="27">
        <f ca="1">IFERROR(OFFSET(錠剤!F$4,錠剤_PTP!$A245,0),"")</f>
        <v>26</v>
      </c>
      <c r="G245" s="27" t="str">
        <f ca="1">IFERROR(OFFSET(錠剤!G$4,錠剤_PTP!$A245,0),"")</f>
        <v>バラ</v>
      </c>
      <c r="H245" s="27" t="str">
        <f ca="1">IFERROR(OFFSET(錠剤!H$4,錠剤_PTP!$A245,0),"")</f>
        <v>１０００Ｔ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　＆　劇薬バラ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286</v>
      </c>
      <c r="B246" s="27">
        <f t="shared" si="7"/>
        <v>242</v>
      </c>
      <c r="C246" s="27">
        <f ca="1">IFERROR(OFFSET(錠剤!C$4,錠剤_PTP!$A246,0),"")</f>
        <v>253</v>
      </c>
      <c r="D246" s="27" t="str">
        <f ca="1">IFERROR(OFFSET(錠剤!D$4,錠剤_PTP!$A246,0),"")</f>
        <v>シクレスト舌下錠１０ｍｇ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１００Ｔ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>
        <v>103</v>
      </c>
      <c r="L246" s="77"/>
      <c r="M246" s="54">
        <f t="shared" si="6"/>
        <v>103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287</v>
      </c>
      <c r="B247" s="27">
        <f t="shared" si="7"/>
        <v>243</v>
      </c>
      <c r="C247" s="27">
        <f ca="1">IFERROR(OFFSET(錠剤!C$4,錠剤_PTP!$A247,0),"")</f>
        <v>254</v>
      </c>
      <c r="D247" s="27" t="str">
        <f ca="1">IFERROR(OFFSET(錠剤!D$4,錠剤_PTP!$A247,0),"")</f>
        <v>シクレスト舌下錠５ｍｇ</v>
      </c>
      <c r="E247" s="27">
        <f ca="1">IFERROR(OFFSET(錠剤!E$4,錠剤_PTP!$A247,0),"")</f>
        <v>2</v>
      </c>
      <c r="F247" s="27">
        <f ca="1">IFERROR(OFFSET(錠剤!F$4,錠剤_PTP!$A247,0),"")</f>
        <v>1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</v>
      </c>
      <c r="K247" s="65">
        <v>205</v>
      </c>
      <c r="L247" s="77"/>
      <c r="M247" s="54">
        <f t="shared" si="6"/>
        <v>205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288</v>
      </c>
      <c r="B248" s="27">
        <f t="shared" si="7"/>
        <v>244</v>
      </c>
      <c r="C248" s="27">
        <f ca="1">IFERROR(OFFSET(錠剤!C$4,錠剤_PTP!$A248,0),"")</f>
        <v>260</v>
      </c>
      <c r="D248" s="27" t="str">
        <f ca="1">IFERROR(OFFSET(錠剤!D$4,錠剤_PTP!$A248,0),"")</f>
        <v>ジプレキサ　ザイディス錠１０ｍｇ</v>
      </c>
      <c r="E248" s="27">
        <f ca="1">IFERROR(OFFSET(錠剤!E$4,錠剤_PTP!$A248,0),"")</f>
        <v>2</v>
      </c>
      <c r="F248" s="27">
        <f ca="1">IFERROR(OFFSET(錠剤!F$4,錠剤_PTP!$A248,0),"")</f>
        <v>1</v>
      </c>
      <c r="G248" s="27" t="str">
        <f ca="1">IFERROR(OFFSET(錠剤!G$4,錠剤_PTP!$A248,0),"")</f>
        <v>ＰＴＰ</v>
      </c>
      <c r="H248" s="27" t="str">
        <f ca="1">IFERROR(OFFSET(錠剤!H$4,錠剤_PTP!$A248,0),"")</f>
        <v>３５０Ｔ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289</v>
      </c>
      <c r="B249" s="27">
        <f t="shared" si="7"/>
        <v>245</v>
      </c>
      <c r="C249" s="27">
        <f ca="1">IFERROR(OFFSET(錠剤!C$4,錠剤_PTP!$A249,0),"")</f>
        <v>261</v>
      </c>
      <c r="D249" s="27" t="str">
        <f ca="1">IFERROR(OFFSET(錠剤!D$4,錠剤_PTP!$A249,0),"")</f>
        <v>ジプレキサ　ザイディス錠２．５ｍｇ</v>
      </c>
      <c r="E249" s="27">
        <f ca="1">IFERROR(OFFSET(錠剤!E$4,錠剤_PTP!$A249,0),"")</f>
        <v>2</v>
      </c>
      <c r="F249" s="27">
        <f ca="1">IFERROR(OFFSET(錠剤!F$4,錠剤_PTP!$A249,0),"")</f>
        <v>1</v>
      </c>
      <c r="G249" s="27" t="str">
        <f ca="1">IFERROR(OFFSET(錠剤!G$4,錠剤_PTP!$A249,0),"")</f>
        <v>ＰＴＰ</v>
      </c>
      <c r="H249" s="27" t="str">
        <f ca="1">IFERROR(OFFSET(錠剤!H$4,錠剤_PTP!$A249,0),"")</f>
        <v>７０Ｔ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</v>
      </c>
      <c r="K249" s="65">
        <v>0</v>
      </c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290</v>
      </c>
      <c r="B250" s="27">
        <f t="shared" si="7"/>
        <v>246</v>
      </c>
      <c r="C250" s="27">
        <f ca="1">IFERROR(OFFSET(錠剤!C$4,錠剤_PTP!$A250,0),"")</f>
        <v>262</v>
      </c>
      <c r="D250" s="27" t="str">
        <f ca="1">IFERROR(OFFSET(錠剤!D$4,錠剤_PTP!$A250,0),"")</f>
        <v>ジプレキサ　ザイディス錠５ｍｇ</v>
      </c>
      <c r="E250" s="27">
        <f ca="1">IFERROR(OFFSET(錠剤!E$4,錠剤_PTP!$A250,0),"")</f>
        <v>2</v>
      </c>
      <c r="F250" s="27">
        <f ca="1">IFERROR(OFFSET(錠剤!F$4,錠剤_PTP!$A250,0),"")</f>
        <v>1</v>
      </c>
      <c r="G250" s="27" t="str">
        <f ca="1">IFERROR(OFFSET(錠剤!G$4,錠剤_PTP!$A250,0),"")</f>
        <v>ＰＴＰ</v>
      </c>
      <c r="H250" s="27" t="str">
        <f ca="1">IFERROR(OFFSET(錠剤!H$4,錠剤_PTP!$A250,0),"")</f>
        <v>３５０Ｔ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</v>
      </c>
      <c r="K250" s="65">
        <v>59</v>
      </c>
      <c r="L250" s="77"/>
      <c r="M250" s="54">
        <f t="shared" si="6"/>
        <v>59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291</v>
      </c>
      <c r="B251" s="27">
        <f t="shared" si="7"/>
        <v>247</v>
      </c>
      <c r="C251" s="27">
        <f ca="1">IFERROR(OFFSET(錠剤!C$4,錠剤_PTP!$A251,0),"")</f>
        <v>268</v>
      </c>
      <c r="D251" s="27" t="str">
        <f ca="1">IFERROR(OFFSET(錠剤!D$4,錠剤_PTP!$A251,0),"")</f>
        <v>シロドシンＯＤ錠４ｍｇ「ＫＭＰ」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ＰＴＰ</v>
      </c>
      <c r="H251" s="27" t="str">
        <f ca="1">IFERROR(OFFSET(錠剤!H$4,錠剤_PTP!$A251,0),"")</f>
        <v>１００Ｔ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>
        <v>110</v>
      </c>
      <c r="L251" s="77"/>
      <c r="M251" s="54">
        <f t="shared" si="6"/>
        <v>110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292</v>
      </c>
      <c r="B252" s="27">
        <f t="shared" si="7"/>
        <v>248</v>
      </c>
      <c r="C252" s="27">
        <f ca="1">IFERROR(OFFSET(錠剤!C$4,錠剤_PTP!$A252,0),"")</f>
        <v>278</v>
      </c>
      <c r="D252" s="27" t="str">
        <f ca="1">IFERROR(OFFSET(錠剤!D$4,錠剤_PTP!$A252,0),"")</f>
        <v>スルピリド錠１００ｍｇ「アメル」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>
        <v>100</v>
      </c>
      <c r="L252" s="77"/>
      <c r="M252" s="54">
        <f t="shared" si="6"/>
        <v>100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293</v>
      </c>
      <c r="B253" s="27">
        <f t="shared" si="7"/>
        <v>249</v>
      </c>
      <c r="C253" s="27">
        <f ca="1">IFERROR(OFFSET(錠剤!C$4,錠剤_PTP!$A253,0),"")</f>
        <v>279</v>
      </c>
      <c r="D253" s="27" t="str">
        <f ca="1">IFERROR(OFFSET(錠剤!D$4,錠剤_PTP!$A253,0),"")</f>
        <v>スルピリド錠２００ｍｇ「アメル」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ＰＴＰ</v>
      </c>
      <c r="H253" s="27" t="str">
        <f ca="1">IFERROR(OFFSET(錠剤!H$4,錠剤_PTP!$A253,0),"")</f>
        <v>１００Ｔ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>
        <v>374</v>
      </c>
      <c r="L253" s="77"/>
      <c r="M253" s="54">
        <f t="shared" si="6"/>
        <v>374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294</v>
      </c>
      <c r="B254" s="27">
        <f t="shared" si="7"/>
        <v>250</v>
      </c>
      <c r="C254" s="27">
        <f ca="1">IFERROR(OFFSET(錠剤!C$4,錠剤_PTP!$A254,0),"")</f>
        <v>284</v>
      </c>
      <c r="D254" s="27" t="str">
        <f ca="1">IFERROR(OFFSET(錠剤!D$4,錠剤_PTP!$A254,0),"")</f>
        <v>セディール錠１０ｍｇ　　　　　　　　　　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>
        <v>243</v>
      </c>
      <c r="L254" s="77"/>
      <c r="M254" s="54">
        <f t="shared" si="6"/>
        <v>243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295</v>
      </c>
      <c r="B255" s="27">
        <f t="shared" si="7"/>
        <v>251</v>
      </c>
      <c r="C255" s="27">
        <f ca="1">IFERROR(OFFSET(錠剤!C$4,錠剤_PTP!$A255,0),"")</f>
        <v>285</v>
      </c>
      <c r="D255" s="27" t="str">
        <f ca="1">IFERROR(OFFSET(錠剤!D$4,錠剤_PTP!$A255,0),"")</f>
        <v>セディール錠１０ｍｇ　　　　　　　　　　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296</v>
      </c>
      <c r="B256" s="27">
        <f t="shared" si="7"/>
        <v>252</v>
      </c>
      <c r="C256" s="27">
        <f ca="1">IFERROR(OFFSET(錠剤!C$4,錠剤_PTP!$A256,0),"")</f>
        <v>298</v>
      </c>
      <c r="D256" s="27" t="str">
        <f ca="1">IFERROR(OFFSET(錠剤!D$4,錠剤_PTP!$A256,0),"")</f>
        <v>セルトラリン錠２５ｍｇ「明治」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ＰＴＰ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>
        <v>265</v>
      </c>
      <c r="L256" s="77"/>
      <c r="M256" s="54">
        <f t="shared" si="6"/>
        <v>265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297</v>
      </c>
      <c r="B257" s="27">
        <f t="shared" si="7"/>
        <v>253</v>
      </c>
      <c r="C257" s="27">
        <f ca="1">IFERROR(OFFSET(錠剤!C$4,錠剤_PTP!$A257,0),"")</f>
        <v>299</v>
      </c>
      <c r="D257" s="27" t="str">
        <f ca="1">IFERROR(OFFSET(錠剤!D$4,錠剤_PTP!$A257,0),"")</f>
        <v>セルトラリン錠２５ｍｇ「明治」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５００Ｔ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298</v>
      </c>
      <c r="B258" s="27">
        <f t="shared" si="7"/>
        <v>254</v>
      </c>
      <c r="C258" s="27">
        <f ca="1">IFERROR(OFFSET(錠剤!C$4,錠剤_PTP!$A258,0),"")</f>
        <v>300</v>
      </c>
      <c r="D258" s="27" t="str">
        <f ca="1">IFERROR(OFFSET(錠剤!D$4,錠剤_PTP!$A258,0),"")</f>
        <v>セレコキシブ錠１００ｍｇ「ＤＳＥＰ」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ＰＴＰ</v>
      </c>
      <c r="H258" s="27" t="str">
        <f ca="1">IFERROR(OFFSET(錠剤!H$4,錠剤_PTP!$A258,0),"")</f>
        <v>１００Ｔ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>
        <v>330</v>
      </c>
      <c r="L258" s="77"/>
      <c r="M258" s="54">
        <f t="shared" si="6"/>
        <v>330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299</v>
      </c>
      <c r="B259" s="27">
        <f t="shared" si="7"/>
        <v>255</v>
      </c>
      <c r="C259" s="27">
        <f ca="1">IFERROR(OFFSET(錠剤!C$4,錠剤_PTP!$A259,0),"")</f>
        <v>301</v>
      </c>
      <c r="D259" s="27" t="str">
        <f ca="1">IFERROR(OFFSET(錠剤!D$4,錠剤_PTP!$A259,0),"")</f>
        <v>セレコキシブ錠１００ｍｇ「ＤＳＥＰ」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300</v>
      </c>
      <c r="B260" s="27">
        <f t="shared" si="7"/>
        <v>256</v>
      </c>
      <c r="C260" s="27">
        <f ca="1">IFERROR(OFFSET(錠剤!C$4,錠剤_PTP!$A260,0),"")</f>
        <v>311</v>
      </c>
      <c r="D260" s="27" t="str">
        <f ca="1">IFERROR(OFFSET(錠剤!D$4,錠剤_PTP!$A260,0),"")</f>
        <v>ゾニサミドＯＤ錠２５ｍｇＴＲＥ「ＤＳＥＰ」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バラ</v>
      </c>
      <c r="H260" s="27" t="str">
        <f ca="1">IFERROR(OFFSET(錠剤!H$4,錠剤_PTP!$A260,0),"")</f>
        <v>１００Ｔ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301</v>
      </c>
      <c r="B261" s="27">
        <f t="shared" si="7"/>
        <v>257</v>
      </c>
      <c r="C261" s="27">
        <f ca="1">IFERROR(OFFSET(錠剤!C$4,錠剤_PTP!$A261,0),"")</f>
        <v>312</v>
      </c>
      <c r="D261" s="27" t="str">
        <f ca="1">IFERROR(OFFSET(錠剤!D$4,錠剤_PTP!$A261,0),"")</f>
        <v>ゾニサミド錠１００ＭＧ「アメル」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302</v>
      </c>
      <c r="B262" s="27">
        <f t="shared" si="7"/>
        <v>258</v>
      </c>
      <c r="C262" s="27">
        <f ca="1">IFERROR(OFFSET(錠剤!C$4,錠剤_PTP!$A262,0),"")</f>
        <v>352</v>
      </c>
      <c r="D262" s="27" t="str">
        <f ca="1">IFERROR(OFFSET(錠剤!D$4,錠剤_PTP!$A262,0),"")</f>
        <v>チラーヂンＳ錠２５μｇ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バラ</v>
      </c>
      <c r="H262" s="27" t="str">
        <f ca="1">IFERROR(OFFSET(錠剤!H$4,錠剤_PTP!$A262,0),"")</f>
        <v>５００Ｔ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303</v>
      </c>
      <c r="B263" s="27">
        <f t="shared" ref="B263:B326" si="9">B262+1</f>
        <v>259</v>
      </c>
      <c r="C263" s="27">
        <f ca="1">IFERROR(OFFSET(錠剤!C$4,錠剤_PTP!$A263,0),"")</f>
        <v>353</v>
      </c>
      <c r="D263" s="27" t="str">
        <f ca="1">IFERROR(OFFSET(錠剤!D$4,錠剤_PTP!$A263,0),"")</f>
        <v>チラーヂンＳ錠５０μｇ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５００Ｔ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307</v>
      </c>
      <c r="B264" s="27">
        <f t="shared" si="9"/>
        <v>260</v>
      </c>
      <c r="C264" s="27">
        <f ca="1">IFERROR(OFFSET(錠剤!C$4,錠剤_PTP!$A264,0),"")</f>
        <v>391</v>
      </c>
      <c r="D264" s="27" t="str">
        <f ca="1">IFERROR(OFFSET(錠剤!D$4,錠剤_PTP!$A264,0),"")</f>
        <v>ドネペジル塩酸塩ＯＤ錠１０ｍｇ「トーワ」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>
        <v>140</v>
      </c>
      <c r="L264" s="77"/>
      <c r="M264" s="54">
        <f t="shared" si="8"/>
        <v>140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308</v>
      </c>
      <c r="B265" s="27">
        <f t="shared" si="9"/>
        <v>261</v>
      </c>
      <c r="C265" s="27">
        <f ca="1">IFERROR(OFFSET(錠剤!C$4,錠剤_PTP!$A265,0),"")</f>
        <v>392</v>
      </c>
      <c r="D265" s="27" t="str">
        <f ca="1">IFERROR(OFFSET(錠剤!D$4,錠剤_PTP!$A265,0),"")</f>
        <v>ドネペジル塩酸塩ＯＤ錠１０ｍｇ「トーワ」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309</v>
      </c>
      <c r="B266" s="27">
        <f t="shared" si="9"/>
        <v>262</v>
      </c>
      <c r="C266" s="27">
        <f ca="1">IFERROR(OFFSET(錠剤!C$4,錠剤_PTP!$A266,0),"")</f>
        <v>393</v>
      </c>
      <c r="D266" s="27" t="str">
        <f ca="1">IFERROR(OFFSET(錠剤!D$4,錠剤_PTP!$A266,0),"")</f>
        <v>ドネペジル塩酸塩ＯＤ錠３ｍｇ「トーワ」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２８Ｔ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>
        <v>0</v>
      </c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310</v>
      </c>
      <c r="B267" s="27">
        <f t="shared" si="9"/>
        <v>263</v>
      </c>
      <c r="C267" s="27">
        <f ca="1">IFERROR(OFFSET(錠剤!C$4,錠剤_PTP!$A267,0),"")</f>
        <v>394</v>
      </c>
      <c r="D267" s="27" t="str">
        <f ca="1">IFERROR(OFFSET(錠剤!D$4,錠剤_PTP!$A267,0),"")</f>
        <v>ドネペジル塩酸塩ＯＤ錠３ｍｇ「トーワ」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311</v>
      </c>
      <c r="B268" s="27">
        <f t="shared" si="9"/>
        <v>264</v>
      </c>
      <c r="C268" s="27">
        <f ca="1">IFERROR(OFFSET(錠剤!C$4,錠剤_PTP!$A268,0),"")</f>
        <v>395</v>
      </c>
      <c r="D268" s="27" t="str">
        <f ca="1">IFERROR(OFFSET(錠剤!D$4,錠剤_PTP!$A268,0),"")</f>
        <v>ドネペジル塩酸塩ＯＤ錠５ｍｇ「トーワ」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１４０Ｔ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>
        <v>887</v>
      </c>
      <c r="L268" s="77"/>
      <c r="M268" s="54">
        <f t="shared" si="8"/>
        <v>887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312</v>
      </c>
      <c r="B269" s="27">
        <f t="shared" si="9"/>
        <v>265</v>
      </c>
      <c r="C269" s="27">
        <f ca="1">IFERROR(OFFSET(錠剤!C$4,錠剤_PTP!$A269,0),"")</f>
        <v>396</v>
      </c>
      <c r="D269" s="27" t="str">
        <f ca="1">IFERROR(OFFSET(錠剤!D$4,錠剤_PTP!$A269,0),"")</f>
        <v>ドネペジル塩酸塩ＯＤ錠５ｍｇ「トーワ」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バラ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313</v>
      </c>
      <c r="B270" s="27">
        <f t="shared" si="9"/>
        <v>266</v>
      </c>
      <c r="C270" s="27">
        <f ca="1">IFERROR(OFFSET(錠剤!C$4,錠剤_PTP!$A270,0),"")</f>
        <v>404</v>
      </c>
      <c r="D270" s="27" t="str">
        <f ca="1">IFERROR(OFFSET(錠剤!D$4,錠剤_PTP!$A270,0),"")</f>
        <v>トラゾドン塩酸塩錠２５ｍｇ「アメル」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>
        <v>426</v>
      </c>
      <c r="L270" s="77"/>
      <c r="M270" s="54">
        <f t="shared" si="8"/>
        <v>426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314</v>
      </c>
      <c r="B271" s="27">
        <f t="shared" si="9"/>
        <v>267</v>
      </c>
      <c r="C271" s="27">
        <f ca="1">IFERROR(OFFSET(錠剤!C$4,錠剤_PTP!$A271,0),"")</f>
        <v>405</v>
      </c>
      <c r="D271" s="27" t="str">
        <f ca="1">IFERROR(OFFSET(錠剤!D$4,錠剤_PTP!$A271,0),"")</f>
        <v>トラゾドン塩酸塩錠２５ｍｇ「アメル」</v>
      </c>
      <c r="E271" s="27">
        <f ca="1">IFERROR(OFFSET(錠剤!E$4,錠剤_PTP!$A271,0),"")</f>
        <v>2</v>
      </c>
      <c r="F271" s="27">
        <f ca="1">IFERROR(OFFSET(錠剤!F$4,錠剤_PTP!$A271,0),"")</f>
        <v>26</v>
      </c>
      <c r="G271" s="27" t="str">
        <f ca="1">IFERROR(OFFSET(錠剤!G$4,錠剤_PTP!$A271,0),"")</f>
        <v>バラ</v>
      </c>
      <c r="H271" s="27" t="str">
        <f ca="1">IFERROR(OFFSET(錠剤!H$4,錠剤_PTP!$A271,0),"")</f>
        <v>１０００Ｔ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　＆　劇薬バラ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315</v>
      </c>
      <c r="B272" s="27">
        <f t="shared" si="9"/>
        <v>268</v>
      </c>
      <c r="C272" s="27">
        <f ca="1">IFERROR(OFFSET(錠剤!C$4,錠剤_PTP!$A272,0),"")</f>
        <v>417</v>
      </c>
      <c r="D272" s="27" t="str">
        <f ca="1">IFERROR(OFFSET(錠剤!D$4,錠剤_PTP!$A272,0),"")</f>
        <v>トリンテリックス錠１０ｍｇ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>
        <v>191</v>
      </c>
      <c r="L272" s="77"/>
      <c r="M272" s="54">
        <f t="shared" si="8"/>
        <v>191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316</v>
      </c>
      <c r="B273" s="27">
        <f t="shared" si="9"/>
        <v>269</v>
      </c>
      <c r="C273" s="27">
        <f ca="1">IFERROR(OFFSET(錠剤!C$4,錠剤_PTP!$A273,0),"")</f>
        <v>422</v>
      </c>
      <c r="D273" s="27" t="str">
        <f ca="1">IFERROR(OFFSET(錠剤!D$4,錠剤_PTP!$A273,0),"")</f>
        <v>トレドミン錠１５ｍｇ　　　　　　　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１００Ｔ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>
        <v>300</v>
      </c>
      <c r="L273" s="77"/>
      <c r="M273" s="54">
        <f t="shared" si="8"/>
        <v>300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317</v>
      </c>
      <c r="B274" s="27">
        <f t="shared" si="9"/>
        <v>270</v>
      </c>
      <c r="C274" s="27">
        <f ca="1">IFERROR(OFFSET(錠剤!C$4,錠剤_PTP!$A274,0),"")</f>
        <v>423</v>
      </c>
      <c r="D274" s="27" t="str">
        <f ca="1">IFERROR(OFFSET(錠剤!D$4,錠剤_PTP!$A274,0),"")</f>
        <v>トレドミン錠２５ｍｇ　　　　　　　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ＰＴＰ</v>
      </c>
      <c r="H274" s="27" t="str">
        <f ca="1">IFERROR(OFFSET(錠剤!H$4,錠剤_PTP!$A274,0),"")</f>
        <v>１００Ｔ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>
        <v>388</v>
      </c>
      <c r="L274" s="77"/>
      <c r="M274" s="54">
        <f t="shared" si="8"/>
        <v>388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318</v>
      </c>
      <c r="B275" s="27">
        <f t="shared" si="9"/>
        <v>271</v>
      </c>
      <c r="C275" s="27">
        <f ca="1">IFERROR(OFFSET(錠剤!C$4,錠剤_PTP!$A275,0),"")</f>
        <v>432</v>
      </c>
      <c r="D275" s="27" t="str">
        <f ca="1">IFERROR(OFFSET(錠剤!D$4,錠剤_PTP!$A275,0),"")</f>
        <v>ニトロペン舌下錠０．３ｍｇ</v>
      </c>
      <c r="E275" s="27">
        <f ca="1">IFERROR(OFFSET(錠剤!E$4,錠剤_PTP!$A275,0),"")</f>
        <v>2</v>
      </c>
      <c r="F275" s="27">
        <f ca="1">IFERROR(OFFSET(錠剤!F$4,錠剤_PTP!$A275,0),"")</f>
        <v>1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</v>
      </c>
      <c r="K275" s="65">
        <v>93</v>
      </c>
      <c r="L275" s="77"/>
      <c r="M275" s="54">
        <f t="shared" si="8"/>
        <v>93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319</v>
      </c>
      <c r="B276" s="27">
        <f t="shared" si="9"/>
        <v>272</v>
      </c>
      <c r="C276" s="27">
        <f ca="1">IFERROR(OFFSET(錠剤!C$4,錠剤_PTP!$A276,0),"")</f>
        <v>433</v>
      </c>
      <c r="D276" s="27" t="str">
        <f ca="1">IFERROR(OFFSET(錠剤!D$4,錠剤_PTP!$A276,0),"")</f>
        <v>ニフェジピンカプセル１０ｍｇ「サワイ」</v>
      </c>
      <c r="E276" s="27">
        <f ca="1">IFERROR(OFFSET(錠剤!E$4,錠剤_PTP!$A276,0),"")</f>
        <v>2</v>
      </c>
      <c r="F276" s="27">
        <f ca="1">IFERROR(OFFSET(錠剤!F$4,錠剤_PTP!$A276,0),"")</f>
        <v>1</v>
      </c>
      <c r="G276" s="27" t="str">
        <f ca="1">IFERROR(OFFSET(錠剤!G$4,錠剤_PTP!$A276,0),"")</f>
        <v>ＰＴＰ</v>
      </c>
      <c r="H276" s="27" t="str">
        <f ca="1">IFERROR(OFFSET(錠剤!H$4,錠剤_PTP!$A276,0),"")</f>
        <v>１００ｃａｐ</v>
      </c>
      <c r="I276" s="27" t="str">
        <f ca="1">IFERROR(OFFSET(錠剤!I$4,錠剤_PTP!$A276,0),"")</f>
        <v>cap</v>
      </c>
      <c r="J276" s="27" t="str">
        <f ca="1">IFERROR(OFFSET(錠剤!J$4,錠剤_PTP!$A276,0),"")</f>
        <v>調剤棚</v>
      </c>
      <c r="K276" s="65">
        <v>129</v>
      </c>
      <c r="L276" s="77"/>
      <c r="M276" s="54">
        <f t="shared" si="8"/>
        <v>129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321</v>
      </c>
      <c r="B277" s="27">
        <f t="shared" si="9"/>
        <v>273</v>
      </c>
      <c r="C277" s="27">
        <f ca="1">IFERROR(OFFSET(錠剤!C$4,錠剤_PTP!$A277,0),"")</f>
        <v>452</v>
      </c>
      <c r="D277" s="27" t="str">
        <f ca="1">IFERROR(OFFSET(錠剤!D$4,錠剤_PTP!$A277,0),"")</f>
        <v>ハイペン錠２００ｍｇ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ＰＴＰ</v>
      </c>
      <c r="H277" s="27" t="str">
        <f ca="1">IFERROR(OFFSET(錠剤!H$4,錠剤_PTP!$A277,0),"")</f>
        <v>１００Ｔ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322</v>
      </c>
      <c r="B278" s="27">
        <f t="shared" si="9"/>
        <v>274</v>
      </c>
      <c r="C278" s="27">
        <f ca="1">IFERROR(OFFSET(錠剤!C$4,錠剤_PTP!$A278,0),"")</f>
        <v>453</v>
      </c>
      <c r="D278" s="27" t="str">
        <f ca="1">IFERROR(OFFSET(錠剤!D$4,錠剤_PTP!$A278,0),"")</f>
        <v>パキシルＣＲ錠１２．５ｍｇ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ＰＴＰ</v>
      </c>
      <c r="H278" s="27" t="str">
        <f ca="1">IFERROR(OFFSET(錠剤!H$4,錠剤_PTP!$A278,0),"")</f>
        <v>１４０Ｔ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>
        <v>322</v>
      </c>
      <c r="L278" s="77"/>
      <c r="M278" s="54">
        <f t="shared" si="8"/>
        <v>322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323</v>
      </c>
      <c r="B279" s="27">
        <f t="shared" si="9"/>
        <v>275</v>
      </c>
      <c r="C279" s="27">
        <f ca="1">IFERROR(OFFSET(錠剤!C$4,錠剤_PTP!$A279,0),"")</f>
        <v>454</v>
      </c>
      <c r="D279" s="27" t="str">
        <f ca="1">IFERROR(OFFSET(錠剤!D$4,錠剤_PTP!$A279,0),"")</f>
        <v>パキシルＣＲ錠１２．５ｍｇ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バラ</v>
      </c>
      <c r="H279" s="27" t="str">
        <f ca="1">IFERROR(OFFSET(錠剤!H$4,錠剤_PTP!$A279,0),"")</f>
        <v>５００Ｔ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324</v>
      </c>
      <c r="B280" s="27">
        <f t="shared" si="9"/>
        <v>276</v>
      </c>
      <c r="C280" s="27">
        <f ca="1">IFERROR(OFFSET(錠剤!C$4,錠剤_PTP!$A280,0),"")</f>
        <v>463</v>
      </c>
      <c r="D280" s="27" t="str">
        <f ca="1">IFERROR(OFFSET(錠剤!D$4,錠剤_PTP!$A280,0),"")</f>
        <v>パロキセチンＯＤ錠１０ｍｇ「トーワ」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ＰＴＰ</v>
      </c>
      <c r="H280" s="27" t="str">
        <f ca="1">IFERROR(OFFSET(錠剤!H$4,錠剤_PTP!$A280,0),"")</f>
        <v>１００Ｔ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>
        <v>200</v>
      </c>
      <c r="L280" s="77"/>
      <c r="M280" s="54">
        <f t="shared" si="8"/>
        <v>200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325</v>
      </c>
      <c r="B281" s="27">
        <f t="shared" si="9"/>
        <v>277</v>
      </c>
      <c r="C281" s="27">
        <f ca="1">IFERROR(OFFSET(錠剤!C$4,錠剤_PTP!$A281,0),"")</f>
        <v>464</v>
      </c>
      <c r="D281" s="27" t="str">
        <f ca="1">IFERROR(OFFSET(錠剤!D$4,錠剤_PTP!$A281,0),"")</f>
        <v>パロキセチンＯＤ錠１０ｍｇ「トーワ」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３００Ｔ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326</v>
      </c>
      <c r="B282" s="27">
        <f t="shared" si="9"/>
        <v>278</v>
      </c>
      <c r="C282" s="27">
        <f ca="1">IFERROR(OFFSET(錠剤!C$4,錠剤_PTP!$A282,0),"")</f>
        <v>466</v>
      </c>
      <c r="D282" s="27" t="str">
        <f ca="1">IFERROR(OFFSET(錠剤!D$4,錠剤_PTP!$A282,0),"")</f>
        <v>ハロペリドール錠０．７５ｍｇ「アメル」　　　　　　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327</v>
      </c>
      <c r="B283" s="27">
        <f t="shared" si="9"/>
        <v>279</v>
      </c>
      <c r="C283" s="27">
        <f ca="1">IFERROR(OFFSET(錠剤!C$4,錠剤_PTP!$A283,0),"")</f>
        <v>467</v>
      </c>
      <c r="D283" s="27" t="str">
        <f ca="1">IFERROR(OFFSET(錠剤!D$4,錠剤_PTP!$A283,0),"")</f>
        <v>ハロペリドール錠１．５ｍｇ「アメル」　　　　　　　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バラ</v>
      </c>
      <c r="H283" s="27" t="str">
        <f ca="1">IFERROR(OFFSET(錠剤!H$4,錠剤_PTP!$A283,0),"")</f>
        <v>１０００Ｔ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328</v>
      </c>
      <c r="B284" s="27">
        <f t="shared" si="9"/>
        <v>280</v>
      </c>
      <c r="C284" s="27">
        <f ca="1">IFERROR(OFFSET(錠剤!C$4,錠剤_PTP!$A284,0),"")</f>
        <v>468</v>
      </c>
      <c r="D284" s="27" t="str">
        <f ca="1">IFERROR(OFFSET(錠剤!D$4,錠剤_PTP!$A284,0),"")</f>
        <v>ハロペリドール錠１ｍｇ「アメル」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329</v>
      </c>
      <c r="B285" s="27">
        <f t="shared" si="9"/>
        <v>281</v>
      </c>
      <c r="C285" s="27">
        <f ca="1">IFERROR(OFFSET(錠剤!C$4,錠剤_PTP!$A285,0),"")</f>
        <v>469</v>
      </c>
      <c r="D285" s="27" t="str">
        <f ca="1">IFERROR(OFFSET(錠剤!D$4,錠剤_PTP!$A285,0),"")</f>
        <v>ハロペリドール錠１ｍｇ「アメル」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330</v>
      </c>
      <c r="B286" s="27">
        <f t="shared" si="9"/>
        <v>282</v>
      </c>
      <c r="C286" s="27">
        <f ca="1">IFERROR(OFFSET(錠剤!C$4,錠剤_PTP!$A286,0),"")</f>
        <v>470</v>
      </c>
      <c r="D286" s="27" t="str">
        <f ca="1">IFERROR(OFFSET(錠剤!D$4,錠剤_PTP!$A286,0),"")</f>
        <v>ハロペリドール錠３ｍｇ「アメル」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バラ</v>
      </c>
      <c r="H286" s="27" t="str">
        <f ca="1">IFERROR(OFFSET(錠剤!H$4,錠剤_PTP!$A286,0),"")</f>
        <v>１０００Ｔ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331</v>
      </c>
      <c r="B287" s="27">
        <f t="shared" si="9"/>
        <v>283</v>
      </c>
      <c r="C287" s="27">
        <f ca="1">IFERROR(OFFSET(錠剤!C$4,錠剤_PTP!$A287,0),"")</f>
        <v>520</v>
      </c>
      <c r="D287" s="27" t="str">
        <f ca="1">IFERROR(OFFSET(錠剤!D$4,錠剤_PTP!$A287,0),"")</f>
        <v>ヒルナミン錠（５０ｍｇ）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333</v>
      </c>
      <c r="B288" s="27">
        <f t="shared" si="9"/>
        <v>284</v>
      </c>
      <c r="C288" s="27">
        <f ca="1">IFERROR(OFFSET(錠剤!C$4,錠剤_PTP!$A288,0),"")</f>
        <v>572</v>
      </c>
      <c r="D288" s="27" t="str">
        <f ca="1">IFERROR(OFFSET(錠剤!D$4,錠剤_PTP!$A288,0),"")</f>
        <v>ブロナンセリン錠２ｍｇ「ＤＳＰＢ」</v>
      </c>
      <c r="E288" s="27">
        <f ca="1">IFERROR(OFFSET(錠剤!E$4,錠剤_PTP!$A288,0),"")</f>
        <v>2</v>
      </c>
      <c r="F288" s="27">
        <f ca="1">IFERROR(OFFSET(錠剤!F$4,錠剤_PTP!$A288,0),"")</f>
        <v>26</v>
      </c>
      <c r="G288" s="27" t="str">
        <f ca="1">IFERROR(OFFSET(錠剤!G$4,錠剤_PTP!$A288,0),"")</f>
        <v>ＰＴＰ</v>
      </c>
      <c r="H288" s="27" t="str">
        <f ca="1">IFERROR(OFFSET(錠剤!H$4,錠剤_PTP!$A288,0),"")</f>
        <v>１００Ｔ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　＆　劇薬バラ</v>
      </c>
      <c r="K288" s="65">
        <v>692</v>
      </c>
      <c r="L288" s="77"/>
      <c r="M288" s="54">
        <f t="shared" si="8"/>
        <v>692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334</v>
      </c>
      <c r="B289" s="27">
        <f t="shared" si="9"/>
        <v>285</v>
      </c>
      <c r="C289" s="27">
        <f ca="1">IFERROR(OFFSET(錠剤!C$4,錠剤_PTP!$A289,0),"")</f>
        <v>573</v>
      </c>
      <c r="D289" s="27" t="str">
        <f ca="1">IFERROR(OFFSET(錠剤!D$4,錠剤_PTP!$A289,0),"")</f>
        <v>ブロナンセリン錠４ｍｇ「ＤＳＰＢ」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>
        <v>885</v>
      </c>
      <c r="L289" s="77"/>
      <c r="M289" s="54">
        <f t="shared" si="8"/>
        <v>885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335</v>
      </c>
      <c r="B290" s="27">
        <f t="shared" si="9"/>
        <v>286</v>
      </c>
      <c r="C290" s="27">
        <f ca="1">IFERROR(OFFSET(錠剤!C$4,錠剤_PTP!$A290,0),"")</f>
        <v>574</v>
      </c>
      <c r="D290" s="27" t="str">
        <f ca="1">IFERROR(OFFSET(錠剤!D$4,錠剤_PTP!$A290,0),"")</f>
        <v>ブロナンセリン錠４ｍｇ「ＤＳＰＢ」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１０００Ｔ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336</v>
      </c>
      <c r="B291" s="27">
        <f t="shared" si="9"/>
        <v>287</v>
      </c>
      <c r="C291" s="27">
        <f ca="1">IFERROR(OFFSET(錠剤!C$4,錠剤_PTP!$A291,0),"")</f>
        <v>575</v>
      </c>
      <c r="D291" s="27" t="str">
        <f ca="1">IFERROR(OFFSET(錠剤!D$4,錠剤_PTP!$A291,0),"")</f>
        <v>ブロナンセリン錠８ｍｇ「ＤＳＰＢ」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ＰＴＰ</v>
      </c>
      <c r="H291" s="27" t="str">
        <f ca="1">IFERROR(OFFSET(錠剤!H$4,錠剤_PTP!$A291,0),"")</f>
        <v>１００Ｔ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>
        <v>514</v>
      </c>
      <c r="L291" s="77"/>
      <c r="M291" s="54">
        <f t="shared" si="8"/>
        <v>514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337</v>
      </c>
      <c r="B292" s="27">
        <f t="shared" si="9"/>
        <v>288</v>
      </c>
      <c r="C292" s="27">
        <f ca="1">IFERROR(OFFSET(錠剤!C$4,錠剤_PTP!$A292,0),"")</f>
        <v>576</v>
      </c>
      <c r="D292" s="27" t="str">
        <f ca="1">IFERROR(OFFSET(錠剤!D$4,錠剤_PTP!$A292,0),"")</f>
        <v>ブロナンセリン錠８ｍｇ「ＤＳＰＢ」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バラ</v>
      </c>
      <c r="H292" s="27" t="str">
        <f ca="1">IFERROR(OFFSET(錠剤!H$4,錠剤_PTP!$A292,0),"")</f>
        <v>１０００Ｔ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339</v>
      </c>
      <c r="B293" s="27">
        <f t="shared" si="9"/>
        <v>289</v>
      </c>
      <c r="C293" s="27">
        <f ca="1">IFERROR(OFFSET(錠剤!C$4,錠剤_PTP!$A293,0),"")</f>
        <v>641</v>
      </c>
      <c r="D293" s="27" t="str">
        <f ca="1">IFERROR(OFFSET(錠剤!D$4,錠剤_PTP!$A293,0),"")</f>
        <v>ミノドロン酸錠５０ｍｇ「ＪＧ」</v>
      </c>
      <c r="E293" s="27">
        <f ca="1">IFERROR(OFFSET(錠剤!E$4,錠剤_PTP!$A293,0),"")</f>
        <v>2</v>
      </c>
      <c r="F293" s="27">
        <f ca="1">IFERROR(OFFSET(錠剤!F$4,錠剤_PTP!$A293,0),"")</f>
        <v>1</v>
      </c>
      <c r="G293" s="27" t="str">
        <f ca="1">IFERROR(OFFSET(錠剤!G$4,錠剤_PTP!$A293,0),"")</f>
        <v>ＰＴＰ</v>
      </c>
      <c r="H293" s="27" t="str">
        <f ca="1">IFERROR(OFFSET(錠剤!H$4,錠剤_PTP!$A293,0),"")</f>
        <v>２Ｔ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</v>
      </c>
      <c r="K293" s="65">
        <v>4</v>
      </c>
      <c r="L293" s="77"/>
      <c r="M293" s="54">
        <f t="shared" si="8"/>
        <v>4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340</v>
      </c>
      <c r="B294" s="27">
        <f t="shared" si="9"/>
        <v>290</v>
      </c>
      <c r="C294" s="27">
        <f ca="1">IFERROR(OFFSET(錠剤!C$4,錠剤_PTP!$A294,0),"")</f>
        <v>642</v>
      </c>
      <c r="D294" s="27" t="str">
        <f ca="1">IFERROR(OFFSET(錠剤!D$4,錠剤_PTP!$A294,0),"")</f>
        <v>ミルタザピンＯＤ錠１５ｍｇ「サワイ」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１００Ｔ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>
        <v>351</v>
      </c>
      <c r="L294" s="77"/>
      <c r="M294" s="54">
        <f t="shared" si="8"/>
        <v>351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341</v>
      </c>
      <c r="B295" s="27">
        <f t="shared" si="9"/>
        <v>291</v>
      </c>
      <c r="C295" s="27">
        <f ca="1">IFERROR(OFFSET(錠剤!C$4,錠剤_PTP!$A295,0),"")</f>
        <v>643</v>
      </c>
      <c r="D295" s="27" t="str">
        <f ca="1">IFERROR(OFFSET(錠剤!D$4,錠剤_PTP!$A295,0),"")</f>
        <v>ミルタザピンＯＤ錠１５ｍｇ「サワイ」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２００Ｔ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343</v>
      </c>
      <c r="B296" s="27">
        <f t="shared" si="9"/>
        <v>292</v>
      </c>
      <c r="C296" s="27">
        <f ca="1">IFERROR(OFFSET(錠剤!C$4,錠剤_PTP!$A296,0),"")</f>
        <v>651</v>
      </c>
      <c r="D296" s="27" t="str">
        <f ca="1">IFERROR(OFFSET(錠剤!D$4,錠剤_PTP!$A296,0),"")</f>
        <v>メトホルミン塩酸塩錠２５０ｍｇＭＴ「ＤＳＰＢ」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バラ</v>
      </c>
      <c r="H296" s="27" t="str">
        <f ca="1">IFERROR(OFFSET(錠剤!H$4,錠剤_PTP!$A296,0),"")</f>
        <v>５００Ｔ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344</v>
      </c>
      <c r="B297" s="27">
        <f t="shared" si="9"/>
        <v>293</v>
      </c>
      <c r="C297" s="27">
        <f ca="1">IFERROR(OFFSET(錠剤!C$4,錠剤_PTP!$A297,0),"")</f>
        <v>653</v>
      </c>
      <c r="D297" s="27" t="str">
        <f ca="1">IFERROR(OFFSET(錠剤!D$4,錠剤_PTP!$A297,0),"")</f>
        <v>メマンチン塩酸塩ＯＤ錠２０ｍｇ「ＤＳＥＰ」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ＰＴＰ</v>
      </c>
      <c r="H297" s="27" t="str">
        <f ca="1">IFERROR(OFFSET(錠剤!H$4,錠剤_PTP!$A297,0),"")</f>
        <v>５６Ｔ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>
        <v>168</v>
      </c>
      <c r="L297" s="77"/>
      <c r="M297" s="54">
        <f t="shared" si="8"/>
        <v>168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345</v>
      </c>
      <c r="B298" s="27">
        <f t="shared" si="9"/>
        <v>294</v>
      </c>
      <c r="C298" s="27">
        <f ca="1">IFERROR(OFFSET(錠剤!C$4,錠剤_PTP!$A298,0),"")</f>
        <v>654</v>
      </c>
      <c r="D298" s="27" t="str">
        <f ca="1">IFERROR(OFFSET(錠剤!D$4,錠剤_PTP!$A298,0),"")</f>
        <v>メマンチン塩酸塩ＯＤ錠２０ｍｇ「ＤＳＥＰ」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バラ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346</v>
      </c>
      <c r="B299" s="27">
        <f t="shared" si="9"/>
        <v>295</v>
      </c>
      <c r="C299" s="27">
        <f ca="1">IFERROR(OFFSET(錠剤!C$4,錠剤_PTP!$A299,0),"")</f>
        <v>655</v>
      </c>
      <c r="D299" s="27" t="str">
        <f ca="1">IFERROR(OFFSET(錠剤!D$4,錠剤_PTP!$A299,0),"")</f>
        <v>メマンチン塩酸塩ＯＤ錠５ｍｇ「ＤＳＥＰ」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ＰＴＰ</v>
      </c>
      <c r="H299" s="27" t="str">
        <f ca="1">IFERROR(OFFSET(錠剤!H$4,錠剤_PTP!$A299,0),"")</f>
        <v>５６Ｔ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>
        <v>336</v>
      </c>
      <c r="L299" s="77"/>
      <c r="M299" s="54">
        <f t="shared" si="8"/>
        <v>336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347</v>
      </c>
      <c r="B300" s="27">
        <f t="shared" si="9"/>
        <v>296</v>
      </c>
      <c r="C300" s="27">
        <f ca="1">IFERROR(OFFSET(錠剤!C$4,錠剤_PTP!$A300,0),"")</f>
        <v>656</v>
      </c>
      <c r="D300" s="27" t="str">
        <f ca="1">IFERROR(OFFSET(錠剤!D$4,錠剤_PTP!$A300,0),"")</f>
        <v>メマンチン塩酸塩ＯＤ錠５ｍｇ「ＤＳＥＰ」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バラ</v>
      </c>
      <c r="H300" s="27" t="str">
        <f ca="1">IFERROR(OFFSET(錠剤!H$4,錠剤_PTP!$A300,0),"")</f>
        <v>１００Ｔ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350</v>
      </c>
      <c r="B301" s="27">
        <f t="shared" si="9"/>
        <v>297</v>
      </c>
      <c r="C301" s="27">
        <f ca="1">IFERROR(OFFSET(錠剤!C$4,錠剤_PTP!$A301,0),"")</f>
        <v>679</v>
      </c>
      <c r="D301" s="27" t="str">
        <f ca="1">IFERROR(OFFSET(錠剤!D$4,錠剤_PTP!$A301,0),"")</f>
        <v>ラツーダ錠２０ｍｇ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ＰＴＰ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>
        <v>616</v>
      </c>
      <c r="L301" s="77"/>
      <c r="M301" s="54">
        <f t="shared" si="8"/>
        <v>616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351</v>
      </c>
      <c r="B302" s="27">
        <f t="shared" si="9"/>
        <v>298</v>
      </c>
      <c r="C302" s="27">
        <f ca="1">IFERROR(OFFSET(錠剤!C$4,錠剤_PTP!$A302,0),"")</f>
        <v>680</v>
      </c>
      <c r="D302" s="27" t="str">
        <f ca="1">IFERROR(OFFSET(錠剤!D$4,錠剤_PTP!$A302,0),"")</f>
        <v>ラツーダ錠２０ｍｇ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バラ</v>
      </c>
      <c r="H302" s="27" t="str">
        <f ca="1">IFERROR(OFFSET(錠剤!H$4,錠剤_PTP!$A302,0),"")</f>
        <v>５００Ｔ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352</v>
      </c>
      <c r="B303" s="27">
        <f t="shared" si="9"/>
        <v>299</v>
      </c>
      <c r="C303" s="27">
        <f ca="1">IFERROR(OFFSET(錠剤!C$4,錠剤_PTP!$A303,0),"")</f>
        <v>681</v>
      </c>
      <c r="D303" s="27" t="str">
        <f ca="1">IFERROR(OFFSET(錠剤!D$4,錠剤_PTP!$A303,0),"")</f>
        <v>ラツーダ錠４０ｍｇ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ＰＴＰ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>
        <v>744</v>
      </c>
      <c r="L303" s="77"/>
      <c r="M303" s="54">
        <f t="shared" si="8"/>
        <v>744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353</v>
      </c>
      <c r="B304" s="27">
        <f t="shared" si="9"/>
        <v>300</v>
      </c>
      <c r="C304" s="27">
        <f ca="1">IFERROR(OFFSET(錠剤!C$4,錠剤_PTP!$A304,0),"")</f>
        <v>682</v>
      </c>
      <c r="D304" s="27" t="str">
        <f ca="1">IFERROR(OFFSET(錠剤!D$4,錠剤_PTP!$A304,0),"")</f>
        <v>ラツーダ錠４０ｍｇ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バラ</v>
      </c>
      <c r="H304" s="27" t="str">
        <f ca="1">IFERROR(OFFSET(錠剤!H$4,錠剤_PTP!$A304,0),"")</f>
        <v>５００Ｔ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354</v>
      </c>
      <c r="B305" s="27">
        <f t="shared" si="9"/>
        <v>301</v>
      </c>
      <c r="C305" s="27">
        <f ca="1">IFERROR(OFFSET(錠剤!C$4,錠剤_PTP!$A305,0),"")</f>
        <v>686</v>
      </c>
      <c r="D305" s="27" t="str">
        <f ca="1">IFERROR(OFFSET(錠剤!D$4,錠剤_PTP!$A305,0),"")</f>
        <v>ラモトリギン錠１００ｍｇ「トーワ」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ＰＴＰ</v>
      </c>
      <c r="H305" s="27" t="str">
        <f ca="1">IFERROR(OFFSET(錠剤!H$4,錠剤_PTP!$A305,0),"")</f>
        <v>１４０Ｔ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>
        <v>224</v>
      </c>
      <c r="L305" s="77"/>
      <c r="M305" s="54">
        <f t="shared" si="8"/>
        <v>224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355</v>
      </c>
      <c r="B306" s="27">
        <f t="shared" si="9"/>
        <v>302</v>
      </c>
      <c r="C306" s="27">
        <f ca="1">IFERROR(OFFSET(錠剤!C$4,錠剤_PTP!$A306,0),"")</f>
        <v>687</v>
      </c>
      <c r="D306" s="27" t="str">
        <f ca="1">IFERROR(OFFSET(錠剤!D$4,錠剤_PTP!$A306,0),"")</f>
        <v>ラモトリギン錠１００ｍｇ「トーワ」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バラ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356</v>
      </c>
      <c r="B307" s="27">
        <f t="shared" si="9"/>
        <v>303</v>
      </c>
      <c r="C307" s="27">
        <f ca="1">IFERROR(OFFSET(錠剤!C$4,錠剤_PTP!$A307,0),"")</f>
        <v>688</v>
      </c>
      <c r="D307" s="27" t="str">
        <f ca="1">IFERROR(OFFSET(錠剤!D$4,錠剤_PTP!$A307,0),"")</f>
        <v>ラモトリギン錠２５ｍｇ「トーワ」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ＰＴＰ</v>
      </c>
      <c r="H307" s="27" t="str">
        <f ca="1">IFERROR(OFFSET(錠剤!H$4,錠剤_PTP!$A307,0),"")</f>
        <v>１４０Ｔ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>
        <v>336</v>
      </c>
      <c r="L307" s="77"/>
      <c r="M307" s="54">
        <f t="shared" si="8"/>
        <v>336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357</v>
      </c>
      <c r="B308" s="27">
        <f t="shared" si="9"/>
        <v>304</v>
      </c>
      <c r="C308" s="27">
        <f ca="1">IFERROR(OFFSET(錠剤!C$4,錠剤_PTP!$A308,0),"")</f>
        <v>689</v>
      </c>
      <c r="D308" s="27" t="str">
        <f ca="1">IFERROR(OFFSET(錠剤!D$4,錠剤_PTP!$A308,0),"")</f>
        <v>ラモトリギン錠２５ｍｇ「トーワ」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バラ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358</v>
      </c>
      <c r="B309" s="27">
        <f t="shared" si="9"/>
        <v>305</v>
      </c>
      <c r="C309" s="27">
        <f ca="1">IFERROR(OFFSET(錠剤!C$4,錠剤_PTP!$A309,0),"")</f>
        <v>701</v>
      </c>
      <c r="D309" s="27" t="str">
        <f ca="1">IFERROR(OFFSET(錠剤!D$4,錠剤_PTP!$A309,0),"")</f>
        <v>リスパダール錠１ｍｇ　　　　　　　　　　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ＰＴＰ</v>
      </c>
      <c r="H309" s="27" t="str">
        <f ca="1">IFERROR(OFFSET(錠剤!H$4,錠剤_PTP!$A309,0),"")</f>
        <v>１００Ｔ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>
        <v>275</v>
      </c>
      <c r="L309" s="77"/>
      <c r="M309" s="54">
        <f t="shared" si="8"/>
        <v>275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359</v>
      </c>
      <c r="B310" s="27">
        <f t="shared" si="9"/>
        <v>306</v>
      </c>
      <c r="C310" s="27">
        <f ca="1">IFERROR(OFFSET(錠剤!C$4,錠剤_PTP!$A310,0),"")</f>
        <v>702</v>
      </c>
      <c r="D310" s="27" t="str">
        <f ca="1">IFERROR(OFFSET(錠剤!D$4,錠剤_PTP!$A310,0),"")</f>
        <v>リスパダール錠１ｍｇ　　　　　　　　　　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バラ</v>
      </c>
      <c r="H310" s="27" t="str">
        <f ca="1">IFERROR(OFFSET(錠剤!H$4,錠剤_PTP!$A310,0),"")</f>
        <v>１０００Ｔ</v>
      </c>
      <c r="I310" s="27" t="str">
        <f ca="1">IFERROR(OFFSET(錠剤!I$4,錠剤_PTP!$A310,0),"")</f>
        <v>錠</v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360</v>
      </c>
      <c r="B311" s="27">
        <f t="shared" si="9"/>
        <v>307</v>
      </c>
      <c r="C311" s="27">
        <f ca="1">IFERROR(OFFSET(錠剤!C$4,錠剤_PTP!$A311,0),"")</f>
        <v>703</v>
      </c>
      <c r="D311" s="27" t="str">
        <f ca="1">IFERROR(OFFSET(錠剤!D$4,錠剤_PTP!$A311,0),"")</f>
        <v>リスパダール錠２ｍｇ　　　　　　　　　　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ＰＴＰ</v>
      </c>
      <c r="H311" s="27" t="str">
        <f ca="1">IFERROR(OFFSET(錠剤!H$4,錠剤_PTP!$A311,0),"")</f>
        <v>１００Ｔ</v>
      </c>
      <c r="I311" s="27" t="str">
        <f ca="1">IFERROR(OFFSET(錠剤!I$4,錠剤_PTP!$A311,0),"")</f>
        <v>錠</v>
      </c>
      <c r="J311" s="27" t="str">
        <f ca="1">IFERROR(OFFSET(錠剤!J$4,錠剤_PTP!$A311,0),"")</f>
        <v>調剤棚　＆　劇薬バラ</v>
      </c>
      <c r="K311" s="65">
        <v>82</v>
      </c>
      <c r="L311" s="77"/>
      <c r="M311" s="54">
        <f t="shared" si="8"/>
        <v>82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361</v>
      </c>
      <c r="B312" s="27">
        <f t="shared" si="9"/>
        <v>308</v>
      </c>
      <c r="C312" s="27">
        <f ca="1">IFERROR(OFFSET(錠剤!C$4,錠剤_PTP!$A312,0),"")</f>
        <v>704</v>
      </c>
      <c r="D312" s="27" t="str">
        <f ca="1">IFERROR(OFFSET(錠剤!D$4,錠剤_PTP!$A312,0),"")</f>
        <v>リスパダール錠２ｍｇ　　　　　　　　　　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バラ</v>
      </c>
      <c r="H312" s="27" t="str">
        <f ca="1">IFERROR(OFFSET(錠剤!H$4,錠剤_PTP!$A312,0),"")</f>
        <v>１０００Ｔ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362</v>
      </c>
      <c r="B313" s="27">
        <f t="shared" si="9"/>
        <v>309</v>
      </c>
      <c r="C313" s="27">
        <f ca="1">IFERROR(OFFSET(錠剤!C$4,錠剤_PTP!$A313,0),"")</f>
        <v>705</v>
      </c>
      <c r="D313" s="27" t="str">
        <f ca="1">IFERROR(OFFSET(錠剤!D$4,錠剤_PTP!$A313,0),"")</f>
        <v>リスパダール錠３ｍｇ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ＰＴＰ</v>
      </c>
      <c r="H313" s="27" t="str">
        <f ca="1">IFERROR(OFFSET(錠剤!H$4,錠剤_PTP!$A313,0),"")</f>
        <v>１００Ｔ</v>
      </c>
      <c r="I313" s="27" t="str">
        <f ca="1">IFERROR(OFFSET(錠剤!I$4,錠剤_PTP!$A313,0),"")</f>
        <v>錠</v>
      </c>
      <c r="J313" s="27" t="str">
        <f ca="1">IFERROR(OFFSET(錠剤!J$4,錠剤_PTP!$A313,0),"")</f>
        <v>調剤棚　＆　劇薬バラ</v>
      </c>
      <c r="K313" s="65">
        <v>200</v>
      </c>
      <c r="L313" s="77"/>
      <c r="M313" s="54">
        <f t="shared" si="8"/>
        <v>200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363</v>
      </c>
      <c r="B314" s="27">
        <f t="shared" si="9"/>
        <v>310</v>
      </c>
      <c r="C314" s="27">
        <f ca="1">IFERROR(OFFSET(錠剤!C$4,錠剤_PTP!$A314,0),"")</f>
        <v>706</v>
      </c>
      <c r="D314" s="27" t="str">
        <f ca="1">IFERROR(OFFSET(錠剤!D$4,錠剤_PTP!$A314,0),"")</f>
        <v>リスパダール錠３ｍｇ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バラ</v>
      </c>
      <c r="H314" s="27" t="str">
        <f ca="1">IFERROR(OFFSET(錠剤!H$4,錠剤_PTP!$A314,0),"")</f>
        <v>１０００Ｔ</v>
      </c>
      <c r="I314" s="27" t="str">
        <f ca="1">IFERROR(OFFSET(錠剤!I$4,錠剤_PTP!$A314,0),"")</f>
        <v>錠</v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364</v>
      </c>
      <c r="B315" s="27">
        <f t="shared" si="9"/>
        <v>311</v>
      </c>
      <c r="C315" s="27">
        <f ca="1">IFERROR(OFFSET(錠剤!C$4,錠剤_PTP!$A315,0),"")</f>
        <v>710</v>
      </c>
      <c r="D315" s="27" t="str">
        <f ca="1">IFERROR(OFFSET(錠剤!D$4,錠剤_PTP!$A315,0),"")</f>
        <v>リスペリドンＯＤ錠０．５ｍｇ「アメル」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ＰＴＰ</v>
      </c>
      <c r="H315" s="27" t="str">
        <f ca="1">IFERROR(OFFSET(錠剤!H$4,錠剤_PTP!$A315,0),"")</f>
        <v>１００Ｔ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>
        <v>521</v>
      </c>
      <c r="L315" s="77"/>
      <c r="M315" s="54">
        <f t="shared" si="8"/>
        <v>521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365</v>
      </c>
      <c r="B316" s="27">
        <f t="shared" si="9"/>
        <v>312</v>
      </c>
      <c r="C316" s="27">
        <f ca="1">IFERROR(OFFSET(錠剤!C$4,錠剤_PTP!$A316,0),"")</f>
        <v>711</v>
      </c>
      <c r="D316" s="27" t="str">
        <f ca="1">IFERROR(OFFSET(錠剤!D$4,錠剤_PTP!$A316,0),"")</f>
        <v>リスペリドンＯＤ錠０．５ｍｇ「アメル」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バラ</v>
      </c>
      <c r="H316" s="27" t="str">
        <f ca="1">IFERROR(OFFSET(錠剤!H$4,錠剤_PTP!$A316,0),"")</f>
        <v>５００Ｔ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366</v>
      </c>
      <c r="B317" s="27">
        <f t="shared" si="9"/>
        <v>313</v>
      </c>
      <c r="C317" s="27">
        <f ca="1">IFERROR(OFFSET(錠剤!C$4,錠剤_PTP!$A317,0),"")</f>
        <v>712</v>
      </c>
      <c r="D317" s="27" t="str">
        <f ca="1">IFERROR(OFFSET(錠剤!D$4,錠剤_PTP!$A317,0),"")</f>
        <v>リスペリドンＯＤ錠１ｍｇ「アメル」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ＰＴＰ</v>
      </c>
      <c r="H317" s="27" t="str">
        <f ca="1">IFERROR(OFFSET(錠剤!H$4,錠剤_PTP!$A317,0),"")</f>
        <v>１００Ｔ</v>
      </c>
      <c r="I317" s="27" t="str">
        <f ca="1">IFERROR(OFFSET(錠剤!I$4,錠剤_PTP!$A317,0),"")</f>
        <v>錠</v>
      </c>
      <c r="J317" s="27" t="str">
        <f ca="1">IFERROR(OFFSET(錠剤!J$4,錠剤_PTP!$A317,0),"")</f>
        <v>調剤棚　＆　劇薬バラ</v>
      </c>
      <c r="K317" s="65">
        <v>298</v>
      </c>
      <c r="L317" s="77"/>
      <c r="M317" s="54">
        <f t="shared" si="8"/>
        <v>298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367</v>
      </c>
      <c r="B318" s="27">
        <f t="shared" si="9"/>
        <v>314</v>
      </c>
      <c r="C318" s="27">
        <f ca="1">IFERROR(OFFSET(錠剤!C$4,錠剤_PTP!$A318,0),"")</f>
        <v>713</v>
      </c>
      <c r="D318" s="27" t="str">
        <f ca="1">IFERROR(OFFSET(錠剤!D$4,錠剤_PTP!$A318,0),"")</f>
        <v>リスペリドンＯＤ錠１ｍｇ「アメル」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バラ</v>
      </c>
      <c r="H318" s="27" t="str">
        <f ca="1">IFERROR(OFFSET(錠剤!H$4,錠剤_PTP!$A318,0),"")</f>
        <v>５００Ｔ</v>
      </c>
      <c r="I318" s="27" t="str">
        <f ca="1">IFERROR(OFFSET(錠剤!I$4,錠剤_PTP!$A318,0),"")</f>
        <v/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368</v>
      </c>
      <c r="B319" s="27">
        <f t="shared" si="9"/>
        <v>315</v>
      </c>
      <c r="C319" s="27">
        <f ca="1">IFERROR(OFFSET(錠剤!C$4,錠剤_PTP!$A319,0),"")</f>
        <v>714</v>
      </c>
      <c r="D319" s="27" t="str">
        <f ca="1">IFERROR(OFFSET(錠剤!D$4,錠剤_PTP!$A319,0),"")</f>
        <v>リスペリドンＯＤ錠２ｍｇ「アメル」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/>
      </c>
      <c r="J319" s="27" t="str">
        <f ca="1">IFERROR(OFFSET(錠剤!J$4,錠剤_PTP!$A319,0),"")</f>
        <v>調剤棚　＆　劇薬バラ</v>
      </c>
      <c r="K319" s="65">
        <v>363</v>
      </c>
      <c r="L319" s="77"/>
      <c r="M319" s="54">
        <f t="shared" si="8"/>
        <v>363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369</v>
      </c>
      <c r="B320" s="27">
        <f t="shared" si="9"/>
        <v>316</v>
      </c>
      <c r="C320" s="27">
        <f ca="1">IFERROR(OFFSET(錠剤!C$4,錠剤_PTP!$A320,0),"")</f>
        <v>715</v>
      </c>
      <c r="D320" s="27" t="str">
        <f ca="1">IFERROR(OFFSET(錠剤!D$4,錠剤_PTP!$A320,0),"")</f>
        <v>リスペリドンＯＤ錠２ｍｇ「アメル」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バラ</v>
      </c>
      <c r="H320" s="27" t="str">
        <f ca="1">IFERROR(OFFSET(錠剤!H$4,錠剤_PTP!$A320,0),"")</f>
        <v>５００Ｔ</v>
      </c>
      <c r="I320" s="27" t="str">
        <f ca="1">IFERROR(OFFSET(錠剤!I$4,錠剤_PTP!$A320,0),"")</f>
        <v/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370</v>
      </c>
      <c r="B321" s="27">
        <f t="shared" si="9"/>
        <v>317</v>
      </c>
      <c r="C321" s="27">
        <f ca="1">IFERROR(OFFSET(錠剤!C$4,錠剤_PTP!$A321,0),"")</f>
        <v>716</v>
      </c>
      <c r="D321" s="27" t="str">
        <f ca="1">IFERROR(OFFSET(錠剤!D$4,錠剤_PTP!$A321,0),"")</f>
        <v>リスペリドンＯＤ錠３ｍｇ「アメル」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ＰＴＰ</v>
      </c>
      <c r="H321" s="27" t="str">
        <f ca="1">IFERROR(OFFSET(錠剤!H$4,錠剤_PTP!$A321,0),"")</f>
        <v>１００Ｔ</v>
      </c>
      <c r="I321" s="27" t="str">
        <f ca="1">IFERROR(OFFSET(錠剤!I$4,錠剤_PTP!$A321,0),"")</f>
        <v/>
      </c>
      <c r="J321" s="27" t="str">
        <f ca="1">IFERROR(OFFSET(錠剤!J$4,錠剤_PTP!$A321,0),"")</f>
        <v>調剤棚　＆　劇薬バラ</v>
      </c>
      <c r="K321" s="65">
        <v>393</v>
      </c>
      <c r="L321" s="77"/>
      <c r="M321" s="54">
        <f t="shared" si="8"/>
        <v>393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371</v>
      </c>
      <c r="B322" s="27">
        <f t="shared" si="9"/>
        <v>318</v>
      </c>
      <c r="C322" s="27">
        <f ca="1">IFERROR(OFFSET(錠剤!C$4,錠剤_PTP!$A322,0),"")</f>
        <v>717</v>
      </c>
      <c r="D322" s="27" t="str">
        <f ca="1">IFERROR(OFFSET(錠剤!D$4,錠剤_PTP!$A322,0),"")</f>
        <v>リスペリドンＯＤ錠３ｍｇ「アメル」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５００Ｔ</v>
      </c>
      <c r="I322" s="27" t="str">
        <f ca="1">IFERROR(OFFSET(錠剤!I$4,錠剤_PTP!$A322,0),"")</f>
        <v/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372</v>
      </c>
      <c r="B323" s="27">
        <f t="shared" si="9"/>
        <v>319</v>
      </c>
      <c r="C323" s="27">
        <f ca="1">IFERROR(OFFSET(錠剤!C$4,錠剤_PTP!$A323,0),"")</f>
        <v>719</v>
      </c>
      <c r="D323" s="27" t="str">
        <f ca="1">IFERROR(OFFSET(錠剤!D$4,錠剤_PTP!$A323,0),"")</f>
        <v>リスペリドン錠０．５ｍｇ「アメル」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373</v>
      </c>
      <c r="B324" s="27">
        <f t="shared" si="9"/>
        <v>320</v>
      </c>
      <c r="C324" s="27">
        <f ca="1">IFERROR(OFFSET(錠剤!C$4,錠剤_PTP!$A324,0),"")</f>
        <v>720</v>
      </c>
      <c r="D324" s="27" t="str">
        <f ca="1">IFERROR(OFFSET(錠剤!D$4,錠剤_PTP!$A324,0),"")</f>
        <v>リスペリドン錠１ｍｇ「アメル」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374</v>
      </c>
      <c r="B325" s="27">
        <f t="shared" si="9"/>
        <v>321</v>
      </c>
      <c r="C325" s="27">
        <f ca="1">IFERROR(OFFSET(錠剤!C$4,錠剤_PTP!$A325,0),"")</f>
        <v>743</v>
      </c>
      <c r="D325" s="27" t="str">
        <f ca="1">IFERROR(OFFSET(錠剤!D$4,錠剤_PTP!$A325,0),"")</f>
        <v>ルーラン錠４ｍｇ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ＰＴＰ</v>
      </c>
      <c r="H325" s="27" t="str">
        <f ca="1">IFERROR(OFFSET(錠剤!H$4,錠剤_PTP!$A325,0),"")</f>
        <v>１００Ｔ　　　　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375</v>
      </c>
      <c r="B326" s="27">
        <f t="shared" si="9"/>
        <v>322</v>
      </c>
      <c r="C326" s="27">
        <f ca="1">IFERROR(OFFSET(錠剤!C$4,錠剤_PTP!$A326,0),"")</f>
        <v>744</v>
      </c>
      <c r="D326" s="27" t="str">
        <f ca="1">IFERROR(OFFSET(錠剤!D$4,錠剤_PTP!$A326,0),"")</f>
        <v>ルーラン錠４ｍｇ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バラ</v>
      </c>
      <c r="H326" s="27" t="str">
        <f ca="1">IFERROR(OFFSET(錠剤!H$4,錠剤_PTP!$A326,0),"")</f>
        <v>１０００Ｔ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376</v>
      </c>
      <c r="B327" s="27">
        <f t="shared" ref="B327:B390" si="11">B326+1</f>
        <v>323</v>
      </c>
      <c r="C327" s="27">
        <f ca="1">IFERROR(OFFSET(錠剤!C$4,錠剤_PTP!$A327,0),"")</f>
        <v>745</v>
      </c>
      <c r="D327" s="27" t="str">
        <f ca="1">IFERROR(OFFSET(錠剤!D$4,錠剤_PTP!$A327,0),"")</f>
        <v>ルーラン錠８ｍｇ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１０００Ｔ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377</v>
      </c>
      <c r="B328" s="27">
        <f t="shared" si="11"/>
        <v>324</v>
      </c>
      <c r="C328" s="27">
        <f ca="1">IFERROR(OFFSET(錠剤!C$4,錠剤_PTP!$A328,0),"")</f>
        <v>746</v>
      </c>
      <c r="D328" s="27" t="str">
        <f ca="1">IFERROR(OFFSET(錠剤!D$4,錠剤_PTP!$A328,0),"")</f>
        <v>ルーラン錠８ｍｇ　　　　　　　　　　　　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378</v>
      </c>
      <c r="B329" s="27">
        <f t="shared" si="11"/>
        <v>325</v>
      </c>
      <c r="C329" s="27">
        <f ca="1">IFERROR(OFFSET(錠剤!C$4,錠剤_PTP!$A329,0),"")</f>
        <v>747</v>
      </c>
      <c r="D329" s="27" t="str">
        <f ca="1">IFERROR(OFFSET(錠剤!D$4,錠剤_PTP!$A329,0),"")</f>
        <v>レキサルティＯＤ錠０．５ｍｇ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ＰＴＰ</v>
      </c>
      <c r="H329" s="27" t="str">
        <f ca="1">IFERROR(OFFSET(錠剤!H$4,錠剤_PTP!$A329,0),"")</f>
        <v>１００Ｔ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>
        <v>550</v>
      </c>
      <c r="L329" s="77"/>
      <c r="M329" s="54">
        <f t="shared" si="10"/>
        <v>550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379</v>
      </c>
      <c r="B330" s="27">
        <f t="shared" si="11"/>
        <v>326</v>
      </c>
      <c r="C330" s="27">
        <f ca="1">IFERROR(OFFSET(錠剤!C$4,錠剤_PTP!$A330,0),"")</f>
        <v>748</v>
      </c>
      <c r="D330" s="27" t="str">
        <f ca="1">IFERROR(OFFSET(錠剤!D$4,錠剤_PTP!$A330,0),"")</f>
        <v>レキサルティＯＤ錠０．５ｍｇ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バラ</v>
      </c>
      <c r="H330" s="27" t="str">
        <f ca="1">IFERROR(OFFSET(錠剤!H$4,錠剤_PTP!$A330,0),"")</f>
        <v>５００Ｔ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380</v>
      </c>
      <c r="B331" s="27">
        <f t="shared" si="11"/>
        <v>327</v>
      </c>
      <c r="C331" s="27">
        <f ca="1">IFERROR(OFFSET(錠剤!C$4,錠剤_PTP!$A331,0),"")</f>
        <v>749</v>
      </c>
      <c r="D331" s="27" t="str">
        <f ca="1">IFERROR(OFFSET(錠剤!D$4,錠剤_PTP!$A331,0),"")</f>
        <v>レキサルティＯＤ錠１ｍｇ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ＰＴＰ</v>
      </c>
      <c r="H331" s="27" t="str">
        <f ca="1">IFERROR(OFFSET(錠剤!H$4,錠剤_PTP!$A331,0),"")</f>
        <v>１００Ｔ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>
        <v>448</v>
      </c>
      <c r="L331" s="77"/>
      <c r="M331" s="54">
        <f t="shared" si="10"/>
        <v>448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381</v>
      </c>
      <c r="B332" s="27">
        <f t="shared" si="11"/>
        <v>328</v>
      </c>
      <c r="C332" s="27">
        <f ca="1">IFERROR(OFFSET(錠剤!C$4,錠剤_PTP!$A332,0),"")</f>
        <v>750</v>
      </c>
      <c r="D332" s="27" t="str">
        <f ca="1">IFERROR(OFFSET(錠剤!D$4,錠剤_PTP!$A332,0),"")</f>
        <v>レキサルティＯＤ錠１ｍｇ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バラ</v>
      </c>
      <c r="H332" s="27" t="str">
        <f ca="1">IFERROR(OFFSET(錠剤!H$4,錠剤_PTP!$A332,0),"")</f>
        <v>５００Ｔ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382</v>
      </c>
      <c r="B333" s="27">
        <f t="shared" si="11"/>
        <v>329</v>
      </c>
      <c r="C333" s="27">
        <f ca="1">IFERROR(OFFSET(錠剤!C$4,錠剤_PTP!$A333,0),"")</f>
        <v>751</v>
      </c>
      <c r="D333" s="27" t="str">
        <f ca="1">IFERROR(OFFSET(錠剤!D$4,錠剤_PTP!$A333,0),"")</f>
        <v>レキサルティＯＤ錠２ｍｇ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ＰＴＰ</v>
      </c>
      <c r="H333" s="27" t="str">
        <f ca="1">IFERROR(OFFSET(錠剤!H$4,錠剤_PTP!$A333,0),"")</f>
        <v>１００Ｔ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>
        <v>654</v>
      </c>
      <c r="L333" s="77"/>
      <c r="M333" s="54">
        <f t="shared" si="10"/>
        <v>654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383</v>
      </c>
      <c r="B334" s="27">
        <f t="shared" si="11"/>
        <v>330</v>
      </c>
      <c r="C334" s="27">
        <f ca="1">IFERROR(OFFSET(錠剤!C$4,錠剤_PTP!$A334,0),"")</f>
        <v>752</v>
      </c>
      <c r="D334" s="27" t="str">
        <f ca="1">IFERROR(OFFSET(錠剤!D$4,錠剤_PTP!$A334,0),"")</f>
        <v>レキサルティＯＤ錠２ｍｇ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バラ</v>
      </c>
      <c r="H334" s="27" t="str">
        <f ca="1">IFERROR(OFFSET(錠剤!H$4,錠剤_PTP!$A334,0),"")</f>
        <v>５００Ｔ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384</v>
      </c>
      <c r="B335" s="27">
        <f t="shared" si="11"/>
        <v>331</v>
      </c>
      <c r="C335" s="27">
        <f ca="1">IFERROR(OFFSET(錠剤!C$4,錠剤_PTP!$A335,0),"")</f>
        <v>788</v>
      </c>
      <c r="D335" s="27" t="str">
        <f ca="1">IFERROR(OFFSET(錠剤!D$4,錠剤_PTP!$A335,0),"")</f>
        <v>ロドピン錠２５ｍｇ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ＰＴＰ</v>
      </c>
      <c r="H335" s="27" t="str">
        <f ca="1">IFERROR(OFFSET(錠剤!H$4,錠剤_PTP!$A335,0),"")</f>
        <v>１００Ｔ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>
        <v>340</v>
      </c>
      <c r="L335" s="77"/>
      <c r="M335" s="54">
        <f t="shared" si="10"/>
        <v>340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385</v>
      </c>
      <c r="B336" s="27">
        <f t="shared" si="11"/>
        <v>332</v>
      </c>
      <c r="C336" s="27">
        <f ca="1">IFERROR(OFFSET(錠剤!C$4,錠剤_PTP!$A336,0),"")</f>
        <v>789</v>
      </c>
      <c r="D336" s="27" t="str">
        <f ca="1">IFERROR(OFFSET(錠剤!D$4,錠剤_PTP!$A336,0),"")</f>
        <v>ロドピン錠２５ｍｇ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バラ</v>
      </c>
      <c r="H336" s="27" t="str">
        <f ca="1">IFERROR(OFFSET(錠剤!H$4,錠剤_PTP!$A336,0),"")</f>
        <v>１０００Ｔ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386</v>
      </c>
      <c r="B337" s="27">
        <f t="shared" si="11"/>
        <v>333</v>
      </c>
      <c r="C337" s="27">
        <f ca="1">IFERROR(OFFSET(錠剤!C$4,錠剤_PTP!$A337,0),"")</f>
        <v>790</v>
      </c>
      <c r="D337" s="27" t="str">
        <f ca="1">IFERROR(OFFSET(錠剤!D$4,錠剤_PTP!$A337,0),"")</f>
        <v>ロドピン錠５０ｍｇ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ＰＴＰ</v>
      </c>
      <c r="H337" s="27" t="str">
        <f ca="1">IFERROR(OFFSET(錠剤!H$4,錠剤_PTP!$A337,0),"")</f>
        <v>１００Ｔ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>
        <v>0</v>
      </c>
      <c r="L337" s="77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(ISNUMBER(SEARCH("調剤棚", 錠剤!$J$5:$J$999))),
      ROW(A334)
   ),
"")-4</f>
        <v>387</v>
      </c>
      <c r="B338" s="27">
        <f t="shared" si="11"/>
        <v>334</v>
      </c>
      <c r="C338" s="27">
        <f ca="1">IFERROR(OFFSET(錠剤!C$4,錠剤_PTP!$A338,0),"")</f>
        <v>791</v>
      </c>
      <c r="D338" s="27" t="str">
        <f ca="1">IFERROR(OFFSET(錠剤!D$4,錠剤_PTP!$A338,0),"")</f>
        <v>ロドピン錠５０ｍｇ</v>
      </c>
      <c r="E338" s="27">
        <f ca="1">IFERROR(OFFSET(錠剤!E$4,錠剤_PTP!$A338,0),"")</f>
        <v>2</v>
      </c>
      <c r="F338" s="27">
        <f ca="1">IFERROR(OFFSET(錠剤!F$4,錠剤_PTP!$A338,0),"")</f>
        <v>26</v>
      </c>
      <c r="G338" s="27" t="str">
        <f ca="1">IFERROR(OFFSET(錠剤!G$4,錠剤_PTP!$A338,0),"")</f>
        <v>バラ</v>
      </c>
      <c r="H338" s="27" t="str">
        <f ca="1">IFERROR(OFFSET(錠剤!H$4,錠剤_PTP!$A338,0),"")</f>
        <v>１０００Ｔ</v>
      </c>
      <c r="I338" s="27" t="str">
        <f ca="1">IFERROR(OFFSET(錠剤!I$4,錠剤_PTP!$A338,0),"")</f>
        <v>錠</v>
      </c>
      <c r="J338" s="27" t="str">
        <f ca="1">IFERROR(OFFSET(錠剤!J$4,錠剤_PTP!$A338,0),"")</f>
        <v>調剤棚　＆　劇薬バラ</v>
      </c>
      <c r="K338" s="65"/>
      <c r="L338" s="77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(ISNUMBER(SEARCH("調剤棚", 錠剤!$J$5:$J$999))),
      ROW(A335)
   ),
"")-4</f>
        <v>388</v>
      </c>
      <c r="B339" s="27">
        <f t="shared" si="11"/>
        <v>335</v>
      </c>
      <c r="C339" s="27">
        <f ca="1">IFERROR(OFFSET(錠剤!C$4,錠剤_PTP!$A339,0),"")</f>
        <v>824</v>
      </c>
      <c r="D339" s="27" t="str">
        <f ca="1">IFERROR(OFFSET(錠剤!D$4,錠剤_PTP!$A339,0),"")</f>
        <v>炭酸リチウム錠１００ｍｇ「大正」</v>
      </c>
      <c r="E339" s="27">
        <f ca="1">IFERROR(OFFSET(錠剤!E$4,錠剤_PTP!$A339,0),"")</f>
        <v>2</v>
      </c>
      <c r="F339" s="27">
        <f ca="1">IFERROR(OFFSET(錠剤!F$4,錠剤_PTP!$A339,0),"")</f>
        <v>26</v>
      </c>
      <c r="G339" s="27" t="str">
        <f ca="1">IFERROR(OFFSET(錠剤!G$4,錠剤_PTP!$A339,0),"")</f>
        <v>ＰＴＰ</v>
      </c>
      <c r="H339" s="27" t="str">
        <f ca="1">IFERROR(OFFSET(錠剤!H$4,錠剤_PTP!$A339,0),"")</f>
        <v>１００Ｔ　　</v>
      </c>
      <c r="I339" s="27" t="str">
        <f ca="1">IFERROR(OFFSET(錠剤!I$4,錠剤_PTP!$A339,0),"")</f>
        <v>錠</v>
      </c>
      <c r="J339" s="27" t="str">
        <f ca="1">IFERROR(OFFSET(錠剤!J$4,錠剤_PTP!$A339,0),"")</f>
        <v>調剤棚　＆　劇薬バラ</v>
      </c>
      <c r="K339" s="65">
        <v>267</v>
      </c>
      <c r="L339" s="77"/>
      <c r="M339" s="54">
        <f t="shared" si="10"/>
        <v>267</v>
      </c>
    </row>
    <row r="340" spans="1:13">
      <c r="A340" s="66" cm="1">
        <f t="array" aca="1" ref="A340" ca="1">IFERROR(
   _xlfn.AGGREGATE(
      15, 6,
      ROW(錠剤!$J$5:$J$999)/
      (ISNUMBER(SEARCH("調剤棚", 錠剤!$J$5:$J$999))),
      ROW(A336)
   ),
"")-4</f>
        <v>389</v>
      </c>
      <c r="B340" s="27">
        <f t="shared" si="11"/>
        <v>336</v>
      </c>
      <c r="C340" s="27">
        <f ca="1">IFERROR(OFFSET(錠剤!C$4,錠剤_PTP!$A340,0),"")</f>
        <v>825</v>
      </c>
      <c r="D340" s="27" t="str">
        <f ca="1">IFERROR(OFFSET(錠剤!D$4,錠剤_PTP!$A340,0),"")</f>
        <v>炭酸リチウム錠１００ｍｇ「大正」</v>
      </c>
      <c r="E340" s="27">
        <f ca="1">IFERROR(OFFSET(錠剤!E$4,錠剤_PTP!$A340,0),"")</f>
        <v>2</v>
      </c>
      <c r="F340" s="27">
        <f ca="1">IFERROR(OFFSET(錠剤!F$4,錠剤_PTP!$A340,0),"")</f>
        <v>26</v>
      </c>
      <c r="G340" s="27" t="str">
        <f ca="1">IFERROR(OFFSET(錠剤!G$4,錠剤_PTP!$A340,0),"")</f>
        <v>バラ</v>
      </c>
      <c r="H340" s="27" t="str">
        <f ca="1">IFERROR(OFFSET(錠剤!H$4,錠剤_PTP!$A340,0),"")</f>
        <v>１０００Ｔ　　</v>
      </c>
      <c r="I340" s="27" t="str">
        <f ca="1">IFERROR(OFFSET(錠剤!I$4,錠剤_PTP!$A340,0),"")</f>
        <v>錠</v>
      </c>
      <c r="J340" s="27" t="str">
        <f ca="1">IFERROR(OFFSET(錠剤!J$4,錠剤_PTP!$A340,0),"")</f>
        <v>調剤棚　＆　劇薬バラ</v>
      </c>
      <c r="K340" s="65"/>
      <c r="L340" s="77"/>
      <c r="M340" s="54">
        <f t="shared" si="10"/>
        <v>0</v>
      </c>
    </row>
    <row r="341" spans="1:13">
      <c r="A341" s="66" cm="1">
        <f t="array" aca="1" ref="A341" ca="1">IFERROR(
   _xlfn.AGGREGATE(
      15, 6,
      ROW(錠剤!$J$5:$J$999)/
      (ISNUMBER(SEARCH("調剤棚", 錠剤!$J$5:$J$999))),
      ROW(A337)
   ),
"")-4</f>
        <v>390</v>
      </c>
      <c r="B341" s="27">
        <f t="shared" si="11"/>
        <v>337</v>
      </c>
      <c r="C341" s="27">
        <f ca="1">IFERROR(OFFSET(錠剤!C$4,錠剤_PTP!$A341,0),"")</f>
        <v>826</v>
      </c>
      <c r="D341" s="27" t="str">
        <f ca="1">IFERROR(OFFSET(錠剤!D$4,錠剤_PTP!$A341,0),"")</f>
        <v>炭酸リチウム錠２００ｍｇ「大正」</v>
      </c>
      <c r="E341" s="27">
        <f ca="1">IFERROR(OFFSET(錠剤!E$4,錠剤_PTP!$A341,0),"")</f>
        <v>2</v>
      </c>
      <c r="F341" s="27">
        <f ca="1">IFERROR(OFFSET(錠剤!F$4,錠剤_PTP!$A341,0),"")</f>
        <v>26</v>
      </c>
      <c r="G341" s="27" t="str">
        <f ca="1">IFERROR(OFFSET(錠剤!G$4,錠剤_PTP!$A341,0),"")</f>
        <v>ＰＴＰ</v>
      </c>
      <c r="H341" s="27" t="str">
        <f ca="1">IFERROR(OFFSET(錠剤!H$4,錠剤_PTP!$A341,0),"")</f>
        <v>１００Ｔ</v>
      </c>
      <c r="I341" s="27" t="str">
        <f ca="1">IFERROR(OFFSET(錠剤!I$4,錠剤_PTP!$A341,0),"")</f>
        <v>錠</v>
      </c>
      <c r="J341" s="27" t="str">
        <f ca="1">IFERROR(OFFSET(錠剤!J$4,錠剤_PTP!$A341,0),"")</f>
        <v>調剤棚　＆　劇薬バラ</v>
      </c>
      <c r="K341" s="65">
        <v>100</v>
      </c>
      <c r="L341" s="77"/>
      <c r="M341" s="54">
        <f t="shared" si="10"/>
        <v>100</v>
      </c>
    </row>
    <row r="342" spans="1:13">
      <c r="A342" s="66" cm="1">
        <f t="array" aca="1" ref="A342" ca="1">IFERROR(
   _xlfn.AGGREGATE(
      15, 6,
      ROW(錠剤!$J$5:$J$999)/
      (ISNUMBER(SEARCH("調剤棚", 錠剤!$J$5:$J$999))),
      ROW(A338)
   ),
"")-4</f>
        <v>391</v>
      </c>
      <c r="B342" s="27">
        <f t="shared" si="11"/>
        <v>338</v>
      </c>
      <c r="C342" s="27">
        <f ca="1">IFERROR(OFFSET(錠剤!C$4,錠剤_PTP!$A342,0),"")</f>
        <v>827</v>
      </c>
      <c r="D342" s="27" t="str">
        <f ca="1">IFERROR(OFFSET(錠剤!D$4,錠剤_PTP!$A342,0),"")</f>
        <v>炭酸リチウム錠２００ｍｇ「大正」</v>
      </c>
      <c r="E342" s="27">
        <f ca="1">IFERROR(OFFSET(錠剤!E$4,錠剤_PTP!$A342,0),"")</f>
        <v>2</v>
      </c>
      <c r="F342" s="27">
        <f ca="1">IFERROR(OFFSET(錠剤!F$4,錠剤_PTP!$A342,0),"")</f>
        <v>26</v>
      </c>
      <c r="G342" s="27" t="str">
        <f ca="1">IFERROR(OFFSET(錠剤!G$4,錠剤_PTP!$A342,0),"")</f>
        <v>バラ</v>
      </c>
      <c r="H342" s="27" t="str">
        <f ca="1">IFERROR(OFFSET(錠剤!H$4,錠剤_PTP!$A342,0),"")</f>
        <v>１０００Ｔ</v>
      </c>
      <c r="I342" s="27" t="str">
        <f ca="1">IFERROR(OFFSET(錠剤!I$4,錠剤_PTP!$A342,0),"")</f>
        <v>錠</v>
      </c>
      <c r="J342" s="27" t="str">
        <f ca="1">IFERROR(OFFSET(錠剤!J$4,錠剤_PTP!$A342,0),"")</f>
        <v>調剤棚　＆　劇薬バラ</v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99"/>
  </sheetPr>
  <dimension ref="A2:M504"/>
  <sheetViews>
    <sheetView workbookViewId="0">
      <pane xSplit="2" ySplit="4" topLeftCell="C308" activePane="bottomRight" state="frozen"/>
      <selection pane="topRight" activeCell="C1" sqref="C1"/>
      <selection pane="bottomLeft" activeCell="A5" sqref="A5"/>
      <selection pane="bottomRight" activeCell="A324" sqref="A324:XFD324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8.88671875" style="29"/>
    <col min="8" max="8" width="12.33203125" style="29" customWidth="1"/>
    <col min="9" max="9" width="6.77734375" style="29" customWidth="1"/>
    <col min="10" max="10" width="23" style="29" bestFit="1" customWidth="1"/>
    <col min="11" max="16384" width="8.88671875" style="29"/>
  </cols>
  <sheetData>
    <row r="2" spans="1:13" ht="16.2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66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4197</v>
      </c>
      <c r="G4" s="61" t="s">
        <v>4061</v>
      </c>
      <c r="H4" s="61" t="s">
        <v>4062</v>
      </c>
      <c r="I4" s="61" t="s">
        <v>4200</v>
      </c>
      <c r="J4" s="61" t="s">
        <v>4202</v>
      </c>
      <c r="K4" s="76" t="s">
        <v>4204</v>
      </c>
      <c r="L4" s="61" t="s">
        <v>4205</v>
      </c>
      <c r="M4" s="61" t="s">
        <v>4206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>
        <v>100</v>
      </c>
      <c r="M5" s="54">
        <f>SUM(K5:L5)</f>
        <v>100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24</v>
      </c>
      <c r="D6" s="27" t="str">
        <f ca="1">IFERROR(OFFSET(錠剤!D$4,錠剤_バラ!$A6,0),"")</f>
        <v>ＥＰＬカプセル２５０ｍｇ　販売中止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４００Ｐ</v>
      </c>
      <c r="I6" s="27" t="str">
        <f ca="1">IFERROR(OFFSET(錠剤!I$4,錠剤_バラ!$A6,0),"")</f>
        <v>cap</v>
      </c>
      <c r="J6" s="27" t="str">
        <f ca="1">IFERROR(OFFSET(錠剤!J$4,錠剤_バラ!$A6,0),"")</f>
        <v>普通薬バラ</v>
      </c>
      <c r="K6" s="77"/>
      <c r="L6" s="65">
        <v>898</v>
      </c>
      <c r="M6" s="54">
        <f t="shared" ref="M6:M69" si="0">SUM(K6:L6)</f>
        <v>898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3</v>
      </c>
      <c r="B7" s="27">
        <f t="shared" ref="B7:B70" si="1">B6+1</f>
        <v>3</v>
      </c>
      <c r="C7" s="27">
        <f ca="1">IFERROR(OFFSET(錠剤!C$4,錠剤_バラ!$A7,0),"")</f>
        <v>27</v>
      </c>
      <c r="D7" s="27" t="str">
        <f ca="1">IFERROR(OFFSET(錠剤!D$4,錠剤_バラ!$A7,0),"")</f>
        <v>アーチスト錠１．２５ｍｇ</v>
      </c>
      <c r="E7" s="27">
        <f ca="1">IFERROR(OFFSET(錠剤!E$4,錠剤_バラ!$A7,0),"")</f>
        <v>0</v>
      </c>
      <c r="F7" s="27">
        <f ca="1">IFERROR(OFFSET(錠剤!F$4,錠剤_バラ!$A7,0),"")</f>
        <v>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普通薬バラ</v>
      </c>
      <c r="K7" s="77"/>
      <c r="L7" s="65">
        <v>200</v>
      </c>
      <c r="M7" s="54">
        <f t="shared" si="0"/>
        <v>200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38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ＰＴＰ</v>
      </c>
      <c r="H8" s="27" t="str">
        <f ca="1">IFERROR(OFFSET(錠剤!H$4,錠剤_バラ!$A8,0),"")</f>
        <v>１００Ｔ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39</v>
      </c>
      <c r="D9" s="27" t="str">
        <f ca="1">IFERROR(OFFSET(錠剤!D$4,錠剤_バラ!$A9,0),"")</f>
        <v>アジルサルタンＯＤ錠２０ｍｇ「サワイ」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バラ</v>
      </c>
      <c r="H9" s="27" t="str">
        <f ca="1">IFERROR(OFFSET(錠剤!H$4,錠剤_バラ!$A9,0),"")</f>
        <v>２００Ｔ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>
        <v>200</v>
      </c>
      <c r="M9" s="54">
        <f t="shared" si="0"/>
        <v>200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43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ＰＴＰ</v>
      </c>
      <c r="H10" s="27" t="str">
        <f ca="1">IFERROR(OFFSET(錠剤!H$4,錠剤_バラ!$A10,0),"")</f>
        <v>１００Ｔ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8</v>
      </c>
      <c r="B11" s="27">
        <f t="shared" si="1"/>
        <v>7</v>
      </c>
      <c r="C11" s="27">
        <f ca="1">IFERROR(OFFSET(錠剤!C$4,錠剤_バラ!$A11,0),"")</f>
        <v>44</v>
      </c>
      <c r="D11" s="27" t="str">
        <f ca="1">IFERROR(OFFSET(錠剤!D$4,錠剤_バラ!$A11,0),"")</f>
        <v>アスパラ－ＣＡ錠２００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バラ</v>
      </c>
      <c r="H11" s="27" t="str">
        <f ca="1">IFERROR(OFFSET(錠剤!H$4,錠剤_バラ!$A11,0),"")</f>
        <v>５００Ｔ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>
        <v>500</v>
      </c>
      <c r="M11" s="54">
        <f t="shared" si="0"/>
        <v>500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56</v>
      </c>
      <c r="D12" s="27" t="str">
        <f ca="1">IFERROR(OFFSET(錠剤!D$4,錠剤_バラ!$A12,0),"")</f>
        <v>アタラックス錠２５ｍｇ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ＰＴＰ</v>
      </c>
      <c r="H12" s="27" t="str">
        <f ca="1">IFERROR(OFFSET(錠剤!H$4,錠剤_バラ!$A12,0),"")</f>
        <v>１００Ｔ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>
        <v>100</v>
      </c>
      <c r="M12" s="54">
        <f t="shared" si="0"/>
        <v>100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59</v>
      </c>
      <c r="D13" s="27" t="str">
        <f ca="1">IFERROR(OFFSET(錠剤!D$4,錠剤_バラ!$A13,0),"")</f>
        <v>アドナ錠３０ｍｇ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バラ</v>
      </c>
      <c r="H13" s="27" t="str">
        <f ca="1">IFERROR(OFFSET(錠剤!H$4,錠剤_バラ!$A13,0),"")</f>
        <v>５００Ｔ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>
        <v>188</v>
      </c>
      <c r="M13" s="54">
        <f t="shared" si="0"/>
        <v>188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67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ＰＴＰ</v>
      </c>
      <c r="H14" s="27" t="str">
        <f ca="1">IFERROR(OFFSET(錠剤!H$4,錠剤_バラ!$A14,0),"")</f>
        <v>１００Ｔ</v>
      </c>
      <c r="I14" s="27">
        <f ca="1">IFERROR(OFFSET(錠剤!I$4,錠剤_バラ!$A14,0),"")</f>
        <v>0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68</v>
      </c>
      <c r="D15" s="27" t="str">
        <f ca="1">IFERROR(OFFSET(錠剤!D$4,錠剤_バラ!$A15,0),"")</f>
        <v>アトルバスタチンＯＤ錠１０ｍｇ「トーワ」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バラ</v>
      </c>
      <c r="H15" s="27" t="str">
        <f ca="1">IFERROR(OFFSET(錠剤!H$4,錠剤_バラ!$A15,0),"")</f>
        <v>３００Ｔ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>
        <v>417</v>
      </c>
      <c r="M15" s="54">
        <f t="shared" si="0"/>
        <v>417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74</v>
      </c>
      <c r="D16" s="27" t="str">
        <f ca="1">IFERROR(OFFSET(錠剤!D$4,錠剤_バラ!$A16,0),"")</f>
        <v>アマンタジン塩酸塩錠５０ｍｇ「杏林」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ＰＴＰ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>
        <v>200</v>
      </c>
      <c r="M16" s="54">
        <f t="shared" si="0"/>
        <v>200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75</v>
      </c>
      <c r="D17" s="27" t="str">
        <f ca="1">IFERROR(OFFSET(錠剤!D$4,錠剤_バラ!$A17,0),"")</f>
        <v>アミティーザカプセル２４μｇ</v>
      </c>
      <c r="E17" s="27">
        <f ca="1">IFERROR(OFFSET(錠剤!E$4,錠剤_バラ!$A17,0),"")</f>
        <v>0</v>
      </c>
      <c r="F17" s="27">
        <f ca="1">IFERROR(OFFSET(錠剤!F$4,錠剤_バラ!$A17,0),"")</f>
        <v>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５００Ｐ</v>
      </c>
      <c r="I17" s="27" t="str">
        <f ca="1">IFERROR(OFFSET(錠剤!I$4,錠剤_バラ!$A17,0),"")</f>
        <v>cap</v>
      </c>
      <c r="J17" s="27" t="str">
        <f ca="1">IFERROR(OFFSET(錠剤!J$4,錠剤_バラ!$A17,0),"")</f>
        <v>普通薬バラ</v>
      </c>
      <c r="K17" s="77"/>
      <c r="L17" s="65">
        <v>640</v>
      </c>
      <c r="M17" s="54">
        <f t="shared" si="0"/>
        <v>640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90</v>
      </c>
      <c r="D18" s="27" t="str">
        <f ca="1">IFERROR(OFFSET(錠剤!D$4,錠剤_バラ!$A18,0),"")</f>
        <v>アルダクトンＡ錠２５ｍｇ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>
        <v>300</v>
      </c>
      <c r="M18" s="54">
        <f t="shared" si="0"/>
        <v>300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98</v>
      </c>
      <c r="D19" s="27" t="str">
        <f ca="1">IFERROR(OFFSET(錠剤!D$4,錠剤_バラ!$A19,0),"")</f>
        <v>アロプリノール錠１００ｍｇ「サワイ」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99</v>
      </c>
      <c r="D20" s="27" t="str">
        <f ca="1">IFERROR(OFFSET(錠剤!D$4,錠剤_バラ!$A20,0),"")</f>
        <v>アロプリノール錠１００ｍｇ「サワイ」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１０００Ｔ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>
        <v>522</v>
      </c>
      <c r="M20" s="54">
        <f t="shared" si="0"/>
        <v>522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101</v>
      </c>
      <c r="D21" s="27" t="str">
        <f ca="1">IFERROR(OFFSET(錠剤!D$4,錠剤_バラ!$A21,0),"")</f>
        <v>イコサペント酸エチルカプセル　３００ｍｇ「日医工」</v>
      </c>
      <c r="E21" s="27">
        <f ca="1">IFERROR(OFFSET(錠剤!E$4,錠剤_バラ!$A21,0),"")</f>
        <v>0</v>
      </c>
      <c r="F21" s="27">
        <f ca="1">IFERROR(OFFSET(錠剤!F$4,錠剤_バラ!$A21,0),"")</f>
        <v>5</v>
      </c>
      <c r="G21" s="27" t="str">
        <f ca="1">IFERROR(OFFSET(錠剤!G$4,錠剤_バラ!$A21,0),"")</f>
        <v>ＰＴＰ</v>
      </c>
      <c r="H21" s="27" t="str">
        <f ca="1">IFERROR(OFFSET(錠剤!H$4,錠剤_バラ!$A21,0),"")</f>
        <v>１０００Ｐ</v>
      </c>
      <c r="I21" s="27" t="str">
        <f ca="1">IFERROR(OFFSET(錠剤!I$4,錠剤_バラ!$A21,0),"")</f>
        <v>cap</v>
      </c>
      <c r="J21" s="27" t="str">
        <f ca="1">IFERROR(OFFSET(錠剤!J$4,錠剤_バラ!$A21,0),"")</f>
        <v>普通薬バラ</v>
      </c>
      <c r="K21" s="77"/>
      <c r="L21" s="65">
        <v>1171</v>
      </c>
      <c r="M21" s="54">
        <f t="shared" si="0"/>
        <v>1171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111</v>
      </c>
      <c r="D22" s="27" t="str">
        <f ca="1">IFERROR(OFFSET(錠剤!D$4,錠剤_バラ!$A22,0),"")</f>
        <v>イルベサルタン錠５０ｍｇ「サワイ」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112</v>
      </c>
      <c r="D23" s="27" t="str">
        <f ca="1">IFERROR(OFFSET(錠剤!D$4,錠剤_バラ!$A23,0),"")</f>
        <v>イルベサルタン錠５０ｍｇ「サワイ」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２００Ｔ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>
        <v>200</v>
      </c>
      <c r="M23" s="54">
        <f t="shared" si="0"/>
        <v>200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121</v>
      </c>
      <c r="D24" s="27" t="str">
        <f ca="1">IFERROR(OFFSET(錠剤!D$4,錠剤_バラ!$A24,0),"")</f>
        <v>ウルソデオキシコール酸錠１００ｍｇ「サワイ」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バラ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>
        <v>0</v>
      </c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125</v>
      </c>
      <c r="D25" s="27" t="str">
        <f ca="1">IFERROR(OFFSET(錠剤!D$4,錠剤_バラ!$A25,0),"")</f>
        <v>エスゾピクロン錠１ｍｇ「トーワ」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ＰＴＰ</v>
      </c>
      <c r="H25" s="27" t="str">
        <f ca="1">IFERROR(OFFSET(錠剤!H$4,錠剤_バラ!$A25,0),"")</f>
        <v>１００Ｔ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126</v>
      </c>
      <c r="D26" s="27" t="str">
        <f ca="1">IFERROR(OFFSET(錠剤!D$4,錠剤_バラ!$A26,0),"")</f>
        <v>エスゾピクロン錠１ｍｇ「トーワ」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バラ</v>
      </c>
      <c r="H26" s="27" t="str">
        <f ca="1">IFERROR(OFFSET(錠剤!H$4,錠剤_バラ!$A26,0),"")</f>
        <v>１００Ｔ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>
        <v>100</v>
      </c>
      <c r="M26" s="54">
        <f t="shared" si="0"/>
        <v>100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128</v>
      </c>
      <c r="D27" s="27" t="str">
        <f ca="1">IFERROR(OFFSET(錠剤!D$4,錠剤_バラ!$A27,0),"")</f>
        <v>エソメプラゾールカプセル２０ｍｇ「ニプロ」</v>
      </c>
      <c r="E27" s="27">
        <f ca="1">IFERROR(OFFSET(錠剤!E$4,錠剤_バラ!$A27,0),"")</f>
        <v>0</v>
      </c>
      <c r="F27" s="27">
        <f ca="1">IFERROR(OFFSET(錠剤!F$4,錠剤_バラ!$A27,0),"")</f>
        <v>5</v>
      </c>
      <c r="G27" s="27" t="str">
        <f ca="1">IFERROR(OFFSET(錠剤!G$4,錠剤_バラ!$A27,0),"")</f>
        <v>ＰＴＰ</v>
      </c>
      <c r="H27" s="27" t="str">
        <f ca="1">IFERROR(OFFSET(錠剤!H$4,錠剤_バラ!$A27,0),"")</f>
        <v>５００Ｔ</v>
      </c>
      <c r="I27" s="27" t="str">
        <f ca="1">IFERROR(OFFSET(錠剤!I$4,錠剤_バラ!$A27,0),"")</f>
        <v>cap</v>
      </c>
      <c r="J27" s="27" t="str">
        <f ca="1">IFERROR(OFFSET(錠剤!J$4,錠剤_バラ!$A27,0),"")</f>
        <v>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129</v>
      </c>
      <c r="D28" s="27" t="str">
        <f ca="1">IFERROR(OFFSET(錠剤!D$4,錠剤_バラ!$A28,0),"")</f>
        <v>エソメプラゾールカプセル２０ｍｇ「ニプロ」</v>
      </c>
      <c r="E28" s="27">
        <f ca="1">IFERROR(OFFSET(錠剤!E$4,錠剤_バラ!$A28,0),"")</f>
        <v>0</v>
      </c>
      <c r="F28" s="27">
        <f ca="1">IFERROR(OFFSET(錠剤!F$4,錠剤_バラ!$A28,0),"")</f>
        <v>5</v>
      </c>
      <c r="G28" s="27" t="str">
        <f ca="1">IFERROR(OFFSET(錠剤!G$4,錠剤_バラ!$A28,0),"")</f>
        <v>バラ</v>
      </c>
      <c r="H28" s="27" t="str">
        <f ca="1">IFERROR(OFFSET(錠剤!H$4,錠剤_バラ!$A28,0),"")</f>
        <v>５００Ｔ</v>
      </c>
      <c r="I28" s="27" t="str">
        <f ca="1">IFERROR(OFFSET(錠剤!I$4,錠剤_バラ!$A28,0),"")</f>
        <v>cap</v>
      </c>
      <c r="J28" s="27" t="str">
        <f ca="1">IFERROR(OFFSET(錠剤!J$4,錠剤_バラ!$A28,0),"")</f>
        <v>普通薬バラ</v>
      </c>
      <c r="K28" s="77"/>
      <c r="L28" s="65">
        <v>500</v>
      </c>
      <c r="M28" s="54">
        <f t="shared" si="0"/>
        <v>500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28</v>
      </c>
      <c r="B29" s="27">
        <f t="shared" si="1"/>
        <v>25</v>
      </c>
      <c r="C29" s="27">
        <f ca="1">IFERROR(OFFSET(錠剤!C$4,錠剤_バラ!$A29,0),"")</f>
        <v>130</v>
      </c>
      <c r="D29" s="27" t="str">
        <f ca="1">IFERROR(OFFSET(錠剤!D$4,錠剤_バラ!$A29,0),"")</f>
        <v>エチゾラム錠０．５ｍｇ「アメル」</v>
      </c>
      <c r="E29" s="27">
        <f ca="1">IFERROR(OFFSET(錠剤!E$4,錠剤_バラ!$A29,0),"")</f>
        <v>0</v>
      </c>
      <c r="F29" s="27">
        <f ca="1">IFERROR(OFFSET(錠剤!F$4,錠剤_バラ!$A29,0),"")</f>
        <v>25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調剤棚　＆　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29</v>
      </c>
      <c r="B30" s="27">
        <f t="shared" si="1"/>
        <v>26</v>
      </c>
      <c r="C30" s="27">
        <f ca="1">IFERROR(OFFSET(錠剤!C$4,錠剤_バラ!$A30,0),"")</f>
        <v>131</v>
      </c>
      <c r="D30" s="27" t="str">
        <f ca="1">IFERROR(OFFSET(錠剤!D$4,錠剤_バラ!$A30,0),"")</f>
        <v>エチゾラム錠０．５ｍｇ「アメル」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バラ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>
        <v>1000</v>
      </c>
      <c r="M30" s="54">
        <f t="shared" si="0"/>
        <v>1000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30</v>
      </c>
      <c r="B31" s="27">
        <f t="shared" si="1"/>
        <v>27</v>
      </c>
      <c r="C31" s="27">
        <f ca="1">IFERROR(OFFSET(錠剤!C$4,錠剤_バラ!$A31,0),"")</f>
        <v>132</v>
      </c>
      <c r="D31" s="27" t="str">
        <f ca="1">IFERROR(OFFSET(錠剤!D$4,錠剤_バラ!$A31,0),"")</f>
        <v>エチゾラム錠１ｍｇ「アメル」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31</v>
      </c>
      <c r="B32" s="27">
        <f t="shared" si="1"/>
        <v>28</v>
      </c>
      <c r="C32" s="27">
        <f ca="1">IFERROR(OFFSET(錠剤!C$4,錠剤_バラ!$A32,0),"")</f>
        <v>133</v>
      </c>
      <c r="D32" s="27" t="str">
        <f ca="1">IFERROR(OFFSET(錠剤!D$4,錠剤_バラ!$A32,0),"")</f>
        <v>エチゾラム錠１ｍｇ「アメル」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>
        <v>1000</v>
      </c>
      <c r="M32" s="54">
        <f t="shared" si="0"/>
        <v>1000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32</v>
      </c>
      <c r="B33" s="27">
        <f t="shared" si="1"/>
        <v>29</v>
      </c>
      <c r="C33" s="27">
        <f ca="1">IFERROR(OFFSET(錠剤!C$4,錠剤_バラ!$A33,0),"")</f>
        <v>134</v>
      </c>
      <c r="D33" s="27" t="str">
        <f ca="1">IFERROR(OFFSET(錠剤!D$4,錠剤_バラ!$A33,0),"")</f>
        <v>エナラプリルマレイン酸塩錠５ｍｇ「サワイ」　</v>
      </c>
      <c r="E33" s="27">
        <f ca="1">IFERROR(OFFSET(錠剤!E$4,錠剤_バラ!$A33,0),"")</f>
        <v>0</v>
      </c>
      <c r="F33" s="27">
        <f ca="1">IFERROR(OFFSET(錠剤!F$4,錠剤_バラ!$A33,0),"")</f>
        <v>25</v>
      </c>
      <c r="G33" s="27" t="str">
        <f ca="1">IFERROR(OFFSET(錠剤!G$4,錠剤_バラ!$A33,0),"")</f>
        <v>バラ</v>
      </c>
      <c r="H33" s="27" t="str">
        <f ca="1">IFERROR(OFFSET(錠剤!H$4,錠剤_バラ!$A33,0),"")</f>
        <v>１０００Ｔ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調剤棚　＆　普通薬バラ</v>
      </c>
      <c r="K33" s="77"/>
      <c r="L33" s="65">
        <v>1000</v>
      </c>
      <c r="M33" s="54">
        <f t="shared" si="0"/>
        <v>1000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34</v>
      </c>
      <c r="B34" s="27">
        <f t="shared" si="1"/>
        <v>30</v>
      </c>
      <c r="C34" s="27">
        <f ca="1">IFERROR(OFFSET(錠剤!C$4,錠剤_バラ!$A34,0),"")</f>
        <v>136</v>
      </c>
      <c r="D34" s="27" t="str">
        <f ca="1">IFERROR(OFFSET(錠剤!D$4,錠剤_バラ!$A34,0),"")</f>
        <v>エビスタ錠６０ｍｇ</v>
      </c>
      <c r="E34" s="27">
        <f ca="1">IFERROR(OFFSET(錠剤!E$4,錠剤_バラ!$A34,0),"")</f>
        <v>0</v>
      </c>
      <c r="F34" s="27">
        <f ca="1">IFERROR(OFFSET(錠剤!F$4,錠剤_バラ!$A34,0),"")</f>
        <v>5</v>
      </c>
      <c r="G34" s="27" t="str">
        <f ca="1">IFERROR(OFFSET(錠剤!G$4,錠剤_バラ!$A34,0),"")</f>
        <v>ＰＴＰ</v>
      </c>
      <c r="H34" s="27" t="str">
        <f ca="1">IFERROR(OFFSET(錠剤!H$4,錠剤_バラ!$A34,0),"")</f>
        <v>１００Ｔ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普通薬バラ</v>
      </c>
      <c r="K34" s="77"/>
      <c r="L34" s="65">
        <v>105</v>
      </c>
      <c r="M34" s="54">
        <f t="shared" si="0"/>
        <v>105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35</v>
      </c>
      <c r="B35" s="27">
        <f t="shared" si="1"/>
        <v>31</v>
      </c>
      <c r="C35" s="27">
        <f ca="1">IFERROR(OFFSET(錠剤!C$4,錠剤_バラ!$A35,0),"")</f>
        <v>137</v>
      </c>
      <c r="D35" s="27" t="str">
        <f ca="1">IFERROR(OFFSET(錠剤!D$4,錠剤_バラ!$A35,0),"")</f>
        <v>エピナスチン塩酸塩錠２０ｍｇ「トーワ」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>
        <v>0</v>
      </c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36</v>
      </c>
      <c r="B36" s="27">
        <f t="shared" si="1"/>
        <v>32</v>
      </c>
      <c r="C36" s="27">
        <f ca="1">IFERROR(OFFSET(錠剤!C$4,錠剤_バラ!$A36,0),"")</f>
        <v>145</v>
      </c>
      <c r="D36" s="27" t="str">
        <f ca="1">IFERROR(OFFSET(錠剤!D$4,錠剤_バラ!$A36,0),"")</f>
        <v>エブランチルカプセル１５ｍｇ「三和」</v>
      </c>
      <c r="E36" s="27">
        <f ca="1">IFERROR(OFFSET(錠剤!E$4,錠剤_バラ!$A36,0),"")</f>
        <v>0</v>
      </c>
      <c r="F36" s="27">
        <f ca="1">IFERROR(OFFSET(錠剤!F$4,錠剤_バラ!$A36,0),"")</f>
        <v>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５００Ｃａｐ</v>
      </c>
      <c r="I36" s="27" t="str">
        <f ca="1">IFERROR(OFFSET(錠剤!I$4,錠剤_バラ!$A36,0),"")</f>
        <v>cap</v>
      </c>
      <c r="J36" s="27" t="str">
        <f ca="1">IFERROR(OFFSET(錠剤!J$4,錠剤_バラ!$A36,0),"")</f>
        <v>普通薬バラ</v>
      </c>
      <c r="K36" s="77"/>
      <c r="L36" s="65">
        <v>259</v>
      </c>
      <c r="M36" s="54">
        <f t="shared" si="0"/>
        <v>259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155</v>
      </c>
      <c r="D37" s="27" t="str">
        <f ca="1">IFERROR(OFFSET(錠剤!D$4,錠剤_バラ!$A37,0),"")</f>
        <v>オセルタミビルカプセル７５ｍｇ「サワイ」</v>
      </c>
      <c r="E37" s="27">
        <f ca="1">IFERROR(OFFSET(錠剤!E$4,錠剤_バラ!$A37,0),"")</f>
        <v>0</v>
      </c>
      <c r="F37" s="27">
        <f ca="1">IFERROR(OFFSET(錠剤!F$4,錠剤_バラ!$A37,0),"")</f>
        <v>6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１０Ｐ</v>
      </c>
      <c r="I37" s="27" t="str">
        <f ca="1">IFERROR(OFFSET(錠剤!I$4,錠剤_バラ!$A37,0),"")</f>
        <v>cap</v>
      </c>
      <c r="J37" s="27" t="str">
        <f ca="1">IFERROR(OFFSET(錠剤!J$4,錠剤_バラ!$A37,0),"")</f>
        <v>劇薬バラ</v>
      </c>
      <c r="K37" s="77"/>
      <c r="L37" s="65">
        <v>170</v>
      </c>
      <c r="M37" s="54">
        <f t="shared" si="0"/>
        <v>170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166</v>
      </c>
      <c r="D38" s="27" t="str">
        <f ca="1">IFERROR(OFFSET(錠剤!D$4,錠剤_バラ!$A38,0),"")</f>
        <v>オロパタジン塩酸塩ＯＤ錠５ｍｇ「トーワ」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167</v>
      </c>
      <c r="D39" s="27" t="str">
        <f ca="1">IFERROR(OFFSET(錠剤!D$4,錠剤_バラ!$A39,0),"")</f>
        <v>オロパタジン塩酸塩ＯＤ錠５ｍｇ「トーワ」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バラ</v>
      </c>
      <c r="H39" s="27" t="str">
        <f ca="1">IFERROR(OFFSET(錠剤!H$4,錠剤_バラ!$A39,0),"")</f>
        <v>１００Ｔ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>
        <v>200</v>
      </c>
      <c r="M39" s="54">
        <f t="shared" si="0"/>
        <v>200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168</v>
      </c>
      <c r="D40" s="27" t="str">
        <f ca="1">IFERROR(OFFSET(錠剤!D$4,錠剤_バラ!$A40,0),"")</f>
        <v>カモスタットメシル酸塩錠１００ｍｇ「サワイ」</v>
      </c>
      <c r="E40" s="27">
        <f ca="1">IFERROR(OFFSET(錠剤!E$4,錠剤_バラ!$A40,0),"")</f>
        <v>0</v>
      </c>
      <c r="F40" s="27">
        <f ca="1">IFERROR(OFFSET(錠剤!F$4,錠剤_バラ!$A40,0),"")</f>
        <v>5</v>
      </c>
      <c r="G40" s="27" t="str">
        <f ca="1">IFERROR(OFFSET(錠剤!G$4,錠剤_バラ!$A40,0),"")</f>
        <v>ＰＴＰ</v>
      </c>
      <c r="H40" s="27" t="str">
        <f ca="1">IFERROR(OFFSET(錠剤!H$4,錠剤_バラ!$A40,0),"")</f>
        <v>１００Ｔ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普通薬バラ</v>
      </c>
      <c r="K40" s="77"/>
      <c r="L40" s="65">
        <v>87</v>
      </c>
      <c r="M40" s="54">
        <f t="shared" si="0"/>
        <v>87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42</v>
      </c>
      <c r="B41" s="27">
        <f t="shared" si="1"/>
        <v>37</v>
      </c>
      <c r="C41" s="27">
        <f ca="1">IFERROR(OFFSET(錠剤!C$4,錠剤_バラ!$A41,0),"")</f>
        <v>173</v>
      </c>
      <c r="D41" s="27" t="str">
        <f ca="1">IFERROR(OFFSET(錠剤!D$4,錠剤_バラ!$A41,0),"")</f>
        <v>カルバマゼピン錠１００ｍｇ「アメル」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バラ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>
        <v>0</v>
      </c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43</v>
      </c>
      <c r="B42" s="27">
        <f t="shared" si="1"/>
        <v>38</v>
      </c>
      <c r="C42" s="27">
        <f ca="1">IFERROR(OFFSET(錠剤!C$4,錠剤_バラ!$A42,0),"")</f>
        <v>174</v>
      </c>
      <c r="D42" s="27" t="str">
        <f ca="1">IFERROR(OFFSET(錠剤!D$4,錠剤_バラ!$A42,0),"")</f>
        <v>カルバマゼピン錠２００ｍｇ「アメル」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ＰＴＰ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44</v>
      </c>
      <c r="B43" s="27">
        <f t="shared" si="1"/>
        <v>39</v>
      </c>
      <c r="C43" s="27">
        <f ca="1">IFERROR(OFFSET(錠剤!C$4,錠剤_バラ!$A43,0),"")</f>
        <v>175</v>
      </c>
      <c r="D43" s="27" t="str">
        <f ca="1">IFERROR(OFFSET(錠剤!D$4,錠剤_バラ!$A43,0),"")</f>
        <v>カルバマゼピン錠２００ｍｇ「アメル」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５００Ｔ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>
        <v>500</v>
      </c>
      <c r="M43" s="54">
        <f t="shared" si="0"/>
        <v>500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45</v>
      </c>
      <c r="B44" s="27">
        <f t="shared" si="1"/>
        <v>40</v>
      </c>
      <c r="C44" s="27">
        <f ca="1">IFERROR(OFFSET(錠剤!C$4,錠剤_バラ!$A44,0),"")</f>
        <v>176</v>
      </c>
      <c r="D44" s="27" t="str">
        <f ca="1">IFERROR(OFFSET(錠剤!D$4,錠剤_バラ!$A44,0),"")</f>
        <v>カルベジロール錠１０ｍｇ「ＤＳＥＰ」</v>
      </c>
      <c r="E44" s="27">
        <f ca="1">IFERROR(OFFSET(錠剤!E$4,錠剤_バラ!$A44,0),"")</f>
        <v>0</v>
      </c>
      <c r="F44" s="27">
        <f ca="1">IFERROR(OFFSET(錠剤!F$4,錠剤_バラ!$A44,0),"")</f>
        <v>25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調剤棚　＆　普通薬バラ</v>
      </c>
      <c r="K44" s="77"/>
      <c r="L44" s="65">
        <v>100</v>
      </c>
      <c r="M44" s="54">
        <f t="shared" si="0"/>
        <v>100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46</v>
      </c>
      <c r="B45" s="27">
        <f t="shared" si="1"/>
        <v>41</v>
      </c>
      <c r="C45" s="27">
        <f ca="1">IFERROR(OFFSET(錠剤!C$4,錠剤_バラ!$A45,0),"")</f>
        <v>177</v>
      </c>
      <c r="D45" s="27" t="str">
        <f ca="1">IFERROR(OFFSET(錠剤!D$4,錠剤_バラ!$A45,0),"")</f>
        <v>カルボシステイン錠２５０ｍｇ「トーワ」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>
        <v>300</v>
      </c>
      <c r="M45" s="54">
        <f t="shared" si="0"/>
        <v>300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47</v>
      </c>
      <c r="B46" s="27">
        <f t="shared" si="1"/>
        <v>42</v>
      </c>
      <c r="C46" s="27">
        <f ca="1">IFERROR(OFFSET(錠剤!C$4,錠剤_バラ!$A46,0),"")</f>
        <v>179</v>
      </c>
      <c r="D46" s="27" t="str">
        <f ca="1">IFERROR(OFFSET(錠剤!D$4,錠剤_バラ!$A46,0),"")</f>
        <v>カロナール錠２００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48</v>
      </c>
      <c r="B47" s="27">
        <f t="shared" si="1"/>
        <v>43</v>
      </c>
      <c r="C47" s="27">
        <f ca="1">IFERROR(OFFSET(錠剤!C$4,錠剤_バラ!$A47,0),"")</f>
        <v>180</v>
      </c>
      <c r="D47" s="27" t="str">
        <f ca="1">IFERROR(OFFSET(錠剤!D$4,錠剤_バラ!$A47,0),"")</f>
        <v>カロナール錠２００</v>
      </c>
      <c r="E47" s="27">
        <f ca="1">IFERROR(OFFSET(錠剤!E$4,錠剤_バラ!$A47,0),"")</f>
        <v>0</v>
      </c>
      <c r="F47" s="27">
        <f ca="1">IFERROR(OFFSET(錠剤!F$4,錠剤_バラ!$A47,0),"")</f>
        <v>25</v>
      </c>
      <c r="G47" s="27" t="str">
        <f ca="1">IFERROR(OFFSET(錠剤!G$4,錠剤_バラ!$A47,0),"")</f>
        <v>バラ</v>
      </c>
      <c r="H47" s="27" t="str">
        <f ca="1">IFERROR(OFFSET(錠剤!H$4,錠剤_バラ!$A47,0),"")</f>
        <v>５００Ｔ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調剤棚　＆　普通薬バラ</v>
      </c>
      <c r="K47" s="77"/>
      <c r="L47" s="65">
        <v>0</v>
      </c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188</v>
      </c>
      <c r="D48" s="27" t="str">
        <f ca="1">IFERROR(OFFSET(錠剤!D$4,錠剤_バラ!$A48,0),"")</f>
        <v>グーフィス錠５ｍｇ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ＰＴＰ</v>
      </c>
      <c r="H48" s="27" t="str">
        <f ca="1">IFERROR(OFFSET(錠剤!H$4,錠剤_バラ!$A48,0),"")</f>
        <v>５００Ｔ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>
        <v>0</v>
      </c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199</v>
      </c>
      <c r="D49" s="27" t="str">
        <f ca="1">IFERROR(OFFSET(錠剤!D$4,錠剤_バラ!$A49,0),"")</f>
        <v>グラクティブ錠５０ｍｇ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バラ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>
        <v>300</v>
      </c>
      <c r="M49" s="54">
        <f t="shared" si="0"/>
        <v>300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202</v>
      </c>
      <c r="D50" s="27" t="str">
        <f ca="1">IFERROR(OFFSET(錠剤!D$4,錠剤_バラ!$A50,0),"")</f>
        <v>グラマリール錠２５ｍｇ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１０００Ｔ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>
        <v>1000</v>
      </c>
      <c r="M50" s="54">
        <f t="shared" si="0"/>
        <v>1000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203</v>
      </c>
      <c r="D51" s="27" t="str">
        <f ca="1">IFERROR(OFFSET(錠剤!D$4,錠剤_バラ!$A51,0),"")</f>
        <v>グラマリール錠５０ｍｇ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>
        <v>100</v>
      </c>
      <c r="M51" s="54">
        <f t="shared" si="0"/>
        <v>100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204</v>
      </c>
      <c r="D52" s="27" t="str">
        <f ca="1">IFERROR(OFFSET(錠剤!D$4,錠剤_バラ!$A52,0),"")</f>
        <v>クラリシッド錠２００ｍｇ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>
        <v>100</v>
      </c>
      <c r="M52" s="54">
        <f t="shared" si="0"/>
        <v>100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205</v>
      </c>
      <c r="D53" s="27" t="str">
        <f ca="1">IFERROR(OFFSET(錠剤!D$4,錠剤_バラ!$A53,0),"")</f>
        <v>クラリチン錠１０ｍｇ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>
        <v>0</v>
      </c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206</v>
      </c>
      <c r="D54" s="27" t="str">
        <f ca="1">IFERROR(OFFSET(錠剤!D$4,錠剤_バラ!$A54,0),"")</f>
        <v>グランダキシン錠５０</v>
      </c>
      <c r="E54" s="27">
        <f ca="1">IFERROR(OFFSET(錠剤!E$4,錠剤_バラ!$A54,0),"")</f>
        <v>0</v>
      </c>
      <c r="F54" s="27">
        <f ca="1">IFERROR(OFFSET(錠剤!F$4,錠剤_バラ!$A54,0),"")</f>
        <v>5</v>
      </c>
      <c r="G54" s="27" t="str">
        <f ca="1">IFERROR(OFFSET(錠剤!G$4,錠剤_バラ!$A54,0),"")</f>
        <v>ＰＴＰ</v>
      </c>
      <c r="H54" s="27" t="str">
        <f ca="1">IFERROR(OFFSET(錠剤!H$4,錠剤_バラ!$A54,0),"")</f>
        <v>１００Ｔ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普通薬バラ</v>
      </c>
      <c r="K54" s="77"/>
      <c r="L54" s="65">
        <v>58</v>
      </c>
      <c r="M54" s="54">
        <f t="shared" si="0"/>
        <v>58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59</v>
      </c>
      <c r="B55" s="27">
        <f t="shared" si="1"/>
        <v>51</v>
      </c>
      <c r="C55" s="27">
        <f ca="1">IFERROR(OFFSET(錠剤!C$4,錠剤_バラ!$A55,0),"")</f>
        <v>209</v>
      </c>
      <c r="D55" s="27" t="str">
        <f ca="1">IFERROR(OFFSET(錠剤!D$4,錠剤_バラ!$A55,0),"")</f>
        <v>グリチロン配合錠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バラ</v>
      </c>
      <c r="H55" s="27" t="str">
        <f ca="1">IFERROR(OFFSET(錠剤!H$4,錠剤_バラ!$A55,0),"")</f>
        <v>１０００Ｔ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>
        <v>474</v>
      </c>
      <c r="M55" s="54">
        <f t="shared" si="0"/>
        <v>474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60</v>
      </c>
      <c r="B56" s="27">
        <f t="shared" si="1"/>
        <v>52</v>
      </c>
      <c r="C56" s="27">
        <f ca="1">IFERROR(OFFSET(錠剤!C$4,錠剤_バラ!$A56,0),"")</f>
        <v>214</v>
      </c>
      <c r="D56" s="27" t="str">
        <f ca="1">IFERROR(OFFSET(錠剤!D$4,錠剤_バラ!$A56,0),"")</f>
        <v>クロピドグレル錠７５ｍｇ「ＪＧ」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61</v>
      </c>
      <c r="B57" s="27">
        <f t="shared" si="1"/>
        <v>53</v>
      </c>
      <c r="C57" s="27">
        <f ca="1">IFERROR(OFFSET(錠剤!C$4,錠剤_バラ!$A57,0),"")</f>
        <v>215</v>
      </c>
      <c r="D57" s="27" t="str">
        <f ca="1">IFERROR(OFFSET(錠剤!D$4,錠剤_バラ!$A57,0),"")</f>
        <v>クロピドグレル錠７５ｍｇ「ＪＧ」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バラ</v>
      </c>
      <c r="H57" s="27" t="str">
        <f ca="1">IFERROR(OFFSET(錠剤!H$4,錠剤_バラ!$A57,0),"")</f>
        <v>５００Ｔ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>
        <v>0</v>
      </c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63</v>
      </c>
      <c r="B58" s="27">
        <f t="shared" si="1"/>
        <v>54</v>
      </c>
      <c r="C58" s="27">
        <f ca="1">IFERROR(OFFSET(錠剤!C$4,錠剤_バラ!$A58,0),"")</f>
        <v>227</v>
      </c>
      <c r="D58" s="27" t="str">
        <f ca="1">IFERROR(OFFSET(錠剤!D$4,錠剤_バラ!$A58,0),"")</f>
        <v>ケルロング錠１０ｍｇ</v>
      </c>
      <c r="E58" s="27">
        <f ca="1">IFERROR(OFFSET(錠剤!E$4,錠剤_バラ!$A58,0),"")</f>
        <v>0</v>
      </c>
      <c r="F58" s="27">
        <f ca="1">IFERROR(OFFSET(錠剤!F$4,錠剤_バラ!$A58,0),"")</f>
        <v>5</v>
      </c>
      <c r="G58" s="27" t="str">
        <f ca="1">IFERROR(OFFSET(錠剤!G$4,錠剤_バラ!$A58,0),"")</f>
        <v>ＰＴＰ</v>
      </c>
      <c r="H58" s="27" t="str">
        <f ca="1">IFERROR(OFFSET(錠剤!H$4,錠剤_バラ!$A58,0),"")</f>
        <v>１００Ｔ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普通薬バラ</v>
      </c>
      <c r="K58" s="77"/>
      <c r="L58" s="65">
        <v>300</v>
      </c>
      <c r="M58" s="54">
        <f t="shared" si="0"/>
        <v>300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64</v>
      </c>
      <c r="B59" s="27">
        <f t="shared" si="1"/>
        <v>55</v>
      </c>
      <c r="C59" s="27">
        <f ca="1">IFERROR(OFFSET(錠剤!C$4,錠剤_バラ!$A59,0),"")</f>
        <v>236</v>
      </c>
      <c r="D59" s="27" t="str">
        <f ca="1">IFERROR(OFFSET(錠剤!D$4,錠剤_バラ!$A59,0),"")</f>
        <v>コントミン糖衣錠２５ｍｇ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65</v>
      </c>
      <c r="B60" s="27">
        <f t="shared" si="1"/>
        <v>56</v>
      </c>
      <c r="C60" s="27">
        <f ca="1">IFERROR(OFFSET(錠剤!C$4,錠剤_バラ!$A60,0),"")</f>
        <v>237</v>
      </c>
      <c r="D60" s="27" t="str">
        <f ca="1">IFERROR(OFFSET(錠剤!D$4,錠剤_バラ!$A60,0),"")</f>
        <v>コントミン糖衣錠２５ｍｇ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ＰＴＰ</v>
      </c>
      <c r="H60" s="27" t="str">
        <f ca="1">IFERROR(OFFSET(錠剤!H$4,錠剤_バラ!$A60,0),"")</f>
        <v>１０００Ｔ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66</v>
      </c>
      <c r="B61" s="27">
        <f t="shared" si="1"/>
        <v>57</v>
      </c>
      <c r="C61" s="27">
        <f ca="1">IFERROR(OFFSET(錠剤!C$4,錠剤_バラ!$A61,0),"")</f>
        <v>238</v>
      </c>
      <c r="D61" s="27" t="str">
        <f ca="1">IFERROR(OFFSET(錠剤!D$4,錠剤_バラ!$A61,0),"")</f>
        <v>コントミン糖衣錠２５ｍｇ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バラ</v>
      </c>
      <c r="H61" s="27" t="str">
        <f ca="1">IFERROR(OFFSET(錠剤!H$4,錠剤_バラ!$A61,0),"")</f>
        <v>１０００Ｔ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>
        <v>1000</v>
      </c>
      <c r="M61" s="54">
        <f t="shared" si="0"/>
        <v>1000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68</v>
      </c>
      <c r="B62" s="27">
        <f t="shared" si="1"/>
        <v>58</v>
      </c>
      <c r="C62" s="27">
        <f ca="1">IFERROR(OFFSET(錠剤!C$4,錠剤_バラ!$A62,0),"")</f>
        <v>244</v>
      </c>
      <c r="D62" s="27" t="str">
        <f ca="1">IFERROR(OFFSET(錠剤!D$4,錠剤_バラ!$A62,0),"")</f>
        <v>ジアゼパム錠２ｍｇ「アメル」</v>
      </c>
      <c r="E62" s="27">
        <f ca="1">IFERROR(OFFSET(錠剤!E$4,錠剤_バラ!$A62,0),"")</f>
        <v>0</v>
      </c>
      <c r="F62" s="27">
        <f ca="1">IFERROR(OFFSET(錠剤!F$4,錠剤_バラ!$A62,0),"")</f>
        <v>25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調剤棚　＆　普通薬バラ</v>
      </c>
      <c r="K62" s="77"/>
      <c r="L62" s="65">
        <v>100</v>
      </c>
      <c r="M62" s="54">
        <f t="shared" si="0"/>
        <v>100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69</v>
      </c>
      <c r="B63" s="27">
        <f t="shared" si="1"/>
        <v>59</v>
      </c>
      <c r="C63" s="27">
        <f ca="1">IFERROR(OFFSET(錠剤!C$4,錠剤_バラ!$A63,0),"")</f>
        <v>245</v>
      </c>
      <c r="D63" s="27" t="str">
        <f ca="1">IFERROR(OFFSET(錠剤!D$4,錠剤_バラ!$A63,0),"")</f>
        <v>ジアゼパム錠５ｍｇ「アメル」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>
        <v>200</v>
      </c>
      <c r="M63" s="54">
        <f t="shared" si="0"/>
        <v>200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72</v>
      </c>
      <c r="B64" s="27">
        <f t="shared" si="1"/>
        <v>60</v>
      </c>
      <c r="C64" s="27">
        <f ca="1">IFERROR(OFFSET(錠剤!C$4,錠剤_バラ!$A64,0),"")</f>
        <v>264</v>
      </c>
      <c r="D64" s="27" t="str">
        <f ca="1">IFERROR(OFFSET(錠剤!D$4,錠剤_バラ!$A64,0),"")</f>
        <v>ジメチコン錠４０ｍｇ「ＹＤ」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ＰＴＰ</v>
      </c>
      <c r="H64" s="27" t="str">
        <f ca="1">IFERROR(OFFSET(錠剤!H$4,錠剤_バラ!$A64,0),"")</f>
        <v>１００Ｔ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73</v>
      </c>
      <c r="B65" s="27">
        <f t="shared" si="1"/>
        <v>61</v>
      </c>
      <c r="C65" s="27">
        <f ca="1">IFERROR(OFFSET(錠剤!C$4,錠剤_バラ!$A65,0),"")</f>
        <v>265</v>
      </c>
      <c r="D65" s="27" t="str">
        <f ca="1">IFERROR(OFFSET(錠剤!D$4,錠剤_バラ!$A65,0),"")</f>
        <v>ジメチコン錠４０ｍｇ「ＹＤ」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バラ</v>
      </c>
      <c r="H65" s="27" t="str">
        <f ca="1">IFERROR(OFFSET(錠剤!H$4,錠剤_バラ!$A65,0),"")</f>
        <v>１０００Ｔ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>
        <v>0</v>
      </c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74</v>
      </c>
      <c r="B66" s="27">
        <f t="shared" si="1"/>
        <v>62</v>
      </c>
      <c r="C66" s="27">
        <f ca="1">IFERROR(OFFSET(錠剤!C$4,錠剤_バラ!$A66,0),"")</f>
        <v>266</v>
      </c>
      <c r="D66" s="27" t="str">
        <f ca="1">IFERROR(OFFSET(錠剤!D$4,錠剤_バラ!$A66,0),"")</f>
        <v>シロスタゾールＯＤ錠１００ｍｇ「タカタ」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ＰＴＰ</v>
      </c>
      <c r="H66" s="27" t="str">
        <f ca="1">IFERROR(OFFSET(錠剤!H$4,錠剤_バラ!$A66,0),"")</f>
        <v>１００Ｔ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267</v>
      </c>
      <c r="D67" s="27" t="str">
        <f ca="1">IFERROR(OFFSET(錠剤!D$4,錠剤_バラ!$A67,0),"")</f>
        <v>シロスタゾールＯＤ錠１００ｍｇ「タカタ」　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５００Ｔ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>
        <v>0</v>
      </c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269</v>
      </c>
      <c r="D68" s="27" t="str">
        <f ca="1">IFERROR(OFFSET(錠剤!D$4,錠剤_バラ!$A68,0),"")</f>
        <v>シングレア錠１０ｍｇ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>
        <v>100</v>
      </c>
      <c r="M68" s="54">
        <f t="shared" si="0"/>
        <v>100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275</v>
      </c>
      <c r="D69" s="27" t="str">
        <f ca="1">IFERROR(OFFSET(錠剤!D$4,錠剤_バラ!$A69,0),"")</f>
        <v>スピロペント錠１０μｇ</v>
      </c>
      <c r="E69" s="27">
        <f ca="1">IFERROR(OFFSET(錠剤!E$4,錠剤_バラ!$A69,0),"")</f>
        <v>0</v>
      </c>
      <c r="F69" s="27">
        <f ca="1">IFERROR(OFFSET(錠剤!F$4,錠剤_バラ!$A69,0),"")</f>
        <v>5</v>
      </c>
      <c r="G69" s="27" t="str">
        <f ca="1">IFERROR(OFFSET(錠剤!G$4,錠剤_バラ!$A69,0),"")</f>
        <v>ＰＴＰ</v>
      </c>
      <c r="H69" s="27" t="str">
        <f ca="1">IFERROR(OFFSET(錠剤!H$4,錠剤_バラ!$A69,0),"")</f>
        <v>１００Ｔ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普通薬バラ</v>
      </c>
      <c r="K69" s="77"/>
      <c r="L69" s="65">
        <v>149</v>
      </c>
      <c r="M69" s="54">
        <f t="shared" si="0"/>
        <v>149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280</v>
      </c>
      <c r="D70" s="27" t="str">
        <f ca="1">IFERROR(OFFSET(錠剤!D$4,錠剤_バラ!$A70,0),"")</f>
        <v>スルピリド錠５０ｍｇ「アメル」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281</v>
      </c>
      <c r="D71" s="27" t="str">
        <f ca="1">IFERROR(OFFSET(錠剤!D$4,錠剤_バラ!$A71,0),"")</f>
        <v>スルピリド錠５０ｍｇ「アメル」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>
        <v>0</v>
      </c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80</v>
      </c>
      <c r="B72" s="27">
        <f t="shared" si="3"/>
        <v>68</v>
      </c>
      <c r="C72" s="27">
        <f ca="1">IFERROR(OFFSET(錠剤!C$4,錠剤_バラ!$A72,0),"")</f>
        <v>286</v>
      </c>
      <c r="D72" s="27" t="str">
        <f ca="1">IFERROR(OFFSET(錠剤!D$4,錠剤_バラ!$A72,0),"")</f>
        <v>セパゾン錠１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81</v>
      </c>
      <c r="B73" s="27">
        <f t="shared" si="3"/>
        <v>69</v>
      </c>
      <c r="C73" s="27">
        <f ca="1">IFERROR(OFFSET(錠剤!C$4,錠剤_バラ!$A73,0),"")</f>
        <v>287</v>
      </c>
      <c r="D73" s="27" t="str">
        <f ca="1">IFERROR(OFFSET(錠剤!D$4,錠剤_バラ!$A73,0),"")</f>
        <v>セパゾン錠１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１０００Ｔ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>
        <v>0</v>
      </c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83</v>
      </c>
      <c r="B74" s="27">
        <f t="shared" si="3"/>
        <v>70</v>
      </c>
      <c r="C74" s="27">
        <f ca="1">IFERROR(OFFSET(錠剤!C$4,錠剤_バラ!$A74,0),"")</f>
        <v>302</v>
      </c>
      <c r="D74" s="27" t="str">
        <f ca="1">IFERROR(OFFSET(錠剤!D$4,錠剤_バラ!$A74,0),"")</f>
        <v>セレスタミン配合錠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バラ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>
        <v>0</v>
      </c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84</v>
      </c>
      <c r="B75" s="27">
        <f t="shared" si="3"/>
        <v>71</v>
      </c>
      <c r="C75" s="27">
        <f ca="1">IFERROR(OFFSET(錠剤!C$4,錠剤_バラ!$A75,0),"")</f>
        <v>306</v>
      </c>
      <c r="D75" s="27" t="str">
        <f ca="1">IFERROR(OFFSET(錠剤!D$4,錠剤_バラ!$A75,0),"")</f>
        <v>センノシド錠１２ｍｇ「クニヒロ」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１０００Ｔ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85</v>
      </c>
      <c r="B76" s="27">
        <f t="shared" si="3"/>
        <v>72</v>
      </c>
      <c r="C76" s="27">
        <f ca="1">IFERROR(OFFSET(錠剤!C$4,錠剤_バラ!$A76,0),"")</f>
        <v>307</v>
      </c>
      <c r="D76" s="27" t="str">
        <f ca="1">IFERROR(OFFSET(錠剤!D$4,錠剤_バラ!$A76,0),"")</f>
        <v>センノシド錠１２ｍｇ「クニヒロ」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１０００Ｔ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>
        <v>1000</v>
      </c>
      <c r="M76" s="54">
        <f t="shared" si="2"/>
        <v>1000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86</v>
      </c>
      <c r="B77" s="27">
        <f t="shared" si="3"/>
        <v>73</v>
      </c>
      <c r="C77" s="27">
        <f ca="1">IFERROR(OFFSET(錠剤!C$4,錠剤_バラ!$A77,0),"")</f>
        <v>313</v>
      </c>
      <c r="D77" s="27" t="str">
        <f ca="1">IFERROR(OFFSET(錠剤!D$4,錠剤_バラ!$A77,0),"")</f>
        <v>ゾピクロン錠７．５ｍｇ「トーワ」</v>
      </c>
      <c r="E77" s="27">
        <f ca="1">IFERROR(OFFSET(錠剤!E$4,錠剤_バラ!$A77,0),"")</f>
        <v>0</v>
      </c>
      <c r="F77" s="27">
        <f ca="1">IFERROR(OFFSET(錠剤!F$4,錠剤_バラ!$A77,0),"")</f>
        <v>25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調剤棚　＆　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87</v>
      </c>
      <c r="B78" s="27">
        <f t="shared" si="3"/>
        <v>74</v>
      </c>
      <c r="C78" s="27">
        <f ca="1">IFERROR(OFFSET(錠剤!C$4,錠剤_バラ!$A78,0),"")</f>
        <v>314</v>
      </c>
      <c r="D78" s="27" t="str">
        <f ca="1">IFERROR(OFFSET(錠剤!D$4,錠剤_バラ!$A78,0),"")</f>
        <v>ゾピクロン錠７．５ｍｇ「トーワ」</v>
      </c>
      <c r="E78" s="27">
        <f ca="1">IFERROR(OFFSET(錠剤!E$4,錠剤_バラ!$A78,0),"")</f>
        <v>0</v>
      </c>
      <c r="F78" s="27">
        <f ca="1">IFERROR(OFFSET(錠剤!F$4,錠剤_バラ!$A78,0),"")</f>
        <v>25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調剤棚　＆　普通薬バラ</v>
      </c>
      <c r="K78" s="77"/>
      <c r="L78" s="65">
        <v>1000</v>
      </c>
      <c r="M78" s="54">
        <f t="shared" si="2"/>
        <v>1000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95</v>
      </c>
      <c r="B79" s="27">
        <f t="shared" si="3"/>
        <v>75</v>
      </c>
      <c r="C79" s="27">
        <f ca="1">IFERROR(OFFSET(錠剤!C$4,錠剤_バラ!$A79,0),"")</f>
        <v>330</v>
      </c>
      <c r="D79" s="27" t="str">
        <f ca="1">IFERROR(OFFSET(錠剤!D$4,錠剤_バラ!$A79,0),"")</f>
        <v>タケキャブＯＤ錠１０ｍｇ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96</v>
      </c>
      <c r="B80" s="27">
        <f t="shared" si="3"/>
        <v>76</v>
      </c>
      <c r="C80" s="27">
        <f ca="1">IFERROR(OFFSET(錠剤!C$4,錠剤_バラ!$A80,0),"")</f>
        <v>331</v>
      </c>
      <c r="D80" s="27" t="str">
        <f ca="1">IFERROR(OFFSET(錠剤!D$4,錠剤_バラ!$A80,0),"")</f>
        <v>タケキャブＯＤ錠１０ｍｇ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２００Ｔ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>
        <v>200</v>
      </c>
      <c r="M80" s="54">
        <f t="shared" si="2"/>
        <v>200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97</v>
      </c>
      <c r="B81" s="27">
        <f t="shared" si="3"/>
        <v>77</v>
      </c>
      <c r="C81" s="27">
        <f ca="1">IFERROR(OFFSET(錠剤!C$4,錠剤_バラ!$A81,0),"")</f>
        <v>332</v>
      </c>
      <c r="D81" s="27" t="str">
        <f ca="1">IFERROR(OFFSET(錠剤!D$4,錠剤_バラ!$A81,0),"")</f>
        <v>タケキャブＯＤ錠２０ｍｇ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１００Ｔ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>
        <v>100</v>
      </c>
      <c r="M81" s="54">
        <f t="shared" si="2"/>
        <v>100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98</v>
      </c>
      <c r="B82" s="27">
        <f t="shared" si="3"/>
        <v>78</v>
      </c>
      <c r="C82" s="27">
        <f ca="1">IFERROR(OFFSET(錠剤!C$4,錠剤_バラ!$A82,0),"")</f>
        <v>335</v>
      </c>
      <c r="D82" s="27" t="str">
        <f ca="1">IFERROR(OFFSET(錠剤!D$4,錠剤_バラ!$A82,0),"")</f>
        <v>タムスロシン塩酸塩ＯＤ錠０．２ｍｇ「サワイ」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ＰＴＰ</v>
      </c>
      <c r="H82" s="27" t="str">
        <f ca="1">IFERROR(OFFSET(錠剤!H$4,錠剤_バラ!$A82,0),"")</f>
        <v>１４０Ｔ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99</v>
      </c>
      <c r="B83" s="27">
        <f t="shared" si="3"/>
        <v>79</v>
      </c>
      <c r="C83" s="27">
        <f ca="1">IFERROR(OFFSET(錠剤!C$4,錠剤_バラ!$A83,0),"")</f>
        <v>336</v>
      </c>
      <c r="D83" s="27" t="str">
        <f ca="1">IFERROR(OFFSET(錠剤!D$4,錠剤_バラ!$A83,0),"")</f>
        <v>タムスロシン塩酸塩ＯＤ錠０．２ｍｇ「サワイ」</v>
      </c>
      <c r="E83" s="27">
        <f ca="1">IFERROR(OFFSET(錠剤!E$4,錠剤_バラ!$A83,0),"")</f>
        <v>0</v>
      </c>
      <c r="F83" s="27">
        <f ca="1">IFERROR(OFFSET(錠剤!F$4,錠剤_バラ!$A83,0),"")</f>
        <v>25</v>
      </c>
      <c r="G83" s="27" t="str">
        <f ca="1">IFERROR(OFFSET(錠剤!G$4,錠剤_バラ!$A83,0),"")</f>
        <v>バラ</v>
      </c>
      <c r="H83" s="27" t="str">
        <f ca="1">IFERROR(OFFSET(錠剤!H$4,錠剤_バラ!$A83,0),"")</f>
        <v>３００Ｔ</v>
      </c>
      <c r="I83" s="27" t="str">
        <f ca="1">IFERROR(OFFSET(錠剤!I$4,錠剤_バラ!$A83,0),"")</f>
        <v>錠</v>
      </c>
      <c r="J83" s="27" t="str">
        <f ca="1">IFERROR(OFFSET(錠剤!J$4,錠剤_バラ!$A83,0),"")</f>
        <v>調剤棚　＆　普通薬バラ</v>
      </c>
      <c r="K83" s="77"/>
      <c r="L83" s="65">
        <v>300</v>
      </c>
      <c r="M83" s="54">
        <f t="shared" si="2"/>
        <v>300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101</v>
      </c>
      <c r="B84" s="27">
        <f t="shared" si="3"/>
        <v>80</v>
      </c>
      <c r="C84" s="27">
        <f ca="1">IFERROR(OFFSET(錠剤!C$4,錠剤_バラ!$A84,0),"")</f>
        <v>349</v>
      </c>
      <c r="D84" s="27" t="str">
        <f ca="1">IFERROR(OFFSET(錠剤!D$4,錠剤_バラ!$A84,0),"")</f>
        <v>チザニジン錠１ｍｇ「トーワ」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102</v>
      </c>
      <c r="B85" s="27">
        <f t="shared" si="3"/>
        <v>81</v>
      </c>
      <c r="C85" s="27">
        <f ca="1">IFERROR(OFFSET(錠剤!C$4,錠剤_バラ!$A85,0),"")</f>
        <v>350</v>
      </c>
      <c r="D85" s="27" t="str">
        <f ca="1">IFERROR(OFFSET(錠剤!D$4,錠剤_バラ!$A85,0),"")</f>
        <v>チザニジン錠１ｍｇ「トーワ」　</v>
      </c>
      <c r="E85" s="27">
        <f ca="1">IFERROR(OFFSET(錠剤!E$4,錠剤_バラ!$A85,0),"")</f>
        <v>0</v>
      </c>
      <c r="F85" s="27">
        <f ca="1">IFERROR(OFFSET(錠剤!F$4,錠剤_バラ!$A85,0),"")</f>
        <v>5</v>
      </c>
      <c r="G85" s="27" t="str">
        <f ca="1">IFERROR(OFFSET(錠剤!G$4,錠剤_バラ!$A85,0),"")</f>
        <v>バラ</v>
      </c>
      <c r="H85" s="27" t="str">
        <f ca="1">IFERROR(OFFSET(錠剤!H$4,錠剤_バラ!$A85,0),"")</f>
        <v>１０００Ｔ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普通薬バラ</v>
      </c>
      <c r="K85" s="77"/>
      <c r="L85" s="65">
        <v>0</v>
      </c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103</v>
      </c>
      <c r="B86" s="27">
        <f t="shared" si="3"/>
        <v>82</v>
      </c>
      <c r="C86" s="27">
        <f ca="1">IFERROR(OFFSET(錠剤!C$4,錠剤_バラ!$A86,0),"")</f>
        <v>357</v>
      </c>
      <c r="D86" s="27" t="str">
        <f ca="1">IFERROR(OFFSET(錠剤!D$4,錠剤_バラ!$A86,0),"")</f>
        <v>デエビゴ錠２．５ｍｇ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ＰＴＰ</v>
      </c>
      <c r="H86" s="27" t="str">
        <f ca="1">IFERROR(OFFSET(錠剤!H$4,錠剤_バラ!$A86,0),"")</f>
        <v>１００Ｔ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104</v>
      </c>
      <c r="B87" s="27">
        <f t="shared" si="3"/>
        <v>83</v>
      </c>
      <c r="C87" s="27">
        <f ca="1">IFERROR(OFFSET(錠剤!C$4,錠剤_バラ!$A87,0),"")</f>
        <v>358</v>
      </c>
      <c r="D87" s="27" t="str">
        <f ca="1">IFERROR(OFFSET(錠剤!D$4,錠剤_バラ!$A87,0),"")</f>
        <v>デエビゴ錠２．５ｍｇ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バラ</v>
      </c>
      <c r="H87" s="27" t="str">
        <f ca="1">IFERROR(OFFSET(錠剤!H$4,錠剤_バラ!$A87,0),"")</f>
        <v>１００Ｔ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>
        <v>1800</v>
      </c>
      <c r="M87" s="54">
        <f t="shared" si="2"/>
        <v>1800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105</v>
      </c>
      <c r="B88" s="27">
        <f t="shared" si="3"/>
        <v>84</v>
      </c>
      <c r="C88" s="27">
        <f ca="1">IFERROR(OFFSET(錠剤!C$4,錠剤_バラ!$A88,0),"")</f>
        <v>359</v>
      </c>
      <c r="D88" s="27" t="str">
        <f ca="1">IFERROR(OFFSET(錠剤!D$4,錠剤_バラ!$A88,0),"")</f>
        <v>デエビゴ錠５ｍｇ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ＰＴＰ</v>
      </c>
      <c r="H88" s="27" t="str">
        <f ca="1">IFERROR(OFFSET(錠剤!H$4,錠剤_バラ!$A88,0),"")</f>
        <v>５００Ｔ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106</v>
      </c>
      <c r="B89" s="27">
        <f t="shared" si="3"/>
        <v>85</v>
      </c>
      <c r="C89" s="27">
        <f ca="1">IFERROR(OFFSET(錠剤!C$4,錠剤_バラ!$A89,0),"")</f>
        <v>360</v>
      </c>
      <c r="D89" s="27" t="str">
        <f ca="1">IFERROR(OFFSET(錠剤!D$4,錠剤_バラ!$A89,0),"")</f>
        <v>デエビゴ錠５ｍｇ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バラ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>
        <v>500</v>
      </c>
      <c r="M89" s="54">
        <f t="shared" si="2"/>
        <v>500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107</v>
      </c>
      <c r="B90" s="27">
        <f t="shared" si="3"/>
        <v>86</v>
      </c>
      <c r="C90" s="27">
        <f ca="1">IFERROR(OFFSET(錠剤!C$4,錠剤_バラ!$A90,0),"")</f>
        <v>368</v>
      </c>
      <c r="D90" s="27" t="str">
        <f ca="1">IFERROR(OFFSET(錠剤!D$4,錠剤_バラ!$A90,0),"")</f>
        <v>テトラミド錠１０ｍｇ</v>
      </c>
      <c r="E90" s="27">
        <f ca="1">IFERROR(OFFSET(錠剤!E$4,錠剤_バラ!$A90,0),"")</f>
        <v>0</v>
      </c>
      <c r="F90" s="27">
        <f ca="1">IFERROR(OFFSET(錠剤!F$4,錠剤_バラ!$A90,0),"")</f>
        <v>5</v>
      </c>
      <c r="G90" s="27" t="str">
        <f ca="1">IFERROR(OFFSET(錠剤!G$4,錠剤_バラ!$A90,0),"")</f>
        <v>ＰＴＰ</v>
      </c>
      <c r="H90" s="27" t="str">
        <f ca="1">IFERROR(OFFSET(錠剤!H$4,錠剤_バラ!$A90,0),"")</f>
        <v>１０５Ｔ</v>
      </c>
      <c r="I90" s="27" t="str">
        <f ca="1">IFERROR(OFFSET(錠剤!I$4,錠剤_バラ!$A90,0),"")</f>
        <v>錠</v>
      </c>
      <c r="J90" s="27" t="str">
        <f ca="1">IFERROR(OFFSET(錠剤!J$4,錠剤_バラ!$A90,0),"")</f>
        <v>普通薬バラ</v>
      </c>
      <c r="K90" s="77"/>
      <c r="L90" s="65">
        <v>420</v>
      </c>
      <c r="M90" s="54">
        <f t="shared" si="2"/>
        <v>420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108</v>
      </c>
      <c r="B91" s="27">
        <f t="shared" si="3"/>
        <v>87</v>
      </c>
      <c r="C91" s="27">
        <f ca="1">IFERROR(OFFSET(錠剤!C$4,錠剤_バラ!$A91,0),"")</f>
        <v>369</v>
      </c>
      <c r="D91" s="27" t="str">
        <f ca="1">IFERROR(OFFSET(錠剤!D$4,錠剤_バラ!$A91,0),"")</f>
        <v>テトラミド錠３０ｍｇ</v>
      </c>
      <c r="E91" s="27">
        <f ca="1">IFERROR(OFFSET(錠剤!E$4,錠剤_バラ!$A91,0),"")</f>
        <v>0</v>
      </c>
      <c r="F91" s="27">
        <f ca="1">IFERROR(OFFSET(錠剤!F$4,錠剤_バラ!$A91,0),"")</f>
        <v>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普通薬バラ</v>
      </c>
      <c r="K91" s="77"/>
      <c r="L91" s="65">
        <v>300</v>
      </c>
      <c r="M91" s="54">
        <f t="shared" si="2"/>
        <v>300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109</v>
      </c>
      <c r="B92" s="27">
        <f t="shared" si="3"/>
        <v>88</v>
      </c>
      <c r="C92" s="27">
        <f ca="1">IFERROR(OFFSET(錠剤!C$4,錠剤_バラ!$A92,0),"")</f>
        <v>371</v>
      </c>
      <c r="D92" s="27" t="str">
        <f ca="1">IFERROR(OFFSET(錠剤!D$4,錠剤_バラ!$A92,0),"")</f>
        <v>デパケンＲ錠２００ｍｇ</v>
      </c>
      <c r="E92" s="27">
        <f ca="1">IFERROR(OFFSET(錠剤!E$4,錠剤_バラ!$A92,0),"")</f>
        <v>0</v>
      </c>
      <c r="F92" s="27">
        <f ca="1">IFERROR(OFFSET(錠剤!F$4,錠剤_バラ!$A92,0),"")</f>
        <v>25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調剤棚　＆　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110</v>
      </c>
      <c r="B93" s="27">
        <f t="shared" si="3"/>
        <v>89</v>
      </c>
      <c r="C93" s="27">
        <f ca="1">IFERROR(OFFSET(錠剤!C$4,錠剤_バラ!$A93,0),"")</f>
        <v>372</v>
      </c>
      <c r="D93" s="27" t="str">
        <f ca="1">IFERROR(OFFSET(錠剤!D$4,錠剤_バラ!$A93,0),"")</f>
        <v>デパケンＲ錠２００ｍｇ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バラ</v>
      </c>
      <c r="H93" s="27" t="str">
        <f ca="1">IFERROR(OFFSET(錠剤!H$4,錠剤_バラ!$A93,0),"")</f>
        <v>１０００Ｔ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>
        <v>167</v>
      </c>
      <c r="M93" s="54">
        <f t="shared" si="2"/>
        <v>167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111</v>
      </c>
      <c r="B94" s="27">
        <f t="shared" si="3"/>
        <v>90</v>
      </c>
      <c r="C94" s="27">
        <f ca="1">IFERROR(OFFSET(錠剤!C$4,錠剤_バラ!$A94,0),"")</f>
        <v>374</v>
      </c>
      <c r="D94" s="27" t="str">
        <f ca="1">IFERROR(OFFSET(錠剤!D$4,錠剤_バラ!$A94,0),"")</f>
        <v>テプレノンカプセル５０ｍｇ「ＹＤ」</v>
      </c>
      <c r="E94" s="27">
        <f ca="1">IFERROR(OFFSET(錠剤!E$4,錠剤_バラ!$A94,0),"")</f>
        <v>0</v>
      </c>
      <c r="F94" s="27">
        <f ca="1">IFERROR(OFFSET(錠剤!F$4,錠剤_バラ!$A94,0),"")</f>
        <v>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普通薬バラ</v>
      </c>
      <c r="K94" s="77"/>
      <c r="L94" s="65">
        <v>1495</v>
      </c>
      <c r="M94" s="54">
        <f t="shared" si="2"/>
        <v>1495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112</v>
      </c>
      <c r="B95" s="27">
        <f t="shared" si="3"/>
        <v>91</v>
      </c>
      <c r="C95" s="27">
        <f ca="1">IFERROR(OFFSET(錠剤!C$4,錠剤_バラ!$A95,0),"")</f>
        <v>376</v>
      </c>
      <c r="D95" s="27" t="str">
        <f ca="1">IFERROR(OFFSET(錠剤!D$4,錠剤_バラ!$A95,0),"")</f>
        <v>デプロメール錠２５</v>
      </c>
      <c r="E95" s="27">
        <f ca="1">IFERROR(OFFSET(錠剤!E$4,錠剤_バラ!$A95,0),"")</f>
        <v>0</v>
      </c>
      <c r="F95" s="27">
        <f ca="1">IFERROR(OFFSET(錠剤!F$4,錠剤_バラ!$A95,0),"")</f>
        <v>25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５００Ｔ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調剤棚　＆　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113</v>
      </c>
      <c r="B96" s="27">
        <f t="shared" si="3"/>
        <v>92</v>
      </c>
      <c r="C96" s="27">
        <f ca="1">IFERROR(OFFSET(錠剤!C$4,錠剤_バラ!$A96,0),"")</f>
        <v>377</v>
      </c>
      <c r="D96" s="27" t="str">
        <f ca="1">IFERROR(OFFSET(錠剤!D$4,錠剤_バラ!$A96,0),"")</f>
        <v>デプロメール錠２５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バラ</v>
      </c>
      <c r="H96" s="27" t="str">
        <f ca="1">IFERROR(OFFSET(錠剤!H$4,錠剤_バラ!$A96,0),"")</f>
        <v>１０００Ｔ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>
        <v>164</v>
      </c>
      <c r="M96" s="54">
        <f t="shared" si="2"/>
        <v>164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114</v>
      </c>
      <c r="B97" s="27">
        <f t="shared" si="3"/>
        <v>93</v>
      </c>
      <c r="C97" s="27">
        <f ca="1">IFERROR(OFFSET(錠剤!C$4,錠剤_バラ!$A97,0),"")</f>
        <v>384</v>
      </c>
      <c r="D97" s="27" t="str">
        <f ca="1">IFERROR(OFFSET(錠剤!D$4,錠剤_バラ!$A97,0),"")</f>
        <v>テルミサルタンＯＤ錠２０ｍｇ「トーワ」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ＰＴＰ</v>
      </c>
      <c r="H97" s="27" t="str">
        <f ca="1">IFERROR(OFFSET(錠剤!H$4,錠剤_バラ!$A97,0),"")</f>
        <v>１００Ｔ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115</v>
      </c>
      <c r="B98" s="27">
        <f t="shared" si="3"/>
        <v>94</v>
      </c>
      <c r="C98" s="27">
        <f ca="1">IFERROR(OFFSET(錠剤!C$4,錠剤_バラ!$A98,0),"")</f>
        <v>385</v>
      </c>
      <c r="D98" s="27" t="str">
        <f ca="1">IFERROR(OFFSET(錠剤!D$4,錠剤_バラ!$A98,0),"")</f>
        <v>テルミサルタンＯＤ錠２０ｍｇ「トーワ」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３００Ｔ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>
        <v>300</v>
      </c>
      <c r="M98" s="54">
        <f t="shared" si="2"/>
        <v>300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116</v>
      </c>
      <c r="B99" s="27">
        <f t="shared" si="3"/>
        <v>95</v>
      </c>
      <c r="C99" s="27">
        <f ca="1">IFERROR(OFFSET(錠剤!C$4,錠剤_バラ!$A99,0),"")</f>
        <v>399</v>
      </c>
      <c r="D99" s="27" t="str">
        <f ca="1">IFERROR(OFFSET(錠剤!D$4,錠剤_バラ!$A99,0),"")</f>
        <v>トピロリック錠４０ｍｇ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>
        <v>200</v>
      </c>
      <c r="M99" s="54">
        <f t="shared" si="2"/>
        <v>200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117</v>
      </c>
      <c r="B100" s="27">
        <f t="shared" si="3"/>
        <v>96</v>
      </c>
      <c r="C100" s="27">
        <f ca="1">IFERROR(OFFSET(錠剤!C$4,錠剤_バラ!$A100,0),"")</f>
        <v>400</v>
      </c>
      <c r="D100" s="27" t="str">
        <f ca="1">IFERROR(OFFSET(錠剤!D$4,錠剤_バラ!$A100,0),"")</f>
        <v>ドプスＯＤ錠１００ｍｇ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>
        <v>200</v>
      </c>
      <c r="M100" s="54">
        <f t="shared" si="2"/>
        <v>200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118</v>
      </c>
      <c r="B101" s="27">
        <f t="shared" si="3"/>
        <v>97</v>
      </c>
      <c r="C101" s="27">
        <f ca="1">IFERROR(OFFSET(錠剤!C$4,錠剤_バラ!$A101,0),"")</f>
        <v>401</v>
      </c>
      <c r="D101" s="27" t="str">
        <f ca="1">IFERROR(OFFSET(錠剤!D$4,錠剤_バラ!$A101,0),"")</f>
        <v>トフラニール錠１０ｍｇ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ＰＴＰ</v>
      </c>
      <c r="H101" s="27" t="str">
        <f ca="1">IFERROR(OFFSET(錠剤!H$4,錠剤_バラ!$A101,0),"")</f>
        <v>３００Ｔ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>
        <v>194</v>
      </c>
      <c r="M101" s="54">
        <f t="shared" si="2"/>
        <v>194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120</v>
      </c>
      <c r="B102" s="27">
        <f t="shared" si="3"/>
        <v>98</v>
      </c>
      <c r="C102" s="27">
        <f ca="1">IFERROR(OFFSET(錠剤!C$4,錠剤_バラ!$A102,0),"")</f>
        <v>411</v>
      </c>
      <c r="D102" s="27" t="str">
        <f ca="1">IFERROR(OFFSET(錠剤!D$4,錠剤_バラ!$A102,0),"")</f>
        <v>トリアゾラム錠０．２５ｍｇ「日医工」　　　　　　　　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ＰＴＰ</v>
      </c>
      <c r="H102" s="27" t="str">
        <f ca="1">IFERROR(OFFSET(錠剤!H$4,錠剤_バラ!$A102,0),"")</f>
        <v>１００Ｔ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>
        <v>100</v>
      </c>
      <c r="M102" s="54">
        <f t="shared" si="2"/>
        <v>100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121</v>
      </c>
      <c r="B103" s="27">
        <f t="shared" si="3"/>
        <v>99</v>
      </c>
      <c r="C103" s="27">
        <f ca="1">IFERROR(OFFSET(錠剤!C$4,錠剤_バラ!$A103,0),"")</f>
        <v>412</v>
      </c>
      <c r="D103" s="27" t="str">
        <f ca="1">IFERROR(OFFSET(錠剤!D$4,錠剤_バラ!$A103,0),"")</f>
        <v>トリプタノール錠２５</v>
      </c>
      <c r="E103" s="27">
        <f ca="1">IFERROR(OFFSET(錠剤!E$4,錠剤_バラ!$A103,0),"")</f>
        <v>0</v>
      </c>
      <c r="F103" s="27">
        <f ca="1">IFERROR(OFFSET(錠剤!F$4,錠剤_バラ!$A103,0),"")</f>
        <v>5</v>
      </c>
      <c r="G103" s="27" t="str">
        <f ca="1">IFERROR(OFFSET(錠剤!G$4,錠剤_バラ!$A103,0),"")</f>
        <v>ＰＴＰ</v>
      </c>
      <c r="H103" s="27" t="str">
        <f ca="1">IFERROR(OFFSET(錠剤!H$4,錠剤_バラ!$A103,0),"")</f>
        <v>１００Ｔ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普通薬バラ</v>
      </c>
      <c r="K103" s="77"/>
      <c r="L103" s="65">
        <v>100</v>
      </c>
      <c r="M103" s="54">
        <f t="shared" si="2"/>
        <v>100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122</v>
      </c>
      <c r="B104" s="27">
        <f t="shared" si="3"/>
        <v>100</v>
      </c>
      <c r="C104" s="27">
        <f ca="1">IFERROR(OFFSET(錠剤!C$4,錠剤_バラ!$A104,0),"")</f>
        <v>414</v>
      </c>
      <c r="D104" s="27" t="str">
        <f ca="1">IFERROR(OFFSET(錠剤!D$4,錠剤_バラ!$A104,0),"")</f>
        <v>トリヘキシフェニジル塩酸塩錠２ｍｇ「ＮＩＧ」　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ＰＴＰ</v>
      </c>
      <c r="H104" s="27" t="str">
        <f ca="1">IFERROR(OFFSET(錠剤!H$4,錠剤_バラ!$A104,0),"")</f>
        <v>１００Ｔ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123</v>
      </c>
      <c r="B105" s="27">
        <f t="shared" si="3"/>
        <v>101</v>
      </c>
      <c r="C105" s="27">
        <f ca="1">IFERROR(OFFSET(錠剤!C$4,錠剤_バラ!$A105,0),"")</f>
        <v>415</v>
      </c>
      <c r="D105" s="27" t="str">
        <f ca="1">IFERROR(OFFSET(錠剤!D$4,錠剤_バラ!$A105,0),"")</f>
        <v>トリヘキシフェニジル塩酸塩錠２ｍｇ「ＮＩＧ」　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１２００Ｔ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>
        <v>1200</v>
      </c>
      <c r="M105" s="54">
        <f t="shared" si="2"/>
        <v>1200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124</v>
      </c>
      <c r="B106" s="27">
        <f t="shared" si="3"/>
        <v>102</v>
      </c>
      <c r="C106" s="27">
        <f ca="1">IFERROR(OFFSET(錠剤!C$4,錠剤_バラ!$A106,0),"")</f>
        <v>416</v>
      </c>
      <c r="D106" s="27" t="str">
        <f ca="1">IFERROR(OFFSET(錠剤!D$4,錠剤_バラ!$A106,0),"")</f>
        <v>トリメブチンマレイン酸塩錠１００ｍｇ「トーワ」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バラ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>
        <v>1000</v>
      </c>
      <c r="M106" s="54">
        <f t="shared" si="2"/>
        <v>1000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125</v>
      </c>
      <c r="B107" s="27">
        <f t="shared" si="3"/>
        <v>103</v>
      </c>
      <c r="C107" s="27">
        <f ca="1">IFERROR(OFFSET(錠剤!C$4,錠剤_バラ!$A107,0),"")</f>
        <v>425</v>
      </c>
      <c r="D107" s="27" t="str">
        <f ca="1">IFERROR(OFFSET(錠剤!D$4,錠剤_バラ!$A107,0),"")</f>
        <v>ドンペリドン錠１０ｍｇ「ＪＧ」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１０００Ｔ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>
        <v>79</v>
      </c>
      <c r="M107" s="54">
        <f t="shared" si="2"/>
        <v>79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126</v>
      </c>
      <c r="B108" s="27">
        <f t="shared" si="3"/>
        <v>104</v>
      </c>
      <c r="C108" s="27">
        <f ca="1">IFERROR(OFFSET(錠剤!C$4,錠剤_バラ!$A108,0),"")</f>
        <v>427</v>
      </c>
      <c r="D108" s="27" t="str">
        <f ca="1">IFERROR(OFFSET(錠剤!D$4,錠剤_バラ!$A108,0),"")</f>
        <v>ナトリックス錠１</v>
      </c>
      <c r="E108" s="27">
        <f ca="1">IFERROR(OFFSET(錠剤!E$4,錠剤_バラ!$A108,0),"")</f>
        <v>0</v>
      </c>
      <c r="F108" s="27">
        <f ca="1">IFERROR(OFFSET(錠剤!F$4,錠剤_バラ!$A108,0),"")</f>
        <v>5</v>
      </c>
      <c r="G108" s="27" t="str">
        <f ca="1">IFERROR(OFFSET(錠剤!G$4,錠剤_バラ!$A108,0),"")</f>
        <v>ＰＴＰ</v>
      </c>
      <c r="H108" s="27" t="str">
        <f ca="1">IFERROR(OFFSET(錠剤!H$4,錠剤_バラ!$A108,0),"")</f>
        <v>１００Ｔ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普通薬バラ</v>
      </c>
      <c r="K108" s="77"/>
      <c r="L108" s="65">
        <v>176</v>
      </c>
      <c r="M108" s="54">
        <f t="shared" si="2"/>
        <v>176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127</v>
      </c>
      <c r="B109" s="27">
        <f t="shared" si="3"/>
        <v>105</v>
      </c>
      <c r="C109" s="27">
        <f ca="1">IFERROR(OFFSET(錠剤!C$4,錠剤_バラ!$A109,0),"")</f>
        <v>428</v>
      </c>
      <c r="D109" s="27" t="str">
        <f ca="1">IFERROR(OFFSET(錠剤!D$4,錠剤_バラ!$A109,0),"")</f>
        <v>ニコランジル錠５ｍｇ「トーワ」　　　　　　　　　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バラ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>
        <v>410</v>
      </c>
      <c r="M109" s="54">
        <f t="shared" si="2"/>
        <v>410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128</v>
      </c>
      <c r="B110" s="27">
        <f t="shared" si="3"/>
        <v>106</v>
      </c>
      <c r="C110" s="27">
        <f ca="1">IFERROR(OFFSET(錠剤!C$4,錠剤_バラ!$A110,0),"")</f>
        <v>429</v>
      </c>
      <c r="D110" s="27" t="str">
        <f ca="1">IFERROR(OFFSET(錠剤!D$4,錠剤_バラ!$A110,0),"")</f>
        <v>ニセルゴリン錠５ｍｇ「トーワ」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１０００Ｔ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>
        <v>1000</v>
      </c>
      <c r="M110" s="54">
        <f t="shared" si="2"/>
        <v>1000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129</v>
      </c>
      <c r="B111" s="27">
        <f t="shared" si="3"/>
        <v>107</v>
      </c>
      <c r="C111" s="27">
        <f ca="1">IFERROR(OFFSET(錠剤!C$4,錠剤_バラ!$A111,0),"")</f>
        <v>436</v>
      </c>
      <c r="D111" s="27" t="str">
        <f ca="1">IFERROR(OFFSET(錠剤!D$4,錠剤_バラ!$A111,0),"")</f>
        <v>ニューレプチル錠１０ｍｇ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バラ</v>
      </c>
      <c r="H111" s="27" t="str">
        <f ca="1">IFERROR(OFFSET(錠剤!H$4,錠剤_バラ!$A111,0),"")</f>
        <v>１０００Ｔ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>
        <v>0</v>
      </c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130</v>
      </c>
      <c r="B112" s="27">
        <f t="shared" si="3"/>
        <v>108</v>
      </c>
      <c r="C112" s="27">
        <f ca="1">IFERROR(OFFSET(錠剤!C$4,錠剤_バラ!$A112,0),"")</f>
        <v>437</v>
      </c>
      <c r="D112" s="27" t="str">
        <f ca="1">IFERROR(OFFSET(錠剤!D$4,錠剤_バラ!$A112,0),"")</f>
        <v>ニューレプチル錠５ｍｇ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１０００Ｔ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>
        <v>397</v>
      </c>
      <c r="M112" s="54">
        <f t="shared" si="2"/>
        <v>397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131</v>
      </c>
      <c r="B113" s="27">
        <f t="shared" si="3"/>
        <v>109</v>
      </c>
      <c r="C113" s="27">
        <f ca="1">IFERROR(OFFSET(錠剤!C$4,錠剤_バラ!$A113,0),"")</f>
        <v>441</v>
      </c>
      <c r="D113" s="27" t="str">
        <f ca="1">IFERROR(OFFSET(錠剤!D$4,錠剤_バラ!$A113,0),"")</f>
        <v>ネオドパストン配合錠Ｌ１００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バラ</v>
      </c>
      <c r="H113" s="27" t="str">
        <f ca="1">IFERROR(OFFSET(錠剤!H$4,錠剤_バラ!$A113,0),"")</f>
        <v>１０００Ｔ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>
        <v>0</v>
      </c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132</v>
      </c>
      <c r="B114" s="27">
        <f t="shared" si="3"/>
        <v>110</v>
      </c>
      <c r="C114" s="27">
        <f ca="1">IFERROR(OFFSET(錠剤!C$4,錠剤_バラ!$A114,0),"")</f>
        <v>445</v>
      </c>
      <c r="D114" s="27" t="str">
        <f ca="1">IFERROR(OFFSET(錠剤!D$4,錠剤_バラ!$A114,0),"")</f>
        <v>ノイロトロピン錠４単位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ＰＴＰ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>
        <v>200</v>
      </c>
      <c r="M114" s="54">
        <f t="shared" si="2"/>
        <v>200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133</v>
      </c>
      <c r="B115" s="27">
        <f t="shared" si="3"/>
        <v>111</v>
      </c>
      <c r="C115" s="27">
        <f ca="1">IFERROR(OFFSET(錠剤!C$4,錠剤_バラ!$A115,0),"")</f>
        <v>446</v>
      </c>
      <c r="D115" s="27" t="str">
        <f ca="1">IFERROR(OFFSET(錠剤!D$4,錠剤_バラ!$A115,0),"")</f>
        <v>ノイロビタン配合錠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５００Ｔ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134</v>
      </c>
      <c r="B116" s="27">
        <f t="shared" si="3"/>
        <v>112</v>
      </c>
      <c r="C116" s="27">
        <f ca="1">IFERROR(OFFSET(錠剤!C$4,錠剤_バラ!$A116,0),"")</f>
        <v>447</v>
      </c>
      <c r="D116" s="27" t="str">
        <f ca="1">IFERROR(OFFSET(錠剤!D$4,錠剤_バラ!$A116,0),"")</f>
        <v>ノイロビタン配合錠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>
        <v>567</v>
      </c>
      <c r="M116" s="54">
        <f t="shared" si="2"/>
        <v>567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135</v>
      </c>
      <c r="B117" s="27">
        <f t="shared" si="3"/>
        <v>113</v>
      </c>
      <c r="C117" s="27">
        <f ca="1">IFERROR(OFFSET(錠剤!C$4,錠剤_バラ!$A117,0),"")</f>
        <v>455</v>
      </c>
      <c r="D117" s="27" t="str">
        <f ca="1">IFERROR(OFFSET(錠剤!D$4,錠剤_バラ!$A117,0),"")</f>
        <v>バッサミン配合錠Ａ８１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>
        <v>0</v>
      </c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138</v>
      </c>
      <c r="B118" s="27">
        <f t="shared" si="3"/>
        <v>114</v>
      </c>
      <c r="C118" s="27">
        <f ca="1">IFERROR(OFFSET(錠剤!C$4,錠剤_バラ!$A118,0),"")</f>
        <v>461</v>
      </c>
      <c r="D118" s="27" t="str">
        <f ca="1">IFERROR(OFFSET(錠剤!D$4,錠剤_バラ!$A118,0),"")</f>
        <v>バルプロ酸ナトリウム錠２００ｍｇ「ＤＳＰ」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バラ</v>
      </c>
      <c r="H118" s="27" t="str">
        <f ca="1">IFERROR(OFFSET(錠剤!H$4,錠剤_バラ!$A118,0),"")</f>
        <v>５００Ｔ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>
        <v>580</v>
      </c>
      <c r="M118" s="54">
        <f t="shared" si="2"/>
        <v>580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139</v>
      </c>
      <c r="B119" s="27">
        <f t="shared" si="3"/>
        <v>115</v>
      </c>
      <c r="C119" s="27">
        <f ca="1">IFERROR(OFFSET(錠剤!C$4,錠剤_バラ!$A119,0),"")</f>
        <v>476</v>
      </c>
      <c r="D119" s="27" t="str">
        <f ca="1">IFERROR(OFFSET(錠剤!D$4,錠剤_バラ!$A119,0),"")</f>
        <v>パントシン錠２００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ＰＴＰ</v>
      </c>
      <c r="H119" s="27" t="str">
        <f ca="1">IFERROR(OFFSET(錠剤!H$4,錠剤_バラ!$A119,0),"")</f>
        <v>１００Ｔ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140</v>
      </c>
      <c r="B120" s="27">
        <f t="shared" si="3"/>
        <v>116</v>
      </c>
      <c r="C120" s="27">
        <f ca="1">IFERROR(OFFSET(錠剤!C$4,錠剤_バラ!$A120,0),"")</f>
        <v>477</v>
      </c>
      <c r="D120" s="27" t="str">
        <f ca="1">IFERROR(OFFSET(錠剤!D$4,錠剤_バラ!$A120,0),"")</f>
        <v>パントシン錠２００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バラ</v>
      </c>
      <c r="H120" s="27" t="str">
        <f ca="1">IFERROR(OFFSET(錠剤!H$4,錠剤_バラ!$A120,0),"")</f>
        <v>５００Ｔ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>
        <v>500</v>
      </c>
      <c r="M120" s="54">
        <f t="shared" si="2"/>
        <v>500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141</v>
      </c>
      <c r="B121" s="27">
        <f t="shared" si="3"/>
        <v>117</v>
      </c>
      <c r="C121" s="27">
        <f ca="1">IFERROR(OFFSET(錠剤!C$4,錠剤_バラ!$A121,0),"")</f>
        <v>482</v>
      </c>
      <c r="D121" s="27" t="str">
        <f ca="1">IFERROR(OFFSET(錠剤!D$4,錠剤_バラ!$A121,0),"")</f>
        <v>ビオフェルミン錠剤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ＰＴＰ</v>
      </c>
      <c r="H121" s="27" t="str">
        <f ca="1">IFERROR(OFFSET(錠剤!H$4,錠剤_バラ!$A121,0),"")</f>
        <v>６３０Ｔ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142</v>
      </c>
      <c r="B122" s="27">
        <f t="shared" si="3"/>
        <v>118</v>
      </c>
      <c r="C122" s="27">
        <f ca="1">IFERROR(OFFSET(錠剤!C$4,錠剤_バラ!$A122,0),"")</f>
        <v>483</v>
      </c>
      <c r="D122" s="27" t="str">
        <f ca="1">IFERROR(OFFSET(錠剤!D$4,錠剤_バラ!$A122,0),"")</f>
        <v>ビオフェルミン錠剤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バラ</v>
      </c>
      <c r="H122" s="27" t="str">
        <f ca="1">IFERROR(OFFSET(錠剤!H$4,錠剤_バラ!$A122,0),"")</f>
        <v>１０００Ｔ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>
        <v>2000</v>
      </c>
      <c r="M122" s="54">
        <f t="shared" si="2"/>
        <v>2000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143</v>
      </c>
      <c r="B123" s="27">
        <f t="shared" si="3"/>
        <v>119</v>
      </c>
      <c r="C123" s="27">
        <f ca="1">IFERROR(OFFSET(錠剤!C$4,錠剤_バラ!$A123,0),"")</f>
        <v>488</v>
      </c>
      <c r="D123" s="27" t="str">
        <f ca="1">IFERROR(OFFSET(錠剤!D$4,錠剤_バラ!$A123,0),"")</f>
        <v>ピコスルファートナトリウム錠２．５ｍｇ「イワキ」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１０００Ｔ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144</v>
      </c>
      <c r="B124" s="27">
        <f t="shared" si="3"/>
        <v>120</v>
      </c>
      <c r="C124" s="27">
        <f ca="1">IFERROR(OFFSET(錠剤!C$4,錠剤_バラ!$A124,0),"")</f>
        <v>489</v>
      </c>
      <c r="D124" s="27" t="str">
        <f ca="1">IFERROR(OFFSET(錠剤!D$4,錠剤_バラ!$A124,0),"")</f>
        <v>ピコスルファートナトリウム錠２．５ｍｇ「イワキ」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バラ</v>
      </c>
      <c r="H124" s="27" t="str">
        <f ca="1">IFERROR(OFFSET(錠剤!H$4,錠剤_バラ!$A124,0),"")</f>
        <v>１０００Ｔ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>
        <v>1000</v>
      </c>
      <c r="M124" s="54">
        <f t="shared" si="2"/>
        <v>1000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145</v>
      </c>
      <c r="B125" s="27">
        <f t="shared" si="3"/>
        <v>121</v>
      </c>
      <c r="C125" s="27">
        <f ca="1">IFERROR(OFFSET(錠剤!C$4,錠剤_バラ!$A125,0),"")</f>
        <v>493</v>
      </c>
      <c r="D125" s="27" t="str">
        <f ca="1">IFERROR(OFFSET(錠剤!D$4,錠剤_バラ!$A125,0),"")</f>
        <v>ビソプロロールフマル酸塩錠０．６２５ｍｇ「トーワ」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ＰＴＰ</v>
      </c>
      <c r="H125" s="27" t="str">
        <f ca="1">IFERROR(OFFSET(錠剤!H$4,錠剤_バラ!$A125,0),"")</f>
        <v>１００Ｔ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>
        <v>200</v>
      </c>
      <c r="M125" s="54">
        <f t="shared" si="2"/>
        <v>200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148</v>
      </c>
      <c r="B126" s="27">
        <f t="shared" si="3"/>
        <v>122</v>
      </c>
      <c r="C126" s="27">
        <f ca="1">IFERROR(OFFSET(錠剤!C$4,錠剤_バラ!$A126,0),"")</f>
        <v>501</v>
      </c>
      <c r="D126" s="27" t="str">
        <f ca="1">IFERROR(OFFSET(錠剤!D$4,錠剤_バラ!$A126,0),"")</f>
        <v>ビペリデン塩酸塩錠１ｍｇ「アメル」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149</v>
      </c>
      <c r="B127" s="27">
        <f t="shared" si="3"/>
        <v>123</v>
      </c>
      <c r="C127" s="27">
        <f ca="1">IFERROR(OFFSET(錠剤!C$4,錠剤_バラ!$A127,0),"")</f>
        <v>502</v>
      </c>
      <c r="D127" s="27" t="str">
        <f ca="1">IFERROR(OFFSET(錠剤!D$4,錠剤_バラ!$A127,0),"")</f>
        <v>ビペリデン塩酸塩錠１ｍｇ「アメル」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>
        <v>0</v>
      </c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150</v>
      </c>
      <c r="B128" s="27">
        <f t="shared" si="3"/>
        <v>124</v>
      </c>
      <c r="C128" s="27">
        <f ca="1">IFERROR(OFFSET(錠剤!C$4,錠剤_バラ!$A128,0),"")</f>
        <v>504</v>
      </c>
      <c r="D128" s="27" t="str">
        <f ca="1">IFERROR(OFFSET(錠剤!D$4,錠剤_バラ!$A128,0),"")</f>
        <v>ヒベルナ糖衣錠２５ｍｇ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151</v>
      </c>
      <c r="B129" s="27">
        <f t="shared" si="3"/>
        <v>125</v>
      </c>
      <c r="C129" s="27">
        <f ca="1">IFERROR(OFFSET(錠剤!C$4,錠剤_バラ!$A129,0),"")</f>
        <v>505</v>
      </c>
      <c r="D129" s="27" t="str">
        <f ca="1">IFERROR(OFFSET(錠剤!D$4,錠剤_バラ!$A129,0),"")</f>
        <v>ヒベルナ糖衣錠２５ｍｇ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１０００Ｔ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>
        <v>1000</v>
      </c>
      <c r="M129" s="54">
        <f t="shared" si="2"/>
        <v>1000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152</v>
      </c>
      <c r="B130" s="27">
        <f t="shared" si="3"/>
        <v>126</v>
      </c>
      <c r="C130" s="27">
        <f ca="1">IFERROR(OFFSET(錠剤!C$4,錠剤_バラ!$A130,0),"")</f>
        <v>514</v>
      </c>
      <c r="D130" s="27" t="str">
        <f ca="1">IFERROR(OFFSET(錠剤!D$4,錠剤_バラ!$A130,0),"")</f>
        <v>ビラノアＯＤ錠２０ｍｇ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153</v>
      </c>
      <c r="B131" s="27">
        <f t="shared" si="3"/>
        <v>127</v>
      </c>
      <c r="C131" s="27">
        <f ca="1">IFERROR(OFFSET(錠剤!C$4,錠剤_バラ!$A131,0),"")</f>
        <v>515</v>
      </c>
      <c r="D131" s="27" t="str">
        <f ca="1">IFERROR(OFFSET(錠剤!D$4,錠剤_バラ!$A131,0),"")</f>
        <v>ビラノアＯＤ錠２０ｍｇ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>
        <v>200</v>
      </c>
      <c r="M131" s="54">
        <f t="shared" si="2"/>
        <v>200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154</v>
      </c>
      <c r="B132" s="27">
        <f t="shared" si="3"/>
        <v>128</v>
      </c>
      <c r="C132" s="27">
        <f ca="1">IFERROR(OFFSET(錠剤!C$4,錠剤_バラ!$A132,0),"")</f>
        <v>518</v>
      </c>
      <c r="D132" s="27" t="str">
        <f ca="1">IFERROR(OFFSET(錠剤!D$4,錠剤_バラ!$A132,0),"")</f>
        <v>ヒルナミン錠（２５ｍｇ）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ＰＴＰ</v>
      </c>
      <c r="H132" s="27" t="str">
        <f ca="1">IFERROR(OFFSET(錠剤!H$4,錠剤_バラ!$A132,0),"")</f>
        <v>１００Ｔ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155</v>
      </c>
      <c r="B133" s="27">
        <f t="shared" si="3"/>
        <v>129</v>
      </c>
      <c r="C133" s="27">
        <f ca="1">IFERROR(OFFSET(錠剤!C$4,錠剤_バラ!$A133,0),"")</f>
        <v>519</v>
      </c>
      <c r="D133" s="27" t="str">
        <f ca="1">IFERROR(OFFSET(錠剤!D$4,錠剤_バラ!$A133,0),"")</f>
        <v>ヒルナミン錠（２５ｍｇ）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バラ</v>
      </c>
      <c r="H133" s="27" t="str">
        <f ca="1">IFERROR(OFFSET(錠剤!H$4,錠剤_バラ!$A133,0),"")</f>
        <v>１０００Ｔ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>
        <v>0</v>
      </c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156</v>
      </c>
      <c r="B134" s="27">
        <f t="shared" si="3"/>
        <v>130</v>
      </c>
      <c r="C134" s="27">
        <f ca="1">IFERROR(OFFSET(錠剤!C$4,錠剤_バラ!$A134,0),"")</f>
        <v>521</v>
      </c>
      <c r="D134" s="27" t="str">
        <f ca="1">IFERROR(OFFSET(錠剤!D$4,錠剤_バラ!$A134,0),"")</f>
        <v>ヒルナミン錠（５ｍｇ）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ＰＴＰ</v>
      </c>
      <c r="H134" s="27" t="str">
        <f ca="1">IFERROR(OFFSET(錠剤!H$4,錠剤_バラ!$A134,0),"")</f>
        <v>１０００Ｔ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157</v>
      </c>
      <c r="B135" s="27">
        <f t="shared" ref="B135:B198" si="5">B134+1</f>
        <v>131</v>
      </c>
      <c r="C135" s="27">
        <f ca="1">IFERROR(OFFSET(錠剤!C$4,錠剤_バラ!$A135,0),"")</f>
        <v>522</v>
      </c>
      <c r="D135" s="27" t="str">
        <f ca="1">IFERROR(OFFSET(錠剤!D$4,錠剤_バラ!$A135,0),"")</f>
        <v>ヒルナミン錠（５ｍｇ）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バラ</v>
      </c>
      <c r="H135" s="27" t="str">
        <f ca="1">IFERROR(OFFSET(錠剤!H$4,錠剤_バラ!$A135,0),"")</f>
        <v>１０００Ｔ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>
        <v>395</v>
      </c>
      <c r="M135" s="54">
        <f t="shared" si="4"/>
        <v>395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158</v>
      </c>
      <c r="B136" s="27">
        <f t="shared" si="5"/>
        <v>132</v>
      </c>
      <c r="C136" s="27">
        <f ca="1">IFERROR(OFFSET(錠剤!C$4,錠剤_バラ!$A136,0),"")</f>
        <v>524</v>
      </c>
      <c r="D136" s="27" t="str">
        <f ca="1">IFERROR(OFFSET(錠剤!D$4,錠剤_バラ!$A136,0),"")</f>
        <v>ファモチジンＤ錠２０ｍｇ「サワイ」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ＰＴＰ</v>
      </c>
      <c r="H136" s="27" t="str">
        <f ca="1">IFERROR(OFFSET(錠剤!H$4,錠剤_バラ!$A136,0),"")</f>
        <v>１００Ｔ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159</v>
      </c>
      <c r="B137" s="27">
        <f t="shared" si="5"/>
        <v>133</v>
      </c>
      <c r="C137" s="27">
        <f ca="1">IFERROR(OFFSET(錠剤!C$4,錠剤_バラ!$A137,0),"")</f>
        <v>525</v>
      </c>
      <c r="D137" s="27" t="str">
        <f ca="1">IFERROR(OFFSET(錠剤!D$4,錠剤_バラ!$A137,0),"")</f>
        <v>ファモチジンＤ錠２０ｍｇ「サワイ」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バラ</v>
      </c>
      <c r="H137" s="27" t="str">
        <f ca="1">IFERROR(OFFSET(錠剤!H$4,錠剤_バラ!$A137,0),"")</f>
        <v>５００Ｔ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>
        <v>0</v>
      </c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162</v>
      </c>
      <c r="B138" s="27">
        <f t="shared" si="5"/>
        <v>134</v>
      </c>
      <c r="C138" s="27">
        <f ca="1">IFERROR(OFFSET(錠剤!C$4,錠剤_バラ!$A138,0),"")</f>
        <v>533</v>
      </c>
      <c r="D138" s="27" t="str">
        <f ca="1">IFERROR(OFFSET(錠剤!D$4,錠剤_バラ!$A138,0),"")</f>
        <v>フェブキソスタット錠１０ｍｇ「サワイ」　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ＰＴＰ</v>
      </c>
      <c r="H138" s="27" t="str">
        <f ca="1">IFERROR(OFFSET(錠剤!H$4,錠剤_バラ!$A138,0),"")</f>
        <v>１００Ｔ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>
        <v>0</v>
      </c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163</v>
      </c>
      <c r="B139" s="27">
        <f t="shared" si="5"/>
        <v>135</v>
      </c>
      <c r="C139" s="27">
        <f ca="1">IFERROR(OFFSET(錠剤!C$4,錠剤_バラ!$A139,0),"")</f>
        <v>535</v>
      </c>
      <c r="D139" s="27" t="str">
        <f ca="1">IFERROR(OFFSET(錠剤!D$4,錠剤_バラ!$A139,0),"")</f>
        <v>フェロミア錠５０ｍｇ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５００Ｔ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164</v>
      </c>
      <c r="B140" s="27">
        <f t="shared" si="5"/>
        <v>136</v>
      </c>
      <c r="C140" s="27">
        <f ca="1">IFERROR(OFFSET(錠剤!C$4,錠剤_バラ!$A140,0),"")</f>
        <v>536</v>
      </c>
      <c r="D140" s="27" t="str">
        <f ca="1">IFERROR(OFFSET(錠剤!D$4,錠剤_バラ!$A140,0),"")</f>
        <v>フェロミア錠５０ｍｇ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>
        <v>0</v>
      </c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165</v>
      </c>
      <c r="B141" s="27">
        <f t="shared" si="5"/>
        <v>137</v>
      </c>
      <c r="C141" s="27">
        <f ca="1">IFERROR(OFFSET(錠剤!C$4,錠剤_バラ!$A141,0),"")</f>
        <v>538</v>
      </c>
      <c r="D141" s="27" t="str">
        <f ca="1">IFERROR(OFFSET(錠剤!D$4,錠剤_バラ!$A141,0),"")</f>
        <v>フォシーガ錠５ｍｇ</v>
      </c>
      <c r="E141" s="27">
        <f ca="1">IFERROR(OFFSET(錠剤!E$4,錠剤_バラ!$A141,0),"")</f>
        <v>0</v>
      </c>
      <c r="F141" s="27">
        <f ca="1">IFERROR(OFFSET(錠剤!F$4,錠剤_バラ!$A141,0),"")</f>
        <v>25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１００Ｔ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調剤棚　＆　普通薬バラ</v>
      </c>
      <c r="K141" s="77"/>
      <c r="L141" s="65">
        <v>400</v>
      </c>
      <c r="M141" s="54">
        <f t="shared" si="4"/>
        <v>400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166</v>
      </c>
      <c r="B142" s="27">
        <f t="shared" si="5"/>
        <v>138</v>
      </c>
      <c r="C142" s="27">
        <f ca="1">IFERROR(OFFSET(錠剤!C$4,錠剤_バラ!$A142,0),"")</f>
        <v>539</v>
      </c>
      <c r="D142" s="27" t="str">
        <f ca="1">IFERROR(OFFSET(錠剤!D$4,錠剤_バラ!$A142,0),"")</f>
        <v>フォリアミン錠５ｍｇ</v>
      </c>
      <c r="E142" s="27">
        <f ca="1">IFERROR(OFFSET(錠剤!E$4,錠剤_バラ!$A142,0),"")</f>
        <v>0</v>
      </c>
      <c r="F142" s="27">
        <f ca="1">IFERROR(OFFSET(錠剤!F$4,錠剤_バラ!$A142,0),"")</f>
        <v>25</v>
      </c>
      <c r="G142" s="27" t="str">
        <f ca="1">IFERROR(OFFSET(錠剤!G$4,錠剤_バラ!$A142,0),"")</f>
        <v>バラ</v>
      </c>
      <c r="H142" s="27" t="str">
        <f ca="1">IFERROR(OFFSET(錠剤!H$4,錠剤_バラ!$A142,0),"")</f>
        <v>１００Ｔ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調剤棚　＆　普通薬バラ</v>
      </c>
      <c r="K142" s="77"/>
      <c r="L142" s="65">
        <v>100</v>
      </c>
      <c r="M142" s="54">
        <f t="shared" si="4"/>
        <v>100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167</v>
      </c>
      <c r="B143" s="27">
        <f t="shared" si="5"/>
        <v>139</v>
      </c>
      <c r="C143" s="27">
        <f ca="1">IFERROR(OFFSET(錠剤!C$4,錠剤_バラ!$A143,0),"")</f>
        <v>547</v>
      </c>
      <c r="D143" s="27" t="str">
        <f ca="1">IFERROR(OFFSET(錠剤!D$4,錠剤_バラ!$A143,0),"")</f>
        <v>プラバスタチンＮａ錠５ｍｇ「サワイ」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>錠</v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168</v>
      </c>
      <c r="B144" s="27">
        <f t="shared" si="5"/>
        <v>140</v>
      </c>
      <c r="C144" s="27">
        <f ca="1">IFERROR(OFFSET(錠剤!C$4,錠剤_バラ!$A144,0),"")</f>
        <v>548</v>
      </c>
      <c r="D144" s="27" t="str">
        <f ca="1">IFERROR(OFFSET(錠剤!D$4,錠剤_バラ!$A144,0),"")</f>
        <v>プラバスタチンＮａ錠５ｍｇ「サワイ」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バラ</v>
      </c>
      <c r="H144" s="27" t="str">
        <f ca="1">IFERROR(OFFSET(錠剤!H$4,錠剤_バラ!$A144,0),"")</f>
        <v>１０００Ｔ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>
        <v>500</v>
      </c>
      <c r="M144" s="54">
        <f t="shared" si="4"/>
        <v>500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173</v>
      </c>
      <c r="B145" s="27">
        <f t="shared" si="5"/>
        <v>141</v>
      </c>
      <c r="C145" s="27">
        <f ca="1">IFERROR(OFFSET(錠剤!C$4,錠剤_バラ!$A145,0),"")</f>
        <v>562</v>
      </c>
      <c r="D145" s="27" t="str">
        <f ca="1">IFERROR(OFFSET(錠剤!D$4,錠剤_バラ!$A145,0),"")</f>
        <v>プレドニゾロン錠５ｍｇ「ＶＴＲＳ」　　　　　</v>
      </c>
      <c r="E145" s="27">
        <f ca="1">IFERROR(OFFSET(錠剤!E$4,錠剤_バラ!$A145,0),"")</f>
        <v>0</v>
      </c>
      <c r="F145" s="27">
        <f ca="1">IFERROR(OFFSET(錠剤!F$4,錠剤_バラ!$A145,0),"")</f>
        <v>25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調剤棚　＆　普通薬バラ</v>
      </c>
      <c r="K145" s="77"/>
      <c r="L145" s="65">
        <v>200</v>
      </c>
      <c r="M145" s="54">
        <f t="shared" si="4"/>
        <v>200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174</v>
      </c>
      <c r="B146" s="27">
        <f t="shared" si="5"/>
        <v>142</v>
      </c>
      <c r="C146" s="27">
        <f ca="1">IFERROR(OFFSET(錠剤!C$4,錠剤_バラ!$A146,0),"")</f>
        <v>565</v>
      </c>
      <c r="D146" s="27" t="str">
        <f ca="1">IFERROR(OFFSET(錠剤!D$4,錠剤_バラ!$A146,0),"")</f>
        <v>フロセミド錠２０ｍｇ「ＮＩＧ」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バラ</v>
      </c>
      <c r="H146" s="27" t="str">
        <f ca="1">IFERROR(OFFSET(錠剤!H$4,錠剤_バラ!$A146,0),"")</f>
        <v>１２００錠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>
        <v>0</v>
      </c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175</v>
      </c>
      <c r="B147" s="27">
        <f t="shared" si="5"/>
        <v>143</v>
      </c>
      <c r="C147" s="27">
        <f ca="1">IFERROR(OFFSET(錠剤!C$4,錠剤_バラ!$A147,0),"")</f>
        <v>568</v>
      </c>
      <c r="D147" s="27" t="str">
        <f ca="1">IFERROR(OFFSET(錠剤!D$4,錠剤_バラ!$A147,0),"")</f>
        <v>ブロチゾラム錠０．２５ｍｇ「ヨシトミ」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ＰＴＰ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176</v>
      </c>
      <c r="B148" s="27">
        <f t="shared" si="5"/>
        <v>144</v>
      </c>
      <c r="C148" s="27">
        <f ca="1">IFERROR(OFFSET(錠剤!C$4,錠剤_バラ!$A148,0),"")</f>
        <v>569</v>
      </c>
      <c r="D148" s="27" t="str">
        <f ca="1">IFERROR(OFFSET(錠剤!D$4,錠剤_バラ!$A148,0),"")</f>
        <v>ブロチゾラム錠０．２５ｍｇ「ヨシトミ」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バラ</v>
      </c>
      <c r="H148" s="27" t="str">
        <f ca="1">IFERROR(OFFSET(錠剤!H$4,錠剤_バラ!$A148,0),"")</f>
        <v>５００Ｔ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>
        <v>0</v>
      </c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179</v>
      </c>
      <c r="B149" s="27">
        <f t="shared" si="5"/>
        <v>145</v>
      </c>
      <c r="C149" s="27">
        <f ca="1">IFERROR(OFFSET(錠剤!C$4,錠剤_バラ!$A149,0),"")</f>
        <v>579</v>
      </c>
      <c r="D149" s="27" t="str">
        <f ca="1">IFERROR(OFFSET(錠剤!D$4,錠剤_バラ!$A149,0),"")</f>
        <v>プロマックＤ錠７５</v>
      </c>
      <c r="E149" s="27">
        <f ca="1">IFERROR(OFFSET(錠剤!E$4,錠剤_バラ!$A149,0),"")</f>
        <v>0</v>
      </c>
      <c r="F149" s="27">
        <f ca="1">IFERROR(OFFSET(錠剤!F$4,錠剤_バラ!$A149,0),"")</f>
        <v>5</v>
      </c>
      <c r="G149" s="27" t="str">
        <f ca="1">IFERROR(OFFSET(錠剤!G$4,錠剤_バラ!$A149,0),"")</f>
        <v>ＰＴＰ</v>
      </c>
      <c r="H149" s="27" t="str">
        <f ca="1">IFERROR(OFFSET(錠剤!H$4,錠剤_バラ!$A149,0),"")</f>
        <v>１４０Ｔ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普通薬バラ</v>
      </c>
      <c r="K149" s="77"/>
      <c r="L149" s="65">
        <v>280</v>
      </c>
      <c r="M149" s="54">
        <f t="shared" si="4"/>
        <v>280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180</v>
      </c>
      <c r="B150" s="27">
        <f t="shared" si="5"/>
        <v>146</v>
      </c>
      <c r="C150" s="27">
        <f ca="1">IFERROR(OFFSET(錠剤!C$4,錠剤_バラ!$A150,0),"")</f>
        <v>581</v>
      </c>
      <c r="D150" s="27" t="str">
        <f ca="1">IFERROR(OFFSET(錠剤!D$4,錠剤_バラ!$A150,0),"")</f>
        <v>ブロムヘキシン塩酸塩錠４ｍｇ「トーワ」</v>
      </c>
      <c r="E150" s="27">
        <f ca="1">IFERROR(OFFSET(錠剤!E$4,錠剤_バラ!$A150,0),"")</f>
        <v>0</v>
      </c>
      <c r="F150" s="27">
        <f ca="1">IFERROR(OFFSET(錠剤!F$4,錠剤_バラ!$A150,0),"")</f>
        <v>5</v>
      </c>
      <c r="G150" s="27" t="str">
        <f ca="1">IFERROR(OFFSET(錠剤!G$4,錠剤_バラ!$A150,0),"")</f>
        <v>ＰＴＰ</v>
      </c>
      <c r="H150" s="27" t="str">
        <f ca="1">IFERROR(OFFSET(錠剤!H$4,錠剤_バラ!$A150,0),"")</f>
        <v>１０００Ｔ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普通薬バラ</v>
      </c>
      <c r="K150" s="77"/>
      <c r="L150" s="65">
        <v>300</v>
      </c>
      <c r="M150" s="54">
        <f t="shared" si="4"/>
        <v>300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181</v>
      </c>
      <c r="B151" s="27">
        <f t="shared" si="5"/>
        <v>147</v>
      </c>
      <c r="C151" s="27">
        <f ca="1">IFERROR(OFFSET(錠剤!C$4,錠剤_バラ!$A151,0),"")</f>
        <v>584</v>
      </c>
      <c r="D151" s="27" t="str">
        <f ca="1">IFERROR(OFFSET(錠剤!D$4,錠剤_バラ!$A151,0),"")</f>
        <v>ベオーパ錠５０ｍｇ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/>
      </c>
      <c r="J151" s="27" t="str">
        <f ca="1">IFERROR(OFFSET(錠剤!J$4,錠剤_バラ!$A151,0),"")</f>
        <v>調剤棚　＆　普通薬バラ</v>
      </c>
      <c r="K151" s="77"/>
      <c r="L151" s="65">
        <v>200</v>
      </c>
      <c r="M151" s="54">
        <f t="shared" si="4"/>
        <v>200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182</v>
      </c>
      <c r="B152" s="27">
        <f t="shared" si="5"/>
        <v>148</v>
      </c>
      <c r="C152" s="27">
        <f ca="1">IFERROR(OFFSET(錠剤!C$4,錠剤_バラ!$A152,0),"")</f>
        <v>587</v>
      </c>
      <c r="D152" s="27" t="str">
        <f ca="1">IFERROR(OFFSET(錠剤!D$4,錠剤_バラ!$A152,0),"")</f>
        <v>ベザフィブラートＳＲ錠２００ｍｇ「日医工」　　　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ＰＴＰ</v>
      </c>
      <c r="H152" s="27" t="str">
        <f ca="1">IFERROR(OFFSET(錠剤!H$4,錠剤_バラ!$A152,0),"")</f>
        <v>１００Ｔ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>
        <v>100</v>
      </c>
      <c r="M152" s="54">
        <f t="shared" si="4"/>
        <v>100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185</v>
      </c>
      <c r="B153" s="27">
        <f t="shared" si="5"/>
        <v>149</v>
      </c>
      <c r="C153" s="27">
        <f ca="1">IFERROR(OFFSET(錠剤!C$4,錠剤_バラ!$A153,0),"")</f>
        <v>602</v>
      </c>
      <c r="D153" s="27" t="str">
        <f ca="1">IFERROR(OFFSET(錠剤!D$4,錠剤_バラ!$A153,0),"")</f>
        <v>ヘルベッサー錠３０　　　　　</v>
      </c>
      <c r="E153" s="27">
        <f ca="1">IFERROR(OFFSET(錠剤!E$4,錠剤_バラ!$A153,0),"")</f>
        <v>0</v>
      </c>
      <c r="F153" s="27">
        <f ca="1">IFERROR(OFFSET(錠剤!F$4,錠剤_バラ!$A153,0),"")</f>
        <v>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普通薬バラ</v>
      </c>
      <c r="K153" s="77"/>
      <c r="L153" s="65">
        <v>200</v>
      </c>
      <c r="M153" s="54">
        <f t="shared" si="4"/>
        <v>200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186</v>
      </c>
      <c r="B154" s="27">
        <f t="shared" si="5"/>
        <v>150</v>
      </c>
      <c r="C154" s="27">
        <f ca="1">IFERROR(OFFSET(錠剤!C$4,錠剤_バラ!$A154,0),"")</f>
        <v>605</v>
      </c>
      <c r="D154" s="27" t="str">
        <f ca="1">IFERROR(OFFSET(錠剤!D$4,錠剤_バラ!$A154,0),"")</f>
        <v>ベンザリン錠５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ＰＴＰ</v>
      </c>
      <c r="H154" s="27" t="str">
        <f ca="1">IFERROR(OFFSET(錠剤!H$4,錠剤_バラ!$A154,0),"")</f>
        <v>１００Ｔ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187</v>
      </c>
      <c r="B155" s="27">
        <f t="shared" si="5"/>
        <v>151</v>
      </c>
      <c r="C155" s="27">
        <f ca="1">IFERROR(OFFSET(錠剤!C$4,錠剤_バラ!$A155,0),"")</f>
        <v>606</v>
      </c>
      <c r="D155" s="27" t="str">
        <f ca="1">IFERROR(OFFSET(錠剤!D$4,錠剤_バラ!$A155,0),"")</f>
        <v>ベンザリン錠５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バラ</v>
      </c>
      <c r="H155" s="27" t="str">
        <f ca="1">IFERROR(OFFSET(錠剤!H$4,錠剤_バラ!$A155,0),"")</f>
        <v>１０００Ｔ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>
        <v>0</v>
      </c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188</v>
      </c>
      <c r="B156" s="27">
        <f t="shared" si="5"/>
        <v>152</v>
      </c>
      <c r="C156" s="27">
        <f ca="1">IFERROR(OFFSET(錠剤!C$4,錠剤_バラ!$A156,0),"")</f>
        <v>611</v>
      </c>
      <c r="D156" s="27" t="str">
        <f ca="1">IFERROR(OFFSET(錠剤!D$4,錠剤_バラ!$A156,0),"")</f>
        <v>ボグリボーズＯＤ錠０．２ｍｇ　「トーワ」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ＰＴＰ</v>
      </c>
      <c r="H156" s="27" t="str">
        <f ca="1">IFERROR(OFFSET(錠剤!H$4,錠剤_バラ!$A156,0),"")</f>
        <v>１００Ｔ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189</v>
      </c>
      <c r="B157" s="27">
        <f t="shared" si="5"/>
        <v>153</v>
      </c>
      <c r="C157" s="27">
        <f ca="1">IFERROR(OFFSET(錠剤!C$4,錠剤_バラ!$A157,0),"")</f>
        <v>612</v>
      </c>
      <c r="D157" s="27" t="str">
        <f ca="1">IFERROR(OFFSET(錠剤!D$4,錠剤_バラ!$A157,0),"")</f>
        <v>ボグリボーズＯＤ錠０．２ｍｇ「トーワ」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バラ</v>
      </c>
      <c r="H157" s="27" t="str">
        <f ca="1">IFERROR(OFFSET(錠剤!H$4,錠剤_バラ!$A157,0),"")</f>
        <v>５００Ｔ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>
        <v>116</v>
      </c>
      <c r="M157" s="54">
        <f t="shared" si="4"/>
        <v>116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190</v>
      </c>
      <c r="B158" s="27">
        <f t="shared" si="5"/>
        <v>154</v>
      </c>
      <c r="C158" s="27">
        <f ca="1">IFERROR(OFFSET(錠剤!C$4,錠剤_バラ!$A158,0),"")</f>
        <v>627</v>
      </c>
      <c r="D158" s="27" t="str">
        <f ca="1">IFERROR(OFFSET(錠剤!D$4,錠剤_バラ!$A158,0),"")</f>
        <v>マイスタン錠５ｍｇ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バラ</v>
      </c>
      <c r="H158" s="27" t="str">
        <f ca="1">IFERROR(OFFSET(錠剤!H$4,錠剤_バラ!$A158,0),"")</f>
        <v>５００Ｔ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>
        <v>500</v>
      </c>
      <c r="M158" s="54">
        <f t="shared" si="4"/>
        <v>500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191</v>
      </c>
      <c r="B159" s="27">
        <f t="shared" si="5"/>
        <v>155</v>
      </c>
      <c r="C159" s="27">
        <f ca="1">IFERROR(OFFSET(錠剤!C$4,錠剤_バラ!$A159,0),"")</f>
        <v>628</v>
      </c>
      <c r="D159" s="27" t="str">
        <f ca="1">IFERROR(OFFSET(錠剤!D$4,錠剤_バラ!$A159,0),"")</f>
        <v>マイスリー錠５ｍｇ</v>
      </c>
      <c r="E159" s="27">
        <f ca="1">IFERROR(OFFSET(錠剤!E$4,錠剤_バラ!$A159,0),"")</f>
        <v>0</v>
      </c>
      <c r="F159" s="27">
        <f ca="1">IFERROR(OFFSET(錠剤!F$4,錠剤_バラ!$A159,0),"")</f>
        <v>25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調剤棚　＆　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192</v>
      </c>
      <c r="B160" s="27">
        <f t="shared" si="5"/>
        <v>156</v>
      </c>
      <c r="C160" s="27">
        <f ca="1">IFERROR(OFFSET(錠剤!C$4,錠剤_バラ!$A160,0),"")</f>
        <v>629</v>
      </c>
      <c r="D160" s="27" t="str">
        <f ca="1">IFERROR(OFFSET(錠剤!D$4,錠剤_バラ!$A160,0),"")</f>
        <v>マイスリー錠５ｍｇ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バラ</v>
      </c>
      <c r="H160" s="27" t="str">
        <f ca="1">IFERROR(OFFSET(錠剤!H$4,錠剤_バラ!$A160,0),"")</f>
        <v>１０００Ｔ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>
        <v>200</v>
      </c>
      <c r="M160" s="54">
        <f t="shared" si="4"/>
        <v>200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193</v>
      </c>
      <c r="B161" s="27">
        <f t="shared" si="5"/>
        <v>157</v>
      </c>
      <c r="C161" s="27">
        <f ca="1">IFERROR(OFFSET(錠剤!C$4,錠剤_バラ!$A161,0),"")</f>
        <v>630</v>
      </c>
      <c r="D161" s="27" t="str">
        <f ca="1">IFERROR(OFFSET(錠剤!D$4,錠剤_バラ!$A161,0),"")</f>
        <v>マグミット錠３３０ｍｇ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１０００Ｔ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194</v>
      </c>
      <c r="B162" s="27">
        <f t="shared" si="5"/>
        <v>158</v>
      </c>
      <c r="C162" s="27">
        <f ca="1">IFERROR(OFFSET(錠剤!C$4,錠剤_バラ!$A162,0),"")</f>
        <v>631</v>
      </c>
      <c r="D162" s="27" t="str">
        <f ca="1">IFERROR(OFFSET(錠剤!D$4,錠剤_バラ!$A162,0),"")</f>
        <v>マグミット錠３３０ｍｇ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バラ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>
        <v>2000</v>
      </c>
      <c r="M162" s="54">
        <f t="shared" si="4"/>
        <v>2000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195</v>
      </c>
      <c r="B163" s="27">
        <f t="shared" si="5"/>
        <v>159</v>
      </c>
      <c r="C163" s="27">
        <f ca="1">IFERROR(OFFSET(錠剤!C$4,錠剤_バラ!$A163,0),"")</f>
        <v>632</v>
      </c>
      <c r="D163" s="27" t="str">
        <f ca="1">IFERROR(OFFSET(錠剤!D$4,錠剤_バラ!$A163,0),"")</f>
        <v>マグミット錠５００ｍｇ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ＰＴＰ</v>
      </c>
      <c r="H163" s="27" t="str">
        <f ca="1">IFERROR(OFFSET(錠剤!H$4,錠剤_バラ!$A163,0),"")</f>
        <v>５００Ｔ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196</v>
      </c>
      <c r="B164" s="27">
        <f t="shared" si="5"/>
        <v>160</v>
      </c>
      <c r="C164" s="27">
        <f ca="1">IFERROR(OFFSET(錠剤!C$4,錠剤_バラ!$A164,0),"")</f>
        <v>633</v>
      </c>
      <c r="D164" s="27" t="str">
        <f ca="1">IFERROR(OFFSET(錠剤!D$4,錠剤_バラ!$A164,0),"")</f>
        <v>マグミット錠５００ｍｇ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バラ</v>
      </c>
      <c r="H164" s="27" t="str">
        <f ca="1">IFERROR(OFFSET(錠剤!H$4,錠剤_バラ!$A164,0),"")</f>
        <v>５００Ｔ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>
        <v>1000</v>
      </c>
      <c r="M164" s="54">
        <f t="shared" si="4"/>
        <v>1000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197</v>
      </c>
      <c r="B165" s="27">
        <f t="shared" si="5"/>
        <v>161</v>
      </c>
      <c r="C165" s="27">
        <f ca="1">IFERROR(OFFSET(錠剤!C$4,錠剤_バラ!$A165,0),"")</f>
        <v>635</v>
      </c>
      <c r="D165" s="27" t="str">
        <f ca="1">IFERROR(OFFSET(錠剤!D$4,錠剤_バラ!$A165,0),"")</f>
        <v>マプロチリン塩酸塩錠１０ｍｇ「アメル」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ＰＴＰ</v>
      </c>
      <c r="H165" s="27" t="str">
        <f ca="1">IFERROR(OFFSET(錠剤!H$4,錠剤_バラ!$A165,0),"")</f>
        <v>１００Ｔ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>
        <v>54</v>
      </c>
      <c r="M165" s="54">
        <f t="shared" si="4"/>
        <v>54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198</v>
      </c>
      <c r="B166" s="27">
        <f t="shared" si="5"/>
        <v>162</v>
      </c>
      <c r="C166" s="27">
        <f ca="1">IFERROR(OFFSET(錠剤!C$4,錠剤_バラ!$A166,0),"")</f>
        <v>636</v>
      </c>
      <c r="D166" s="27" t="str">
        <f ca="1">IFERROR(OFFSET(錠剤!D$4,錠剤_バラ!$A166,0),"")</f>
        <v>マプロチリン塩酸塩錠２５ｍｇ「アメル」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199</v>
      </c>
      <c r="B167" s="27">
        <f t="shared" si="5"/>
        <v>163</v>
      </c>
      <c r="C167" s="27">
        <f ca="1">IFERROR(OFFSET(錠剤!C$4,錠剤_バラ!$A167,0),"")</f>
        <v>638</v>
      </c>
      <c r="D167" s="27" t="str">
        <f ca="1">IFERROR(OFFSET(錠剤!D$4,錠剤_バラ!$A167,0),"")</f>
        <v>ミチグリニドＣａ・ＯＤ錠１０ｍｇ「三和」</v>
      </c>
      <c r="E167" s="27">
        <f ca="1">IFERROR(OFFSET(錠剤!E$4,錠剤_バラ!$A167,0),"")</f>
        <v>0</v>
      </c>
      <c r="F167" s="27">
        <f ca="1">IFERROR(OFFSET(錠剤!F$4,錠剤_バラ!$A167,0),"")</f>
        <v>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普通薬バラ</v>
      </c>
      <c r="K167" s="77"/>
      <c r="L167" s="65">
        <v>80</v>
      </c>
      <c r="M167" s="54">
        <f t="shared" si="4"/>
        <v>80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200</v>
      </c>
      <c r="B168" s="27">
        <f t="shared" si="5"/>
        <v>164</v>
      </c>
      <c r="C168" s="27">
        <f ca="1">IFERROR(OFFSET(錠剤!C$4,錠剤_バラ!$A168,0),"")</f>
        <v>639</v>
      </c>
      <c r="D168" s="27" t="str">
        <f ca="1">IFERROR(OFFSET(錠剤!D$4,錠剤_バラ!$A168,0),"")</f>
        <v>ミドドリン塩酸塩錠２ｍｇ「トーワ」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ＰＴＰ</v>
      </c>
      <c r="H168" s="27" t="str">
        <f ca="1">IFERROR(OFFSET(錠剤!H$4,錠剤_バラ!$A168,0),"")</f>
        <v>１００Ｔ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>
        <v>140</v>
      </c>
      <c r="M168" s="54">
        <f t="shared" si="4"/>
        <v>140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201</v>
      </c>
      <c r="B169" s="27">
        <f t="shared" si="5"/>
        <v>165</v>
      </c>
      <c r="C169" s="27">
        <f ca="1">IFERROR(OFFSET(錠剤!C$4,錠剤_バラ!$A169,0),"")</f>
        <v>645</v>
      </c>
      <c r="D169" s="27" t="str">
        <f ca="1">IFERROR(OFFSET(錠剤!D$4,錠剤_バラ!$A169,0),"")</f>
        <v>メイラックス錠１ｍｇ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>
        <v>200</v>
      </c>
      <c r="M169" s="54">
        <f t="shared" si="4"/>
        <v>200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202</v>
      </c>
      <c r="B170" s="27">
        <f t="shared" si="5"/>
        <v>166</v>
      </c>
      <c r="C170" s="27">
        <f ca="1">IFERROR(OFFSET(錠剤!C$4,錠剤_バラ!$A170,0),"")</f>
        <v>648</v>
      </c>
      <c r="D170" s="27" t="str">
        <f ca="1">IFERROR(OFFSET(錠剤!D$4,錠剤_バラ!$A170,0),"")</f>
        <v>メコバラミン錠５００「トーワ」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ＰＴＰ</v>
      </c>
      <c r="H170" s="27" t="str">
        <f ca="1">IFERROR(OFFSET(錠剤!H$4,錠剤_バラ!$A170,0),"")</f>
        <v>１０００Ｔ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203</v>
      </c>
      <c r="B171" s="27">
        <f t="shared" si="5"/>
        <v>167</v>
      </c>
      <c r="C171" s="27">
        <f ca="1">IFERROR(OFFSET(錠剤!C$4,錠剤_バラ!$A171,0),"")</f>
        <v>649</v>
      </c>
      <c r="D171" s="27" t="str">
        <f ca="1">IFERROR(OFFSET(錠剤!D$4,錠剤_バラ!$A171,0),"")</f>
        <v>メコバラミン錠５００「トーワ」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>
        <v>0</v>
      </c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204</v>
      </c>
      <c r="B172" s="27">
        <f t="shared" si="5"/>
        <v>168</v>
      </c>
      <c r="C172" s="27">
        <f ca="1">IFERROR(OFFSET(錠剤!C$4,錠剤_バラ!$A172,0),"")</f>
        <v>661</v>
      </c>
      <c r="D172" s="27" t="str">
        <f ca="1">IFERROR(OFFSET(錠剤!D$4,錠剤_バラ!$A172,0),"")</f>
        <v>モサプリドクエン酸塩錠５ｍｇ「日医工」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205</v>
      </c>
      <c r="B173" s="27">
        <f t="shared" si="5"/>
        <v>169</v>
      </c>
      <c r="C173" s="27">
        <f ca="1">IFERROR(OFFSET(錠剤!C$4,錠剤_バラ!$A173,0),"")</f>
        <v>662</v>
      </c>
      <c r="D173" s="27" t="str">
        <f ca="1">IFERROR(OFFSET(錠剤!D$4,錠剤_バラ!$A173,0),"")</f>
        <v>モサプリドクエン酸塩錠５ｍｇ「日医工」</v>
      </c>
      <c r="E173" s="27">
        <f ca="1">IFERROR(OFFSET(錠剤!E$4,錠剤_バラ!$A173,0),"")</f>
        <v>0</v>
      </c>
      <c r="F173" s="27">
        <f ca="1">IFERROR(OFFSET(錠剤!F$4,錠剤_バラ!$A173,0),"")</f>
        <v>25</v>
      </c>
      <c r="G173" s="27" t="str">
        <f ca="1">IFERROR(OFFSET(錠剤!G$4,錠剤_バラ!$A173,0),"")</f>
        <v>バラ</v>
      </c>
      <c r="H173" s="27" t="str">
        <f ca="1">IFERROR(OFFSET(錠剤!H$4,錠剤_バラ!$A173,0),"")</f>
        <v>１０００Ｔ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調剤棚　＆　普通薬バラ</v>
      </c>
      <c r="K173" s="77"/>
      <c r="L173" s="65">
        <v>1000</v>
      </c>
      <c r="M173" s="54">
        <f t="shared" si="4"/>
        <v>1000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206</v>
      </c>
      <c r="B174" s="27">
        <f t="shared" si="5"/>
        <v>170</v>
      </c>
      <c r="C174" s="27">
        <f ca="1">IFERROR(OFFSET(錠剤!C$4,錠剤_バラ!$A174,0),"")</f>
        <v>665</v>
      </c>
      <c r="D174" s="27" t="str">
        <f ca="1">IFERROR(OFFSET(錠剤!D$4,錠剤_バラ!$A174,0),"")</f>
        <v>ユーロジン２ｍｇ錠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>
        <v>100</v>
      </c>
      <c r="M174" s="54">
        <f t="shared" si="4"/>
        <v>100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207</v>
      </c>
      <c r="B175" s="27">
        <f t="shared" si="5"/>
        <v>171</v>
      </c>
      <c r="C175" s="27">
        <f ca="1">IFERROR(OFFSET(錠剤!C$4,錠剤_バラ!$A175,0),"")</f>
        <v>666</v>
      </c>
      <c r="D175" s="27" t="str">
        <f ca="1">IFERROR(OFFSET(錠剤!D$4,錠剤_バラ!$A175,0),"")</f>
        <v>ユベラＮソフトカプセル２００ｍｇ</v>
      </c>
      <c r="E175" s="27">
        <f ca="1">IFERROR(OFFSET(錠剤!E$4,錠剤_バラ!$A175,0),"")</f>
        <v>0</v>
      </c>
      <c r="F175" s="27">
        <f ca="1">IFERROR(OFFSET(錠剤!F$4,錠剤_バラ!$A175,0),"")</f>
        <v>5</v>
      </c>
      <c r="G175" s="27" t="str">
        <f ca="1">IFERROR(OFFSET(錠剤!G$4,錠剤_バラ!$A175,0),"")</f>
        <v>ＰＴＰ</v>
      </c>
      <c r="H175" s="27" t="str">
        <f ca="1">IFERROR(OFFSET(錠剤!H$4,錠剤_バラ!$A175,0),"")</f>
        <v>２１０Ｐ</v>
      </c>
      <c r="I175" s="27" t="str">
        <f ca="1">IFERROR(OFFSET(錠剤!I$4,錠剤_バラ!$A175,0),"")</f>
        <v>cap</v>
      </c>
      <c r="J175" s="27" t="str">
        <f ca="1">IFERROR(OFFSET(錠剤!J$4,錠剤_バラ!$A175,0),"")</f>
        <v>普通薬バラ</v>
      </c>
      <c r="K175" s="77"/>
      <c r="L175" s="65">
        <v>450</v>
      </c>
      <c r="M175" s="54">
        <f t="shared" si="4"/>
        <v>450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208</v>
      </c>
      <c r="B176" s="27">
        <f t="shared" si="5"/>
        <v>172</v>
      </c>
      <c r="C176" s="27">
        <f ca="1">IFERROR(OFFSET(錠剤!C$4,錠剤_バラ!$A176,0),"")</f>
        <v>684</v>
      </c>
      <c r="D176" s="27" t="str">
        <f ca="1">IFERROR(OFFSET(錠剤!D$4,錠剤_バラ!$A176,0),"")</f>
        <v>ラメルテオン錠８ｍｇ「トーワ」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209</v>
      </c>
      <c r="B177" s="27">
        <f t="shared" si="5"/>
        <v>173</v>
      </c>
      <c r="C177" s="27">
        <f ca="1">IFERROR(OFFSET(錠剤!C$4,錠剤_バラ!$A177,0),"")</f>
        <v>685</v>
      </c>
      <c r="D177" s="27" t="str">
        <f ca="1">IFERROR(OFFSET(錠剤!D$4,錠剤_バラ!$A177,0),"")</f>
        <v>ラメルテオン錠８ｍｇ「トーワ」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３００Ｔ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>
        <v>0</v>
      </c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210</v>
      </c>
      <c r="B178" s="27">
        <f t="shared" si="5"/>
        <v>174</v>
      </c>
      <c r="C178" s="27">
        <f ca="1">IFERROR(OFFSET(錠剤!C$4,錠剤_バラ!$A178,0),"")</f>
        <v>690</v>
      </c>
      <c r="D178" s="27" t="str">
        <f ca="1">IFERROR(OFFSET(錠剤!D$4,錠剤_バラ!$A178,0),"")</f>
        <v>ランソプラゾールＯＤ錠１５ｍｇ「トーワ」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ＰＴＰ</v>
      </c>
      <c r="H178" s="27" t="str">
        <f ca="1">IFERROR(OFFSET(錠剤!H$4,錠剤_バラ!$A178,0),"")</f>
        <v>５００Ｔ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211</v>
      </c>
      <c r="B179" s="27">
        <f t="shared" si="5"/>
        <v>175</v>
      </c>
      <c r="C179" s="27">
        <f ca="1">IFERROR(OFFSET(錠剤!C$4,錠剤_バラ!$A179,0),"")</f>
        <v>691</v>
      </c>
      <c r="D179" s="27" t="str">
        <f ca="1">IFERROR(OFFSET(錠剤!D$4,錠剤_バラ!$A179,0),"")</f>
        <v>ランソプラゾールＯＤ錠１５ｍｇ「トーワ」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バラ</v>
      </c>
      <c r="H179" s="27" t="str">
        <f ca="1">IFERROR(OFFSET(錠剤!H$4,錠剤_バラ!$A179,0),"")</f>
        <v>５００Ｔ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>
        <v>500</v>
      </c>
      <c r="M179" s="54">
        <f t="shared" si="4"/>
        <v>500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213</v>
      </c>
      <c r="B180" s="27">
        <f t="shared" si="5"/>
        <v>176</v>
      </c>
      <c r="C180" s="27">
        <f ca="1">IFERROR(OFFSET(錠剤!C$4,錠剤_バラ!$A180,0),"")</f>
        <v>696</v>
      </c>
      <c r="D180" s="27" t="str">
        <f ca="1">IFERROR(OFFSET(錠剤!D$4,錠剤_バラ!$A180,0),"")</f>
        <v>リクシアナＯＤ錠３０ｍｇ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１００Ｔ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>
        <v>100</v>
      </c>
      <c r="M180" s="54">
        <f t="shared" si="4"/>
        <v>100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214</v>
      </c>
      <c r="B181" s="27">
        <f t="shared" si="5"/>
        <v>177</v>
      </c>
      <c r="C181" s="27">
        <f ca="1">IFERROR(OFFSET(錠剤!C$4,錠剤_バラ!$A181,0),"")</f>
        <v>723</v>
      </c>
      <c r="D181" s="27" t="str">
        <f ca="1">IFERROR(OFFSET(錠剤!D$4,錠剤_バラ!$A181,0),"")</f>
        <v>リスミー錠２ｍｇ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>
        <v>0</v>
      </c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215</v>
      </c>
      <c r="B182" s="27">
        <f t="shared" si="5"/>
        <v>178</v>
      </c>
      <c r="C182" s="27">
        <f ca="1">IFERROR(OFFSET(錠剤!C$4,錠剤_バラ!$A182,0),"")</f>
        <v>725</v>
      </c>
      <c r="D182" s="27" t="str">
        <f ca="1">IFERROR(OFFSET(錠剤!D$4,錠剤_バラ!$A182,0),"")</f>
        <v>リバーロキサバンＯＤ錠１０ｍｇ「バイエル」</v>
      </c>
      <c r="E182" s="27">
        <f ca="1">IFERROR(OFFSET(錠剤!E$4,錠剤_バラ!$A182,0),"")</f>
        <v>0</v>
      </c>
      <c r="F182" s="27">
        <f ca="1">IFERROR(OFFSET(錠剤!F$4,錠剤_バラ!$A182,0),"")</f>
        <v>5</v>
      </c>
      <c r="G182" s="27" t="str">
        <f ca="1">IFERROR(OFFSET(錠剤!G$4,錠剤_バラ!$A182,0),"")</f>
        <v>ＰＴＰ</v>
      </c>
      <c r="H182" s="27" t="str">
        <f ca="1">IFERROR(OFFSET(錠剤!H$4,錠剤_バラ!$A182,0),"")</f>
        <v>１００Ｔ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普通薬バラ</v>
      </c>
      <c r="K182" s="77"/>
      <c r="L182" s="65">
        <v>100</v>
      </c>
      <c r="M182" s="54">
        <f t="shared" si="4"/>
        <v>100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216</v>
      </c>
      <c r="B183" s="27">
        <f t="shared" si="5"/>
        <v>179</v>
      </c>
      <c r="C183" s="27">
        <f ca="1">IFERROR(OFFSET(錠剤!C$4,錠剤_バラ!$A183,0),"")</f>
        <v>731</v>
      </c>
      <c r="D183" s="27" t="str">
        <f ca="1">IFERROR(OFFSET(錠剤!D$4,錠剤_バラ!$A183,0),"")</f>
        <v>リボトリール錠０．５ｍｇ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217</v>
      </c>
      <c r="B184" s="27">
        <f t="shared" si="5"/>
        <v>180</v>
      </c>
      <c r="C184" s="27">
        <f ca="1">IFERROR(OFFSET(錠剤!C$4,錠剤_バラ!$A184,0),"")</f>
        <v>732</v>
      </c>
      <c r="D184" s="27" t="str">
        <f ca="1">IFERROR(OFFSET(錠剤!D$4,錠剤_バラ!$A184,0),"")</f>
        <v>リボトリール錠０．５ｍｇ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１０００Ｔ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>
        <v>1000</v>
      </c>
      <c r="M184" s="54">
        <f t="shared" si="4"/>
        <v>1000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218</v>
      </c>
      <c r="B185" s="27">
        <f t="shared" si="5"/>
        <v>181</v>
      </c>
      <c r="C185" s="27">
        <f ca="1">IFERROR(OFFSET(錠剤!C$4,錠剤_バラ!$A185,0),"")</f>
        <v>733</v>
      </c>
      <c r="D185" s="27" t="str">
        <f ca="1">IFERROR(OFFSET(錠剤!D$4,錠剤_バラ!$A185,0),"")</f>
        <v>リボトリール錠１ｍｇ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１００Ｔ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219</v>
      </c>
      <c r="B186" s="27">
        <f t="shared" si="5"/>
        <v>182</v>
      </c>
      <c r="C186" s="27">
        <f ca="1">IFERROR(OFFSET(錠剤!C$4,錠剤_バラ!$A186,0),"")</f>
        <v>734</v>
      </c>
      <c r="D186" s="27" t="str">
        <f ca="1">IFERROR(OFFSET(錠剤!D$4,錠剤_バラ!$A186,0),"")</f>
        <v>リボトリール錠１ｍｇ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１０００Ｔ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>
        <v>278</v>
      </c>
      <c r="M186" s="54">
        <f t="shared" si="4"/>
        <v>278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220</v>
      </c>
      <c r="B187" s="27">
        <f t="shared" si="5"/>
        <v>183</v>
      </c>
      <c r="C187" s="27">
        <f ca="1">IFERROR(OFFSET(錠剤!C$4,錠剤_バラ!$A187,0),"")</f>
        <v>736</v>
      </c>
      <c r="D187" s="27" t="str">
        <f ca="1">IFERROR(OFFSET(錠剤!D$4,錠剤_バラ!$A187,0),"")</f>
        <v>リマプロスト　アルファデクス錠５μｇ「サワイ」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バラ</v>
      </c>
      <c r="H187" s="27" t="str">
        <f ca="1">IFERROR(OFFSET(錠剤!H$4,錠剤_バラ!$A187,0),"")</f>
        <v>２００Ｔ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>
        <v>200</v>
      </c>
      <c r="M187" s="54">
        <f t="shared" si="4"/>
        <v>200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222</v>
      </c>
      <c r="B188" s="27">
        <f t="shared" si="5"/>
        <v>184</v>
      </c>
      <c r="C188" s="27">
        <f ca="1">IFERROR(OFFSET(錠剤!C$4,錠剤_バラ!$A188,0),"")</f>
        <v>753</v>
      </c>
      <c r="D188" s="27" t="str">
        <f ca="1">IFERROR(OFFSET(錠剤!D$4,錠剤_バラ!$A188,0),"")</f>
        <v>レキソタン錠２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ＰＴＰ</v>
      </c>
      <c r="H188" s="27" t="str">
        <f ca="1">IFERROR(OFFSET(錠剤!H$4,錠剤_バラ!$A188,0),"")</f>
        <v>１００Ｔ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223</v>
      </c>
      <c r="B189" s="27">
        <f t="shared" si="5"/>
        <v>185</v>
      </c>
      <c r="C189" s="27">
        <f ca="1">IFERROR(OFFSET(錠剤!C$4,錠剤_バラ!$A189,0),"")</f>
        <v>754</v>
      </c>
      <c r="D189" s="27" t="str">
        <f ca="1">IFERROR(OFFSET(錠剤!D$4,錠剤_バラ!$A189,0),"")</f>
        <v>レキソタン錠２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バラ</v>
      </c>
      <c r="H189" s="27" t="str">
        <f ca="1">IFERROR(OFFSET(錠剤!H$4,錠剤_バラ!$A189,0),"")</f>
        <v>５００Ｔ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>
        <v>0</v>
      </c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224</v>
      </c>
      <c r="B190" s="27">
        <f t="shared" si="5"/>
        <v>186</v>
      </c>
      <c r="C190" s="27">
        <f ca="1">IFERROR(OFFSET(錠剤!C$4,錠剤_バラ!$A190,0),"")</f>
        <v>755</v>
      </c>
      <c r="D190" s="27" t="str">
        <f ca="1">IFERROR(OFFSET(錠剤!D$4,錠剤_バラ!$A190,0),"")</f>
        <v>レキソタン錠５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ＰＴＰ</v>
      </c>
      <c r="H190" s="27" t="str">
        <f ca="1">IFERROR(OFFSET(錠剤!H$4,錠剤_バラ!$A190,0),"")</f>
        <v>１００Ｔ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225</v>
      </c>
      <c r="B191" s="27">
        <f t="shared" si="5"/>
        <v>187</v>
      </c>
      <c r="C191" s="27">
        <f ca="1">IFERROR(OFFSET(錠剤!C$4,錠剤_バラ!$A191,0),"")</f>
        <v>756</v>
      </c>
      <c r="D191" s="27" t="str">
        <f ca="1">IFERROR(OFFSET(錠剤!D$4,錠剤_バラ!$A191,0),"")</f>
        <v>レキソタン錠５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バラ</v>
      </c>
      <c r="H191" s="27" t="str">
        <f ca="1">IFERROR(OFFSET(錠剤!H$4,錠剤_バラ!$A191,0),"")</f>
        <v>５００Ｔ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>
        <v>200</v>
      </c>
      <c r="M191" s="54">
        <f t="shared" si="4"/>
        <v>200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226</v>
      </c>
      <c r="B192" s="27">
        <f t="shared" si="5"/>
        <v>188</v>
      </c>
      <c r="C192" s="27">
        <f ca="1">IFERROR(OFFSET(錠剤!C$4,錠剤_バラ!$A192,0),"")</f>
        <v>757</v>
      </c>
      <c r="D192" s="27" t="str">
        <f ca="1">IFERROR(OFFSET(錠剤!D$4,錠剤_バラ!$A192,0),"")</f>
        <v>レグテクト錠３３３ｍｇ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ＰＴＰ</v>
      </c>
      <c r="H192" s="27" t="str">
        <f ca="1">IFERROR(OFFSET(錠剤!H$4,錠剤_バラ!$A192,0),"")</f>
        <v>１００Ｔ　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227</v>
      </c>
      <c r="B193" s="27">
        <f t="shared" si="5"/>
        <v>189</v>
      </c>
      <c r="C193" s="27">
        <f ca="1">IFERROR(OFFSET(錠剤!C$4,錠剤_バラ!$A193,0),"")</f>
        <v>758</v>
      </c>
      <c r="D193" s="27" t="str">
        <f ca="1">IFERROR(OFFSET(錠剤!D$4,錠剤_バラ!$A193,0),"")</f>
        <v>レグテクト錠３３３ｍｇ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バラ</v>
      </c>
      <c r="H193" s="27" t="str">
        <f ca="1">IFERROR(OFFSET(錠剤!H$4,錠剤_バラ!$A193,0),"")</f>
        <v>５００Ｔ　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>
        <v>123</v>
      </c>
      <c r="M193" s="54">
        <f t="shared" si="4"/>
        <v>123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229</v>
      </c>
      <c r="B194" s="27">
        <f t="shared" si="5"/>
        <v>190</v>
      </c>
      <c r="C194" s="27">
        <f ca="1">IFERROR(OFFSET(錠剤!C$4,錠剤_バラ!$A194,0),"")</f>
        <v>762</v>
      </c>
      <c r="D194" s="27" t="str">
        <f ca="1">IFERROR(OFFSET(錠剤!D$4,錠剤_バラ!$A194,0),"")</f>
        <v>レバミピド錠１００ｍｇ「オーツカ」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５００Ｔ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230</v>
      </c>
      <c r="B195" s="27">
        <f t="shared" si="5"/>
        <v>191</v>
      </c>
      <c r="C195" s="27">
        <f ca="1">IFERROR(OFFSET(錠剤!C$4,錠剤_バラ!$A195,0),"")</f>
        <v>763</v>
      </c>
      <c r="D195" s="27" t="str">
        <f ca="1">IFERROR(OFFSET(錠剤!D$4,錠剤_バラ!$A195,0),"")</f>
        <v>レバミピド錠１００ｍｇ「オーツカ」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>
        <v>500</v>
      </c>
      <c r="M195" s="54">
        <f t="shared" si="4"/>
        <v>500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231</v>
      </c>
      <c r="B196" s="27">
        <f t="shared" si="5"/>
        <v>192</v>
      </c>
      <c r="C196" s="27">
        <f ca="1">IFERROR(OFFSET(錠剤!C$4,錠剤_バラ!$A196,0),"")</f>
        <v>765</v>
      </c>
      <c r="D196" s="27" t="str">
        <f ca="1">IFERROR(OFFSET(錠剤!D$4,錠剤_バラ!$A196,0),"")</f>
        <v>レベチラセタム錠２５０ｍｇ「トーワ」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ＰＴＰ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766</v>
      </c>
      <c r="D197" s="27" t="str">
        <f ca="1">IFERROR(OFFSET(錠剤!D$4,錠剤_バラ!$A197,0),"")</f>
        <v>レベチラセタム錠２５０ｍｇ「トーワ」</v>
      </c>
      <c r="E197" s="27">
        <f ca="1">IFERROR(OFFSET(錠剤!E$4,錠剤_バラ!$A197,0),"")</f>
        <v>0</v>
      </c>
      <c r="F197" s="27">
        <f ca="1">IFERROR(OFFSET(錠剤!F$4,錠剤_バラ!$A197,0),"")</f>
        <v>25</v>
      </c>
      <c r="G197" s="27" t="str">
        <f ca="1">IFERROR(OFFSET(錠剤!G$4,錠剤_バラ!$A197,0),"")</f>
        <v>バラ</v>
      </c>
      <c r="H197" s="27" t="str">
        <f ca="1">IFERROR(OFFSET(錠剤!H$4,錠剤_バラ!$A197,0),"")</f>
        <v>３００Ｔ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調剤棚　＆　普通薬バラ</v>
      </c>
      <c r="K197" s="77"/>
      <c r="L197" s="65">
        <v>0</v>
      </c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234</v>
      </c>
      <c r="B198" s="27">
        <f t="shared" si="5"/>
        <v>194</v>
      </c>
      <c r="C198" s="27">
        <f ca="1">IFERROR(OFFSET(錠剤!C$4,錠剤_バラ!$A198,0),"")</f>
        <v>780</v>
      </c>
      <c r="D198" s="27" t="str">
        <f ca="1">IFERROR(OFFSET(錠剤!D$4,錠剤_バラ!$A198,0),"")</f>
        <v>ロキソプロフェンナトリウム錠６０ｍｇ「日医工」</v>
      </c>
      <c r="E198" s="27">
        <f ca="1">IFERROR(OFFSET(錠剤!E$4,錠剤_バラ!$A198,0),"")</f>
        <v>0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１０００Ｔ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235</v>
      </c>
      <c r="B199" s="27">
        <f t="shared" ref="B199:B262" si="7">B198+1</f>
        <v>195</v>
      </c>
      <c r="C199" s="27">
        <f ca="1">IFERROR(OFFSET(錠剤!C$4,錠剤_バラ!$A199,0),"")</f>
        <v>781</v>
      </c>
      <c r="D199" s="27" t="str">
        <f ca="1">IFERROR(OFFSET(錠剤!D$4,錠剤_バラ!$A199,0),"")</f>
        <v>ロキソプロフェンナトリウム錠６０ｍｇ「日医工」</v>
      </c>
      <c r="E199" s="27">
        <f ca="1">IFERROR(OFFSET(錠剤!E$4,錠剤_バラ!$A199,0),"")</f>
        <v>0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１０００Ｔ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>
        <v>0</v>
      </c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236</v>
      </c>
      <c r="B200" s="27">
        <f t="shared" si="7"/>
        <v>196</v>
      </c>
      <c r="C200" s="27">
        <f ca="1">IFERROR(OFFSET(錠剤!C$4,錠剤_バラ!$A200,0),"")</f>
        <v>784</v>
      </c>
      <c r="D200" s="27" t="str">
        <f ca="1">IFERROR(OFFSET(錠剤!D$4,錠剤_バラ!$A200,0),"")</f>
        <v>ロスバスタチン錠２．５ｍｇ「トーワ」</v>
      </c>
      <c r="E200" s="27">
        <f ca="1">IFERROR(OFFSET(錠剤!E$4,錠剤_バラ!$A200,0),"")</f>
        <v>0</v>
      </c>
      <c r="F200" s="27">
        <f ca="1">IFERROR(OFFSET(錠剤!F$4,錠剤_バラ!$A200,0),"")</f>
        <v>25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普通薬バラ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237</v>
      </c>
      <c r="B201" s="27">
        <f t="shared" si="7"/>
        <v>197</v>
      </c>
      <c r="C201" s="27">
        <f ca="1">IFERROR(OFFSET(錠剤!C$4,錠剤_バラ!$A201,0),"")</f>
        <v>785</v>
      </c>
      <c r="D201" s="27" t="str">
        <f ca="1">IFERROR(OFFSET(錠剤!D$4,錠剤_バラ!$A201,0),"")</f>
        <v>ロスバスタチン錠２．５ｍｇ「トーワ」</v>
      </c>
      <c r="E201" s="27">
        <f ca="1">IFERROR(OFFSET(錠剤!E$4,錠剤_バラ!$A201,0),"")</f>
        <v>0</v>
      </c>
      <c r="F201" s="27">
        <f ca="1">IFERROR(OFFSET(錠剤!F$4,錠剤_バラ!$A201,0),"")</f>
        <v>25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３００Ｔ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普通薬バラ</v>
      </c>
      <c r="K201" s="77"/>
      <c r="L201" s="65">
        <v>300</v>
      </c>
      <c r="M201" s="54">
        <f t="shared" si="6"/>
        <v>300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239</v>
      </c>
      <c r="B202" s="27">
        <f t="shared" si="7"/>
        <v>198</v>
      </c>
      <c r="C202" s="27">
        <f ca="1">IFERROR(OFFSET(錠剤!C$4,錠剤_バラ!$A202,0),"")</f>
        <v>795</v>
      </c>
      <c r="D202" s="27" t="str">
        <f ca="1">IFERROR(OFFSET(錠剤!D$4,錠剤_バラ!$A202,0),"")</f>
        <v>ロラゼパム錠０．５ｍｇ「サワイ」</v>
      </c>
      <c r="E202" s="27">
        <f ca="1">IFERROR(OFFSET(錠剤!E$4,錠剤_バラ!$A202,0),"")</f>
        <v>0</v>
      </c>
      <c r="F202" s="27">
        <f ca="1">IFERROR(OFFSET(錠剤!F$4,錠剤_バラ!$A202,0),"")</f>
        <v>25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普通薬バラ</v>
      </c>
      <c r="K202" s="77"/>
      <c r="L202" s="65">
        <v>200</v>
      </c>
      <c r="M202" s="54">
        <f t="shared" si="6"/>
        <v>200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240</v>
      </c>
      <c r="B203" s="27">
        <f t="shared" si="7"/>
        <v>199</v>
      </c>
      <c r="C203" s="27">
        <f ca="1">IFERROR(OFFSET(錠剤!C$4,錠剤_バラ!$A203,0),"")</f>
        <v>796</v>
      </c>
      <c r="D203" s="27" t="str">
        <f ca="1">IFERROR(OFFSET(錠剤!D$4,錠剤_バラ!$A203,0),"")</f>
        <v>ロラメット錠１．０（アスカ）</v>
      </c>
      <c r="E203" s="27">
        <f ca="1">IFERROR(OFFSET(錠剤!E$4,錠剤_バラ!$A203,0),"")</f>
        <v>0</v>
      </c>
      <c r="F203" s="27">
        <f ca="1">IFERROR(OFFSET(錠剤!F$4,錠剤_バラ!$A203,0),"")</f>
        <v>25</v>
      </c>
      <c r="G203" s="27" t="str">
        <f ca="1">IFERROR(OFFSET(錠剤!G$4,錠剤_バラ!$A203,0),"")</f>
        <v>ＰＴＰ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普通薬バラ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241</v>
      </c>
      <c r="B204" s="27">
        <f t="shared" si="7"/>
        <v>200</v>
      </c>
      <c r="C204" s="27">
        <f ca="1">IFERROR(OFFSET(錠剤!C$4,錠剤_バラ!$A204,0),"")</f>
        <v>797</v>
      </c>
      <c r="D204" s="27" t="str">
        <f ca="1">IFERROR(OFFSET(錠剤!D$4,錠剤_バラ!$A204,0),"")</f>
        <v>ロラメット錠１．０（アスカ）</v>
      </c>
      <c r="E204" s="27">
        <f ca="1">IFERROR(OFFSET(錠剤!E$4,錠剤_バラ!$A204,0),"")</f>
        <v>0</v>
      </c>
      <c r="F204" s="27">
        <f ca="1">IFERROR(OFFSET(錠剤!F$4,錠剤_バラ!$A204,0),"")</f>
        <v>25</v>
      </c>
      <c r="G204" s="27" t="str">
        <f ca="1">IFERROR(OFFSET(錠剤!G$4,錠剤_バラ!$A204,0),"")</f>
        <v>バラ</v>
      </c>
      <c r="H204" s="27" t="str">
        <f ca="1">IFERROR(OFFSET(錠剤!H$4,錠剤_バラ!$A204,0),"")</f>
        <v>５００Ｔ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普通薬バラ</v>
      </c>
      <c r="K204" s="77"/>
      <c r="L204" s="65">
        <v>0</v>
      </c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242</v>
      </c>
      <c r="B205" s="27">
        <f t="shared" si="7"/>
        <v>201</v>
      </c>
      <c r="C205" s="27">
        <f ca="1">IFERROR(OFFSET(錠剤!C$4,錠剤_バラ!$A205,0),"")</f>
        <v>798</v>
      </c>
      <c r="D205" s="27" t="str">
        <f ca="1">IFERROR(OFFSET(錠剤!D$4,錠剤_バラ!$A205,0),"")</f>
        <v>ワーファリン錠１ｍｇ</v>
      </c>
      <c r="E205" s="27">
        <f ca="1">IFERROR(OFFSET(錠剤!E$4,錠剤_バラ!$A205,0),"")</f>
        <v>0</v>
      </c>
      <c r="F205" s="27">
        <f ca="1">IFERROR(OFFSET(錠剤!F$4,錠剤_バラ!$A205,0),"")</f>
        <v>25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普通薬バラ</v>
      </c>
      <c r="K205" s="77"/>
      <c r="L205" s="65">
        <v>200</v>
      </c>
      <c r="M205" s="54">
        <f t="shared" si="6"/>
        <v>200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244</v>
      </c>
      <c r="B206" s="27">
        <f t="shared" si="7"/>
        <v>202</v>
      </c>
      <c r="C206" s="27">
        <f ca="1">IFERROR(OFFSET(錠剤!C$4,錠剤_バラ!$A206,0),"")</f>
        <v>810</v>
      </c>
      <c r="D206" s="27" t="str">
        <f ca="1">IFERROR(OFFSET(錠剤!D$4,錠剤_バラ!$A206,0),"")</f>
        <v>硝酸イソソルビド徐放カプセル２０ｍｇ「Ｓｔ」</v>
      </c>
      <c r="E206" s="27">
        <f ca="1">IFERROR(OFFSET(錠剤!E$4,錠剤_バラ!$A206,0),"")</f>
        <v>0</v>
      </c>
      <c r="F206" s="27">
        <f ca="1">IFERROR(OFFSET(錠剤!F$4,錠剤_バラ!$A206,0),"")</f>
        <v>5</v>
      </c>
      <c r="G206" s="27" t="str">
        <f ca="1">IFERROR(OFFSET(錠剤!G$4,錠剤_バラ!$A206,0),"")</f>
        <v>バラ</v>
      </c>
      <c r="H206" s="27" t="str">
        <f ca="1">IFERROR(OFFSET(錠剤!H$4,錠剤_バラ!$A206,0),"")</f>
        <v>１０００Ｐ</v>
      </c>
      <c r="I206" s="27" t="str">
        <f ca="1">IFERROR(OFFSET(錠剤!I$4,錠剤_バラ!$A206,0),"")</f>
        <v>cap</v>
      </c>
      <c r="J206" s="27" t="str">
        <f ca="1">IFERROR(OFFSET(錠剤!J$4,錠剤_バラ!$A206,0),"")</f>
        <v>普通薬バラ</v>
      </c>
      <c r="K206" s="77"/>
      <c r="L206" s="65">
        <v>2024</v>
      </c>
      <c r="M206" s="54">
        <f t="shared" si="6"/>
        <v>2024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246</v>
      </c>
      <c r="B207" s="27">
        <f t="shared" si="7"/>
        <v>203</v>
      </c>
      <c r="C207" s="27">
        <f ca="1">IFERROR(OFFSET(錠剤!C$4,錠剤_バラ!$A207,0),"")</f>
        <v>55</v>
      </c>
      <c r="D207" s="27" t="str">
        <f ca="1">IFERROR(OFFSET(錠剤!D$4,錠剤_バラ!$A207,0),"")</f>
        <v>アダラートＣＲ錠２０ｍｇ</v>
      </c>
      <c r="E207" s="27">
        <f ca="1">IFERROR(OFFSET(錠剤!E$4,錠剤_バラ!$A207,0),"")</f>
        <v>2</v>
      </c>
      <c r="F207" s="27">
        <f ca="1">IFERROR(OFFSET(錠剤!F$4,錠剤_バラ!$A207,0),"")</f>
        <v>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劇薬バラ</v>
      </c>
      <c r="K207" s="77"/>
      <c r="L207" s="65">
        <v>100</v>
      </c>
      <c r="M207" s="54">
        <f t="shared" si="6"/>
        <v>100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247</v>
      </c>
      <c r="B208" s="27">
        <f t="shared" si="7"/>
        <v>204</v>
      </c>
      <c r="C208" s="27">
        <f ca="1">IFERROR(OFFSET(錠剤!C$4,錠剤_バラ!$A208,0),"")</f>
        <v>64</v>
      </c>
      <c r="D208" s="27" t="str">
        <f ca="1">IFERROR(OFFSET(錠剤!D$4,錠剤_バラ!$A208,0),"")</f>
        <v>アトモキセチンカプセル１０ｍｇ　「サワイ」</v>
      </c>
      <c r="E208" s="27">
        <f ca="1">IFERROR(OFFSET(錠剤!E$4,錠剤_バラ!$A208,0),"")</f>
        <v>2</v>
      </c>
      <c r="F208" s="27">
        <f ca="1">IFERROR(OFFSET(錠剤!F$4,錠剤_バラ!$A208,0),"")</f>
        <v>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１４０Ｐ</v>
      </c>
      <c r="I208" s="27" t="str">
        <f ca="1">IFERROR(OFFSET(錠剤!I$4,錠剤_バラ!$A208,0),"")</f>
        <v>cap</v>
      </c>
      <c r="J208" s="27" t="str">
        <f ca="1">IFERROR(OFFSET(錠剤!J$4,錠剤_バラ!$A208,0),"")</f>
        <v>劇薬バラ</v>
      </c>
      <c r="K208" s="77"/>
      <c r="L208" s="65">
        <v>140</v>
      </c>
      <c r="M208" s="54">
        <f t="shared" si="6"/>
        <v>140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248</v>
      </c>
      <c r="B209" s="27">
        <f t="shared" si="7"/>
        <v>205</v>
      </c>
      <c r="C209" s="27">
        <f ca="1">IFERROR(OFFSET(錠剤!C$4,錠剤_バラ!$A209,0),"")</f>
        <v>65</v>
      </c>
      <c r="D209" s="27" t="str">
        <f ca="1">IFERROR(OFFSET(錠剤!D$4,錠剤_バラ!$A209,0),"")</f>
        <v>アトモキセチンカプセル４０ｍｇ　「ＶＴＲＳ」</v>
      </c>
      <c r="E209" s="27">
        <f ca="1">IFERROR(OFFSET(錠剤!E$4,錠剤_バラ!$A209,0),"")</f>
        <v>2</v>
      </c>
      <c r="F209" s="27">
        <f ca="1">IFERROR(OFFSET(錠剤!F$4,錠剤_バラ!$A209,0),"")</f>
        <v>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１４０Ｐ</v>
      </c>
      <c r="I209" s="27" t="str">
        <f ca="1">IFERROR(OFFSET(錠剤!I$4,錠剤_バラ!$A209,0),"")</f>
        <v>cap</v>
      </c>
      <c r="J209" s="27" t="str">
        <f ca="1">IFERROR(OFFSET(錠剤!J$4,錠剤_バラ!$A209,0),"")</f>
        <v>劇薬バラ</v>
      </c>
      <c r="K209" s="77"/>
      <c r="L209" s="65">
        <v>199</v>
      </c>
      <c r="M209" s="54">
        <f t="shared" si="6"/>
        <v>199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249</v>
      </c>
      <c r="B210" s="27">
        <f t="shared" si="7"/>
        <v>206</v>
      </c>
      <c r="C210" s="27">
        <f ca="1">IFERROR(OFFSET(錠剤!C$4,錠剤_バラ!$A210,0),"")</f>
        <v>78</v>
      </c>
      <c r="D210" s="27" t="str">
        <f ca="1">IFERROR(OFFSET(錠剤!D$4,錠剤_バラ!$A210,0),"")</f>
        <v>アムロジピンＯＤ錠２．５ｍｇ「明治」</v>
      </c>
      <c r="E210" s="27">
        <f ca="1">IFERROR(OFFSET(錠剤!E$4,錠剤_バラ!$A210,0),"")</f>
        <v>2</v>
      </c>
      <c r="F210" s="27">
        <f ca="1">IFERROR(OFFSET(錠剤!F$4,錠剤_バラ!$A210,0),"")</f>
        <v>25</v>
      </c>
      <c r="G210" s="27" t="str">
        <f ca="1">IFERROR(OFFSET(錠剤!G$4,錠剤_バラ!$A210,0),"")</f>
        <v>ＰＴＰ</v>
      </c>
      <c r="H210" s="27" t="str">
        <f ca="1">IFERROR(OFFSET(錠剤!H$4,錠剤_バラ!$A210,0),"")</f>
        <v>５００Ｔ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普通薬バラ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250</v>
      </c>
      <c r="B211" s="27">
        <f t="shared" si="7"/>
        <v>207</v>
      </c>
      <c r="C211" s="27">
        <f ca="1">IFERROR(OFFSET(錠剤!C$4,錠剤_バラ!$A211,0),"")</f>
        <v>79</v>
      </c>
      <c r="D211" s="27" t="str">
        <f ca="1">IFERROR(OFFSET(錠剤!D$4,錠剤_バラ!$A211,0),"")</f>
        <v>アムロジピンＯＤ錠２．５ｍｇ「明治」</v>
      </c>
      <c r="E211" s="27">
        <f ca="1">IFERROR(OFFSET(錠剤!E$4,錠剤_バラ!$A211,0),"")</f>
        <v>2</v>
      </c>
      <c r="F211" s="27">
        <f ca="1">IFERROR(OFFSET(錠剤!F$4,錠剤_バラ!$A211,0),"")</f>
        <v>25</v>
      </c>
      <c r="G211" s="27" t="str">
        <f ca="1">IFERROR(OFFSET(錠剤!G$4,錠剤_バラ!$A211,0),"")</f>
        <v>バラ</v>
      </c>
      <c r="H211" s="27" t="str">
        <f ca="1">IFERROR(OFFSET(錠剤!H$4,錠剤_バラ!$A211,0),"")</f>
        <v>５００Ｔ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普通薬バラ</v>
      </c>
      <c r="K211" s="77"/>
      <c r="L211" s="65">
        <v>500</v>
      </c>
      <c r="M211" s="54">
        <f t="shared" si="6"/>
        <v>500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251</v>
      </c>
      <c r="B212" s="27">
        <f t="shared" si="7"/>
        <v>208</v>
      </c>
      <c r="C212" s="27">
        <f ca="1">IFERROR(OFFSET(錠剤!C$4,錠剤_バラ!$A212,0),"")</f>
        <v>82</v>
      </c>
      <c r="D212" s="27" t="str">
        <f ca="1">IFERROR(OFFSET(錠剤!D$4,錠剤_バラ!$A212,0),"")</f>
        <v>アリピプラゾールＯＤ錠１２ｍｇ「ニプロ」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ＰＴＰ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252</v>
      </c>
      <c r="B213" s="27">
        <f t="shared" si="7"/>
        <v>209</v>
      </c>
      <c r="C213" s="27">
        <f ca="1">IFERROR(OFFSET(錠剤!C$4,錠剤_バラ!$A213,0),"")</f>
        <v>83</v>
      </c>
      <c r="D213" s="27" t="str">
        <f ca="1">IFERROR(OFFSET(錠剤!D$4,錠剤_バラ!$A213,0),"")</f>
        <v>アリピプラゾールＯＤ錠１２ｍｇ「ニプロ」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バラ</v>
      </c>
      <c r="H213" s="27" t="str">
        <f ca="1">IFERROR(OFFSET(錠剤!H$4,錠剤_バラ!$A213,0),"")</f>
        <v>５００Ｔ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>
        <v>500</v>
      </c>
      <c r="M213" s="54">
        <f t="shared" si="6"/>
        <v>500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253</v>
      </c>
      <c r="B214" s="27">
        <f t="shared" si="7"/>
        <v>210</v>
      </c>
      <c r="C214" s="27">
        <f ca="1">IFERROR(OFFSET(錠剤!C$4,錠剤_バラ!$A214,0),"")</f>
        <v>84</v>
      </c>
      <c r="D214" s="27" t="str">
        <f ca="1">IFERROR(OFFSET(錠剤!D$4,錠剤_バラ!$A214,0),"")</f>
        <v>アリピプラゾールＯＤ錠３ｍｇ「ニプロ」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ＰＴＰ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254</v>
      </c>
      <c r="B215" s="27">
        <f t="shared" si="7"/>
        <v>211</v>
      </c>
      <c r="C215" s="27">
        <f ca="1">IFERROR(OFFSET(錠剤!C$4,錠剤_バラ!$A215,0),"")</f>
        <v>85</v>
      </c>
      <c r="D215" s="27" t="str">
        <f ca="1">IFERROR(OFFSET(錠剤!D$4,錠剤_バラ!$A215,0),"")</f>
        <v>アリピプラゾールＯＤ錠３ｍｇ「ニプロ」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バラ</v>
      </c>
      <c r="H215" s="27" t="str">
        <f ca="1">IFERROR(OFFSET(錠剤!H$4,錠剤_バラ!$A215,0),"")</f>
        <v>１００Ｔ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>
        <v>1000</v>
      </c>
      <c r="M215" s="54">
        <f t="shared" si="6"/>
        <v>1000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255</v>
      </c>
      <c r="B216" s="27">
        <f t="shared" si="7"/>
        <v>212</v>
      </c>
      <c r="C216" s="27">
        <f ca="1">IFERROR(OFFSET(錠剤!C$4,錠剤_バラ!$A216,0),"")</f>
        <v>86</v>
      </c>
      <c r="D216" s="27" t="str">
        <f ca="1">IFERROR(OFFSET(錠剤!D$4,錠剤_バラ!$A216,0),"")</f>
        <v>アリピプラゾールＯＤ錠６ｍｇ「ニプロ」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１００Ｔ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256</v>
      </c>
      <c r="B217" s="27">
        <f t="shared" si="7"/>
        <v>213</v>
      </c>
      <c r="C217" s="27">
        <f ca="1">IFERROR(OFFSET(錠剤!C$4,錠剤_バラ!$A217,0),"")</f>
        <v>87</v>
      </c>
      <c r="D217" s="27" t="str">
        <f ca="1">IFERROR(OFFSET(錠剤!D$4,錠剤_バラ!$A217,0),"")</f>
        <v>アリピプラゾールＯＤ錠６ｍｇ「ニプロ」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バラ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>
        <v>200</v>
      </c>
      <c r="M217" s="54">
        <f t="shared" si="6"/>
        <v>200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257</v>
      </c>
      <c r="B218" s="27">
        <f t="shared" si="7"/>
        <v>214</v>
      </c>
      <c r="C218" s="27">
        <f ca="1">IFERROR(OFFSET(錠剤!C$4,錠剤_バラ!$A218,0),"")</f>
        <v>89</v>
      </c>
      <c r="D218" s="27" t="str">
        <f ca="1">IFERROR(OFFSET(錠剤!D$4,錠剤_バラ!$A218,0),"")</f>
        <v>アリピプラゾール錠１ｍｇ「サワイ」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ＰＴＰ</v>
      </c>
      <c r="H218" s="27" t="str">
        <f ca="1">IFERROR(OFFSET(錠剤!H$4,錠剤_バラ!$A218,0),"")</f>
        <v>１００Ｔ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>
        <v>200</v>
      </c>
      <c r="M218" s="54">
        <f t="shared" si="6"/>
        <v>200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259</v>
      </c>
      <c r="B219" s="27">
        <f t="shared" si="7"/>
        <v>215</v>
      </c>
      <c r="C219" s="27">
        <f ca="1">IFERROR(OFFSET(錠剤!C$4,錠剤_バラ!$A219,0),"")</f>
        <v>107</v>
      </c>
      <c r="D219" s="27" t="str">
        <f ca="1">IFERROR(OFFSET(錠剤!D$4,錠剤_バラ!$A219,0),"")</f>
        <v>イフェクサーＳＲカプセル３７．５ｍｇ</v>
      </c>
      <c r="E219" s="27">
        <f ca="1">IFERROR(OFFSET(錠剤!E$4,錠剤_バラ!$A219,0),"")</f>
        <v>2</v>
      </c>
      <c r="F219" s="27">
        <f ca="1">IFERROR(OFFSET(錠剤!F$4,錠剤_バラ!$A219,0),"")</f>
        <v>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劇薬バラ</v>
      </c>
      <c r="K219" s="77"/>
      <c r="L219" s="65">
        <v>549</v>
      </c>
      <c r="M219" s="54">
        <f t="shared" si="6"/>
        <v>549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260</v>
      </c>
      <c r="B220" s="27">
        <f t="shared" si="7"/>
        <v>216</v>
      </c>
      <c r="C220" s="27">
        <f ca="1">IFERROR(OFFSET(錠剤!C$4,錠剤_バラ!$A220,0),"")</f>
        <v>108</v>
      </c>
      <c r="D220" s="27" t="str">
        <f ca="1">IFERROR(OFFSET(錠剤!D$4,錠剤_バラ!$A220,0),"")</f>
        <v>イフェクサーＳＲカプセル７５ｍｇ</v>
      </c>
      <c r="E220" s="27">
        <f ca="1">IFERROR(OFFSET(錠剤!E$4,錠剤_バラ!$A220,0),"")</f>
        <v>2</v>
      </c>
      <c r="F220" s="27">
        <f ca="1">IFERROR(OFFSET(錠剤!F$4,錠剤_バラ!$A220,0),"")</f>
        <v>6</v>
      </c>
      <c r="G220" s="27" t="str">
        <f ca="1">IFERROR(OFFSET(錠剤!G$4,錠剤_バラ!$A220,0),"")</f>
        <v>ＰＴＰ</v>
      </c>
      <c r="H220" s="27" t="str">
        <f ca="1">IFERROR(OFFSET(錠剤!H$4,錠剤_バラ!$A220,0),"")</f>
        <v>１００Ｔ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劇薬バラ</v>
      </c>
      <c r="K220" s="77"/>
      <c r="L220" s="65">
        <v>244</v>
      </c>
      <c r="M220" s="54">
        <f t="shared" si="6"/>
        <v>244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261</v>
      </c>
      <c r="B221" s="27">
        <f t="shared" si="7"/>
        <v>217</v>
      </c>
      <c r="C221" s="27">
        <f ca="1">IFERROR(OFFSET(錠剤!C$4,錠剤_バラ!$A221,0),"")</f>
        <v>113</v>
      </c>
      <c r="D221" s="27" t="str">
        <f ca="1">IFERROR(OFFSET(錠剤!D$4,錠剤_バラ!$A221,0),"")</f>
        <v>インヴェガ錠３ｍｇ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>
        <v>0</v>
      </c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262</v>
      </c>
      <c r="B222" s="27">
        <f t="shared" si="7"/>
        <v>218</v>
      </c>
      <c r="C222" s="27">
        <f ca="1">IFERROR(OFFSET(錠剤!C$4,錠剤_バラ!$A222,0),"")</f>
        <v>114</v>
      </c>
      <c r="D222" s="27" t="str">
        <f ca="1">IFERROR(OFFSET(錠剤!D$4,錠剤_バラ!$A222,0),"")</f>
        <v>インヴェガ錠６ｍｇ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ＰＴＰ</v>
      </c>
      <c r="H222" s="27" t="str">
        <f ca="1">IFERROR(OFFSET(錠剤!H$4,錠剤_バラ!$A222,0),"")</f>
        <v>１００Ｔ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>
        <v>0</v>
      </c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264</v>
      </c>
      <c r="B223" s="27">
        <f t="shared" si="7"/>
        <v>219</v>
      </c>
      <c r="C223" s="27">
        <f ca="1">IFERROR(OFFSET(錠剤!C$4,錠剤_バラ!$A223,0),"")</f>
        <v>123</v>
      </c>
      <c r="D223" s="27" t="str">
        <f ca="1">IFERROR(OFFSET(錠剤!D$4,錠剤_バラ!$A223,0),"")</f>
        <v>エスシタロプラムＯＤ錠１０ｍｇ「トーワ」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265</v>
      </c>
      <c r="B224" s="27">
        <f t="shared" si="7"/>
        <v>220</v>
      </c>
      <c r="C224" s="27">
        <f ca="1">IFERROR(OFFSET(錠剤!C$4,錠剤_バラ!$A224,0),"")</f>
        <v>124</v>
      </c>
      <c r="D224" s="27" t="str">
        <f ca="1">IFERROR(OFFSET(錠剤!D$4,錠剤_バラ!$A224,0),"")</f>
        <v>エスシタロプラムＯＤ錠１０ｍｇ「トーワ」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３００Ｔ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>
        <v>555</v>
      </c>
      <c r="M224" s="54">
        <f t="shared" si="6"/>
        <v>555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266</v>
      </c>
      <c r="B225" s="27">
        <f t="shared" si="7"/>
        <v>221</v>
      </c>
      <c r="C225" s="27">
        <f ca="1">IFERROR(OFFSET(錠剤!C$4,錠剤_バラ!$A225,0),"")</f>
        <v>157</v>
      </c>
      <c r="D225" s="27" t="str">
        <f ca="1">IFERROR(OFFSET(錠剤!D$4,錠剤_バラ!$A225,0),"")</f>
        <v>オランザピンＯＤ錠１０ｍｇ「ニプロ」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ＰＴＰ</v>
      </c>
      <c r="H225" s="27" t="str">
        <f ca="1">IFERROR(OFFSET(錠剤!H$4,錠剤_バラ!$A225,0),"")</f>
        <v>１００Ｔ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267</v>
      </c>
      <c r="B226" s="27">
        <f t="shared" si="7"/>
        <v>222</v>
      </c>
      <c r="C226" s="27">
        <f ca="1">IFERROR(OFFSET(錠剤!C$4,錠剤_バラ!$A226,0),"")</f>
        <v>158</v>
      </c>
      <c r="D226" s="27" t="str">
        <f ca="1">IFERROR(OFFSET(錠剤!D$4,錠剤_バラ!$A226,0),"")</f>
        <v>オランザピンＯＤ錠１０ｍｇ「ニプロ」</v>
      </c>
      <c r="E226" s="27">
        <f ca="1">IFERROR(OFFSET(錠剤!E$4,錠剤_バラ!$A226,0),"")</f>
        <v>2</v>
      </c>
      <c r="F226" s="27">
        <f ca="1">IFERROR(OFFSET(錠剤!F$4,錠剤_バラ!$A226,0),"")</f>
        <v>26</v>
      </c>
      <c r="G226" s="27" t="str">
        <f ca="1">IFERROR(OFFSET(錠剤!G$4,錠剤_バラ!$A226,0),"")</f>
        <v>バラ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調剤棚　＆　劇薬バラ</v>
      </c>
      <c r="K226" s="77"/>
      <c r="L226" s="65">
        <v>103</v>
      </c>
      <c r="M226" s="54">
        <f t="shared" si="6"/>
        <v>103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268</v>
      </c>
      <c r="B227" s="27">
        <f t="shared" si="7"/>
        <v>223</v>
      </c>
      <c r="C227" s="27">
        <f ca="1">IFERROR(OFFSET(錠剤!C$4,錠剤_バラ!$A227,0),"")</f>
        <v>159</v>
      </c>
      <c r="D227" s="27" t="str">
        <f ca="1">IFERROR(OFFSET(錠剤!D$4,錠剤_バラ!$A227,0),"")</f>
        <v>オランザピンＯＤ錠５ｍｇ「ニプロ」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269</v>
      </c>
      <c r="B228" s="27">
        <f t="shared" si="7"/>
        <v>224</v>
      </c>
      <c r="C228" s="27">
        <f ca="1">IFERROR(OFFSET(錠剤!C$4,錠剤_バラ!$A228,0),"")</f>
        <v>160</v>
      </c>
      <c r="D228" s="27" t="str">
        <f ca="1">IFERROR(OFFSET(錠剤!D$4,錠剤_バラ!$A228,0),"")</f>
        <v>オランザピンＯＤ錠５ｍｇ「ニプロ」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>
        <v>500</v>
      </c>
      <c r="M228" s="54">
        <f t="shared" si="6"/>
        <v>500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169</v>
      </c>
      <c r="D229" s="27" t="str">
        <f ca="1">IFERROR(OFFSET(錠剤!D$4,錠剤_バラ!$A229,0),"")</f>
        <v>ガランタミンＯＤ錠１２ｍｇ「日医工」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５６Ｔ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>
        <v>236</v>
      </c>
      <c r="M229" s="54">
        <f t="shared" si="6"/>
        <v>236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170</v>
      </c>
      <c r="D230" s="27" t="str">
        <f ca="1">IFERROR(OFFSET(錠剤!D$4,錠剤_バラ!$A230,0),"")</f>
        <v>ガランタミンＯＤ錠４ｍｇ「日医工」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１４０Ｔ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>
        <v>280</v>
      </c>
      <c r="M230" s="54">
        <f t="shared" si="6"/>
        <v>280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190</v>
      </c>
      <c r="D231" s="27" t="str">
        <f ca="1">IFERROR(OFFSET(錠剤!D$4,錠剤_バラ!$A231,0),"")</f>
        <v>クエチアピン錠１００ｍｇ「アメル」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191</v>
      </c>
      <c r="D232" s="27" t="str">
        <f ca="1">IFERROR(OFFSET(錠剤!D$4,錠剤_バラ!$A232,0),"")</f>
        <v>クエチアピン錠１００ｍｇ「アメル」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バラ</v>
      </c>
      <c r="H232" s="27" t="str">
        <f ca="1">IFERROR(OFFSET(錠剤!H$4,錠剤_バラ!$A232,0),"")</f>
        <v>１０００Ｔ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>
        <v>1000</v>
      </c>
      <c r="M232" s="54">
        <f t="shared" si="6"/>
        <v>1000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192</v>
      </c>
      <c r="D233" s="27" t="str">
        <f ca="1">IFERROR(OFFSET(錠剤!D$4,錠剤_バラ!$A233,0),"")</f>
        <v>クエチアピン錠１２．５ｍｇ「アメル」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ＰＴＰ</v>
      </c>
      <c r="H233" s="27" t="str">
        <f ca="1">IFERROR(OFFSET(錠剤!H$4,錠剤_バラ!$A233,0),"")</f>
        <v>１００Ｔ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193</v>
      </c>
      <c r="D234" s="27" t="str">
        <f ca="1">IFERROR(OFFSET(錠剤!D$4,錠剤_バラ!$A234,0),"")</f>
        <v>クエチアピン錠１２．５ｍｇ「アメル」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バラ</v>
      </c>
      <c r="H234" s="27" t="str">
        <f ca="1">IFERROR(OFFSET(錠剤!H$4,錠剤_バラ!$A234,0),"")</f>
        <v>２００Ｔ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>
        <v>800</v>
      </c>
      <c r="M234" s="54">
        <f t="shared" si="6"/>
        <v>800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194</v>
      </c>
      <c r="D235" s="27" t="str">
        <f ca="1">IFERROR(OFFSET(錠剤!D$4,錠剤_バラ!$A235,0),"")</f>
        <v>クエチアピン錠２００ｍｇ「アメル」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ＰＴＰ</v>
      </c>
      <c r="H235" s="27" t="str">
        <f ca="1">IFERROR(OFFSET(錠剤!H$4,錠剤_バラ!$A235,0),"")</f>
        <v>１００Ｔ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195</v>
      </c>
      <c r="D236" s="27" t="str">
        <f ca="1">IFERROR(OFFSET(錠剤!D$4,錠剤_バラ!$A236,0),"")</f>
        <v>クエチアピン錠２００ｍｇ「アメル」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バラ</v>
      </c>
      <c r="H236" s="27" t="str">
        <f ca="1">IFERROR(OFFSET(錠剤!H$4,錠剤_バラ!$A236,0),"")</f>
        <v>５００Ｔ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>
        <v>300</v>
      </c>
      <c r="M236" s="54">
        <f t="shared" si="6"/>
        <v>300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196</v>
      </c>
      <c r="D237" s="27" t="str">
        <f ca="1">IFERROR(OFFSET(錠剤!D$4,錠剤_バラ!$A237,0),"")</f>
        <v>クエチアピン錠２５ｍｇ「アメル」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ＰＴＰ</v>
      </c>
      <c r="H237" s="27" t="str">
        <f ca="1">IFERROR(OFFSET(錠剤!H$4,錠剤_バラ!$A237,0),"")</f>
        <v>１００Ｔ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197</v>
      </c>
      <c r="D238" s="27" t="str">
        <f ca="1">IFERROR(OFFSET(錠剤!D$4,錠剤_バラ!$A238,0),"")</f>
        <v>クエチアピン錠２５ｍｇ「アメル」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>
        <v>0</v>
      </c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210</v>
      </c>
      <c r="D239" s="27" t="str">
        <f ca="1">IFERROR(OFFSET(錠剤!D$4,錠剤_バラ!$A239,0),"")</f>
        <v>グリメピリドＯＤ錠１ｍｇ「トーワ」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３００Ｔ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>
        <v>100</v>
      </c>
      <c r="M239" s="54">
        <f t="shared" si="6"/>
        <v>100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235</v>
      </c>
      <c r="D240" s="27" t="str">
        <f ca="1">IFERROR(OFFSET(錠剤!D$4,錠剤_バラ!$A240,0),"")</f>
        <v>コントミン糖衣錠１００ｍｇ</v>
      </c>
      <c r="E240" s="27">
        <f ca="1">IFERROR(OFFSET(錠剤!E$4,錠剤_バラ!$A240,0),"")</f>
        <v>2</v>
      </c>
      <c r="F240" s="27">
        <f ca="1">IFERROR(OFFSET(錠剤!F$4,錠剤_バラ!$A240,0),"")</f>
        <v>6</v>
      </c>
      <c r="G240" s="27" t="str">
        <f ca="1">IFERROR(OFFSET(錠剤!G$4,錠剤_バラ!$A240,0),"")</f>
        <v>ＰＴＰ</v>
      </c>
      <c r="H240" s="27" t="str">
        <f ca="1">IFERROR(OFFSET(錠剤!H$4,錠剤_バラ!$A240,0),"")</f>
        <v>１００Ｔ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劇薬バラ</v>
      </c>
      <c r="K240" s="77"/>
      <c r="L240" s="65">
        <v>500</v>
      </c>
      <c r="M240" s="54">
        <f t="shared" si="6"/>
        <v>500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239</v>
      </c>
      <c r="D241" s="27" t="str">
        <f ca="1">IFERROR(OFFSET(錠剤!D$4,錠剤_バラ!$A241,0),"")</f>
        <v>コントミン糖衣錠５０ｍｇ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ＰＴＰ</v>
      </c>
      <c r="H241" s="27" t="str">
        <f ca="1">IFERROR(OFFSET(錠剤!H$4,錠剤_バラ!$A241,0),"")</f>
        <v>１００Ｔ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240</v>
      </c>
      <c r="D242" s="27" t="str">
        <f ca="1">IFERROR(OFFSET(錠剤!D$4,錠剤_バラ!$A242,0),"")</f>
        <v>コントミン糖衣錠５０ｍｇ</v>
      </c>
      <c r="E242" s="27">
        <f ca="1">IFERROR(OFFSET(錠剤!E$4,錠剤_バラ!$A242,0),"")</f>
        <v>2</v>
      </c>
      <c r="F242" s="27">
        <f ca="1">IFERROR(OFFSET(錠剤!F$4,錠剤_バラ!$A242,0),"")</f>
        <v>26</v>
      </c>
      <c r="G242" s="27" t="str">
        <f ca="1">IFERROR(OFFSET(錠剤!G$4,錠剤_バラ!$A242,0),"")</f>
        <v>バラ</v>
      </c>
      <c r="H242" s="27" t="str">
        <f ca="1">IFERROR(OFFSET(錠剤!H$4,錠剤_バラ!$A242,0),"")</f>
        <v>１０００Ｔ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調剤棚　＆　劇薬バラ</v>
      </c>
      <c r="K242" s="77"/>
      <c r="L242" s="65">
        <v>1000</v>
      </c>
      <c r="M242" s="54">
        <f t="shared" si="6"/>
        <v>1000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291</v>
      </c>
      <c r="B243" s="27">
        <f t="shared" si="7"/>
        <v>239</v>
      </c>
      <c r="C243" s="27">
        <f ca="1">IFERROR(OFFSET(錠剤!C$4,錠剤_バラ!$A243,0),"")</f>
        <v>268</v>
      </c>
      <c r="D243" s="27" t="str">
        <f ca="1">IFERROR(OFFSET(錠剤!D$4,錠剤_バラ!$A243,0),"")</f>
        <v>シロドシンＯＤ錠４ｍｇ「ＫＭＰ」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１００Ｔ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>
        <v>200</v>
      </c>
      <c r="M243" s="54">
        <f t="shared" si="6"/>
        <v>200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292</v>
      </c>
      <c r="B244" s="27">
        <f t="shared" si="7"/>
        <v>240</v>
      </c>
      <c r="C244" s="27">
        <f ca="1">IFERROR(OFFSET(錠剤!C$4,錠剤_バラ!$A244,0),"")</f>
        <v>278</v>
      </c>
      <c r="D244" s="27" t="str">
        <f ca="1">IFERROR(OFFSET(錠剤!D$4,錠剤_バラ!$A244,0),"")</f>
        <v>スルピリド錠１００ｍｇ「アメル」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ＰＴＰ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>
        <v>100</v>
      </c>
      <c r="M244" s="54">
        <f t="shared" si="6"/>
        <v>100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293</v>
      </c>
      <c r="B245" s="27">
        <f t="shared" si="7"/>
        <v>241</v>
      </c>
      <c r="C245" s="27">
        <f ca="1">IFERROR(OFFSET(錠剤!C$4,錠剤_バラ!$A245,0),"")</f>
        <v>279</v>
      </c>
      <c r="D245" s="27" t="str">
        <f ca="1">IFERROR(OFFSET(錠剤!D$4,錠剤_バラ!$A245,0),"")</f>
        <v>スルピリド錠２００ｍｇ「アメル」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１００Ｔ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>
        <v>200</v>
      </c>
      <c r="M245" s="54">
        <f t="shared" si="6"/>
        <v>200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294</v>
      </c>
      <c r="B246" s="27">
        <f t="shared" si="7"/>
        <v>242</v>
      </c>
      <c r="C246" s="27">
        <f ca="1">IFERROR(OFFSET(錠剤!C$4,錠剤_バラ!$A246,0),"")</f>
        <v>284</v>
      </c>
      <c r="D246" s="27" t="str">
        <f ca="1">IFERROR(OFFSET(錠剤!D$4,錠剤_バラ!$A246,0),"")</f>
        <v>セディール錠１０ｍｇ　　　　　　　　　　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ＰＴＰ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295</v>
      </c>
      <c r="B247" s="27">
        <f t="shared" si="7"/>
        <v>243</v>
      </c>
      <c r="C247" s="27">
        <f ca="1">IFERROR(OFFSET(錠剤!C$4,錠剤_バラ!$A247,0),"")</f>
        <v>285</v>
      </c>
      <c r="D247" s="27" t="str">
        <f ca="1">IFERROR(OFFSET(錠剤!D$4,錠剤_バラ!$A247,0),"")</f>
        <v>セディール錠１０ｍｇ　　　　　　　　　　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バラ</v>
      </c>
      <c r="H247" s="27" t="str">
        <f ca="1">IFERROR(OFFSET(錠剤!H$4,錠剤_バラ!$A247,0),"")</f>
        <v>５００Ｔ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>
        <v>0</v>
      </c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296</v>
      </c>
      <c r="B248" s="27">
        <f t="shared" si="7"/>
        <v>244</v>
      </c>
      <c r="C248" s="27">
        <f ca="1">IFERROR(OFFSET(錠剤!C$4,錠剤_バラ!$A248,0),"")</f>
        <v>298</v>
      </c>
      <c r="D248" s="27" t="str">
        <f ca="1">IFERROR(OFFSET(錠剤!D$4,錠剤_バラ!$A248,0),"")</f>
        <v>セルトラリン錠２５ｍｇ「明治」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ＰＴＰ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297</v>
      </c>
      <c r="B249" s="27">
        <f t="shared" si="7"/>
        <v>245</v>
      </c>
      <c r="C249" s="27">
        <f ca="1">IFERROR(OFFSET(錠剤!C$4,錠剤_バラ!$A249,0),"")</f>
        <v>299</v>
      </c>
      <c r="D249" s="27" t="str">
        <f ca="1">IFERROR(OFFSET(錠剤!D$4,錠剤_バラ!$A249,0),"")</f>
        <v>セルトラリン錠２５ｍｇ「明治」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バラ</v>
      </c>
      <c r="H249" s="27" t="str">
        <f ca="1">IFERROR(OFFSET(錠剤!H$4,錠剤_バラ!$A249,0),"")</f>
        <v>５００Ｔ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>
        <v>1459</v>
      </c>
      <c r="M249" s="54">
        <f t="shared" si="6"/>
        <v>1459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298</v>
      </c>
      <c r="B250" s="27">
        <f t="shared" si="7"/>
        <v>246</v>
      </c>
      <c r="C250" s="27">
        <f ca="1">IFERROR(OFFSET(錠剤!C$4,錠剤_バラ!$A250,0),"")</f>
        <v>300</v>
      </c>
      <c r="D250" s="27" t="str">
        <f ca="1">IFERROR(OFFSET(錠剤!D$4,錠剤_バラ!$A250,0),"")</f>
        <v>セレコキシブ錠１００ｍｇ「ＤＳＥＰ」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ＰＴＰ</v>
      </c>
      <c r="H250" s="27" t="str">
        <f ca="1">IFERROR(OFFSET(錠剤!H$4,錠剤_バラ!$A250,0),"")</f>
        <v>１００Ｔ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299</v>
      </c>
      <c r="B251" s="27">
        <f t="shared" si="7"/>
        <v>247</v>
      </c>
      <c r="C251" s="27">
        <f ca="1">IFERROR(OFFSET(錠剤!C$4,錠剤_バラ!$A251,0),"")</f>
        <v>301</v>
      </c>
      <c r="D251" s="27" t="str">
        <f ca="1">IFERROR(OFFSET(錠剤!D$4,錠剤_バラ!$A251,0),"")</f>
        <v>セレコキシブ錠１００ｍｇ「ＤＳＥＰ」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バラ</v>
      </c>
      <c r="H251" s="27" t="str">
        <f ca="1">IFERROR(OFFSET(錠剤!H$4,錠剤_バラ!$A251,0),"")</f>
        <v>５００Ｔ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>
        <v>500</v>
      </c>
      <c r="M251" s="54">
        <f t="shared" si="6"/>
        <v>500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300</v>
      </c>
      <c r="B252" s="27">
        <f t="shared" si="7"/>
        <v>248</v>
      </c>
      <c r="C252" s="27">
        <f ca="1">IFERROR(OFFSET(錠剤!C$4,錠剤_バラ!$A252,0),"")</f>
        <v>311</v>
      </c>
      <c r="D252" s="27" t="str">
        <f ca="1">IFERROR(OFFSET(錠剤!D$4,錠剤_バラ!$A252,0),"")</f>
        <v>ゾニサミドＯＤ錠２５ｍｇＴＲＥ「ＤＳＥＰ」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バラ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>
        <v>100</v>
      </c>
      <c r="M252" s="54">
        <f t="shared" si="6"/>
        <v>100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301</v>
      </c>
      <c r="B253" s="27">
        <f t="shared" si="7"/>
        <v>249</v>
      </c>
      <c r="C253" s="27">
        <f ca="1">IFERROR(OFFSET(錠剤!C$4,錠剤_バラ!$A253,0),"")</f>
        <v>312</v>
      </c>
      <c r="D253" s="27" t="str">
        <f ca="1">IFERROR(OFFSET(錠剤!D$4,錠剤_バラ!$A253,0),"")</f>
        <v>ゾニサミド錠１００ＭＧ「アメル」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バラ</v>
      </c>
      <c r="H253" s="27" t="str">
        <f ca="1">IFERROR(OFFSET(錠剤!H$4,錠剤_バラ!$A253,0),"")</f>
        <v>１０００Ｔ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>
        <v>1002</v>
      </c>
      <c r="M253" s="54">
        <f t="shared" si="6"/>
        <v>1002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302</v>
      </c>
      <c r="B254" s="27">
        <f t="shared" si="7"/>
        <v>250</v>
      </c>
      <c r="C254" s="27">
        <f ca="1">IFERROR(OFFSET(錠剤!C$4,錠剤_バラ!$A254,0),"")</f>
        <v>352</v>
      </c>
      <c r="D254" s="27" t="str">
        <f ca="1">IFERROR(OFFSET(錠剤!D$4,錠剤_バラ!$A254,0),"")</f>
        <v>チラーヂンＳ錠２５μｇ</v>
      </c>
      <c r="E254" s="27">
        <f ca="1">IFERROR(OFFSET(錠剤!E$4,錠剤_バラ!$A254,0),"")</f>
        <v>2</v>
      </c>
      <c r="F254" s="27">
        <f ca="1">IFERROR(OFFSET(錠剤!F$4,錠剤_バラ!$A254,0),"")</f>
        <v>26</v>
      </c>
      <c r="G254" s="27" t="str">
        <f ca="1">IFERROR(OFFSET(錠剤!G$4,錠剤_バラ!$A254,0),"")</f>
        <v>バラ</v>
      </c>
      <c r="H254" s="27" t="str">
        <f ca="1">IFERROR(OFFSET(錠剤!H$4,錠剤_バラ!$A254,0),"")</f>
        <v>５００Ｔ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調剤棚　＆　劇薬バラ</v>
      </c>
      <c r="K254" s="77"/>
      <c r="L254" s="65">
        <v>0</v>
      </c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303</v>
      </c>
      <c r="B255" s="27">
        <f t="shared" si="7"/>
        <v>251</v>
      </c>
      <c r="C255" s="27">
        <f ca="1">IFERROR(OFFSET(錠剤!C$4,錠剤_バラ!$A255,0),"")</f>
        <v>353</v>
      </c>
      <c r="D255" s="27" t="str">
        <f ca="1">IFERROR(OFFSET(錠剤!D$4,錠剤_バラ!$A255,0),"")</f>
        <v>チラーヂンＳ錠５０μｇ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バラ</v>
      </c>
      <c r="H255" s="27" t="str">
        <f ca="1">IFERROR(OFFSET(錠剤!H$4,錠剤_バラ!$A255,0),"")</f>
        <v>５００Ｔ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>
        <v>500</v>
      </c>
      <c r="M255" s="54">
        <f t="shared" si="6"/>
        <v>500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304</v>
      </c>
      <c r="B256" s="27">
        <f t="shared" si="7"/>
        <v>252</v>
      </c>
      <c r="C256" s="27">
        <f ca="1">IFERROR(OFFSET(錠剤!C$4,錠剤_バラ!$A256,0),"")</f>
        <v>361</v>
      </c>
      <c r="D256" s="27" t="str">
        <f ca="1">IFERROR(OFFSET(錠剤!D$4,錠剤_バラ!$A256,0),"")</f>
        <v>テオフィリン徐放Ｕ錠２００ｍｇ「トーワ」</v>
      </c>
      <c r="E256" s="27">
        <f ca="1">IFERROR(OFFSET(錠剤!E$4,錠剤_バラ!$A256,0),"")</f>
        <v>2</v>
      </c>
      <c r="F256" s="27">
        <f ca="1">IFERROR(OFFSET(錠剤!F$4,錠剤_バラ!$A256,0),"")</f>
        <v>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１００Ｔ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劇薬バラ</v>
      </c>
      <c r="K256" s="77"/>
      <c r="L256" s="65">
        <v>100</v>
      </c>
      <c r="M256" s="54">
        <f t="shared" si="6"/>
        <v>100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305</v>
      </c>
      <c r="B257" s="27">
        <f t="shared" si="7"/>
        <v>253</v>
      </c>
      <c r="C257" s="27">
        <f ca="1">IFERROR(OFFSET(錠剤!C$4,錠剤_バラ!$A257,0),"")</f>
        <v>379</v>
      </c>
      <c r="D257" s="27" t="str">
        <f ca="1">IFERROR(OFFSET(錠剤!D$4,錠剤_バラ!$A257,0),"")</f>
        <v>デュロキセチンカプセル２０ｍｇ「ＤＳＥＰ」</v>
      </c>
      <c r="E257" s="27">
        <f ca="1">IFERROR(OFFSET(錠剤!E$4,錠剤_バラ!$A257,0),"")</f>
        <v>2</v>
      </c>
      <c r="F257" s="27">
        <f ca="1">IFERROR(OFFSET(錠剤!F$4,錠剤_バラ!$A257,0),"")</f>
        <v>6</v>
      </c>
      <c r="G257" s="27" t="str">
        <f ca="1">IFERROR(OFFSET(錠剤!G$4,錠剤_バラ!$A257,0),"")</f>
        <v>ＰＴＰ</v>
      </c>
      <c r="H257" s="27" t="str">
        <f ca="1">IFERROR(OFFSET(錠剤!H$4,錠剤_バラ!$A257,0),"")</f>
        <v>１００Ｐ</v>
      </c>
      <c r="I257" s="27" t="str">
        <f ca="1">IFERROR(OFFSET(錠剤!I$4,錠剤_バラ!$A257,0),"")</f>
        <v>cap</v>
      </c>
      <c r="J257" s="27" t="str">
        <f ca="1">IFERROR(OFFSET(錠剤!J$4,錠剤_バラ!$A257,0),"")</f>
        <v>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306</v>
      </c>
      <c r="B258" s="27">
        <f t="shared" si="7"/>
        <v>254</v>
      </c>
      <c r="C258" s="27">
        <f ca="1">IFERROR(OFFSET(錠剤!C$4,錠剤_バラ!$A258,0),"")</f>
        <v>380</v>
      </c>
      <c r="D258" s="27" t="str">
        <f ca="1">IFERROR(OFFSET(錠剤!D$4,錠剤_バラ!$A258,0),"")</f>
        <v>デュロキセチンカプセル２０ｍｇ「ＤＳＥＰ」</v>
      </c>
      <c r="E258" s="27">
        <f ca="1">IFERROR(OFFSET(錠剤!E$4,錠剤_バラ!$A258,0),"")</f>
        <v>2</v>
      </c>
      <c r="F258" s="27">
        <f ca="1">IFERROR(OFFSET(錠剤!F$4,錠剤_バラ!$A258,0),"")</f>
        <v>6</v>
      </c>
      <c r="G258" s="27" t="str">
        <f ca="1">IFERROR(OFFSET(錠剤!G$4,錠剤_バラ!$A258,0),"")</f>
        <v>バラ</v>
      </c>
      <c r="H258" s="27" t="str">
        <f ca="1">IFERROR(OFFSET(錠剤!H$4,錠剤_バラ!$A258,0),"")</f>
        <v>５００Ｐ</v>
      </c>
      <c r="I258" s="27" t="str">
        <f ca="1">IFERROR(OFFSET(錠剤!I$4,錠剤_バラ!$A258,0),"")</f>
        <v>cap</v>
      </c>
      <c r="J258" s="27" t="str">
        <f ca="1">IFERROR(OFFSET(錠剤!J$4,錠剤_バラ!$A258,0),"")</f>
        <v>劇薬バラ</v>
      </c>
      <c r="K258" s="77"/>
      <c r="L258" s="65">
        <f>149+256</f>
        <v>405</v>
      </c>
      <c r="M258" s="54">
        <f t="shared" si="6"/>
        <v>405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307</v>
      </c>
      <c r="B259" s="27">
        <f t="shared" si="7"/>
        <v>255</v>
      </c>
      <c r="C259" s="27">
        <f ca="1">IFERROR(OFFSET(錠剤!C$4,錠剤_バラ!$A259,0),"")</f>
        <v>391</v>
      </c>
      <c r="D259" s="27" t="str">
        <f ca="1">IFERROR(OFFSET(錠剤!D$4,錠剤_バラ!$A259,0),"")</f>
        <v>ドネペジル塩酸塩ＯＤ錠１０ｍｇ「トーワ」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ＰＴＰ</v>
      </c>
      <c r="H259" s="27" t="str">
        <f ca="1">IFERROR(OFFSET(錠剤!H$4,錠剤_バラ!$A259,0),"")</f>
        <v>１４０Ｔ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308</v>
      </c>
      <c r="B260" s="27">
        <f t="shared" si="7"/>
        <v>256</v>
      </c>
      <c r="C260" s="27">
        <f ca="1">IFERROR(OFFSET(錠剤!C$4,錠剤_バラ!$A260,0),"")</f>
        <v>392</v>
      </c>
      <c r="D260" s="27" t="str">
        <f ca="1">IFERROR(OFFSET(錠剤!D$4,錠剤_バラ!$A260,0),"")</f>
        <v>ドネペジル塩酸塩ＯＤ錠１０ｍｇ「トーワ」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>
        <v>140</v>
      </c>
      <c r="M260" s="54">
        <f t="shared" si="6"/>
        <v>140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309</v>
      </c>
      <c r="B261" s="27">
        <f t="shared" si="7"/>
        <v>257</v>
      </c>
      <c r="C261" s="27">
        <f ca="1">IFERROR(OFFSET(錠剤!C$4,錠剤_バラ!$A261,0),"")</f>
        <v>393</v>
      </c>
      <c r="D261" s="27" t="str">
        <f ca="1">IFERROR(OFFSET(錠剤!D$4,錠剤_バラ!$A261,0),"")</f>
        <v>ドネペジル塩酸塩ＯＤ錠３ｍｇ「トーワ」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ＰＴＰ</v>
      </c>
      <c r="H261" s="27" t="str">
        <f ca="1">IFERROR(OFFSET(錠剤!H$4,錠剤_バラ!$A261,0),"")</f>
        <v>２８Ｔ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310</v>
      </c>
      <c r="B262" s="27">
        <f t="shared" si="7"/>
        <v>258</v>
      </c>
      <c r="C262" s="27">
        <f ca="1">IFERROR(OFFSET(錠剤!C$4,錠剤_バラ!$A262,0),"")</f>
        <v>394</v>
      </c>
      <c r="D262" s="27" t="str">
        <f ca="1">IFERROR(OFFSET(錠剤!D$4,錠剤_バラ!$A262,0),"")</f>
        <v>ドネペジル塩酸塩ＯＤ錠３ｍｇ「トーワ」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バラ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>
        <v>0</v>
      </c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311</v>
      </c>
      <c r="B263" s="27">
        <f t="shared" ref="B263:B326" si="9">B262+1</f>
        <v>259</v>
      </c>
      <c r="C263" s="27">
        <f ca="1">IFERROR(OFFSET(錠剤!C$4,錠剤_バラ!$A263,0),"")</f>
        <v>395</v>
      </c>
      <c r="D263" s="27" t="str">
        <f ca="1">IFERROR(OFFSET(錠剤!D$4,錠剤_バラ!$A263,0),"")</f>
        <v>ドネペジル塩酸塩ＯＤ錠５ｍｇ「トーワ」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ＰＴＰ</v>
      </c>
      <c r="H263" s="27" t="str">
        <f ca="1">IFERROR(OFFSET(錠剤!H$4,錠剤_バラ!$A263,0),"")</f>
        <v>１４０Ｔ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312</v>
      </c>
      <c r="B264" s="27">
        <f t="shared" si="9"/>
        <v>260</v>
      </c>
      <c r="C264" s="27">
        <f ca="1">IFERROR(OFFSET(錠剤!C$4,錠剤_バラ!$A264,0),"")</f>
        <v>396</v>
      </c>
      <c r="D264" s="27" t="str">
        <f ca="1">IFERROR(OFFSET(錠剤!D$4,錠剤_バラ!$A264,0),"")</f>
        <v>ドネペジル塩酸塩ＯＤ錠５ｍｇ「トーワ」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>
        <v>300</v>
      </c>
      <c r="M264" s="54">
        <f t="shared" si="8"/>
        <v>300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313</v>
      </c>
      <c r="B265" s="27">
        <f t="shared" si="9"/>
        <v>261</v>
      </c>
      <c r="C265" s="27">
        <f ca="1">IFERROR(OFFSET(錠剤!C$4,錠剤_バラ!$A265,0),"")</f>
        <v>404</v>
      </c>
      <c r="D265" s="27" t="str">
        <f ca="1">IFERROR(OFFSET(錠剤!D$4,錠剤_バラ!$A265,0),"")</f>
        <v>トラゾドン塩酸塩錠２５ｍｇ「アメル」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ＰＴＰ</v>
      </c>
      <c r="H265" s="27" t="str">
        <f ca="1">IFERROR(OFFSET(錠剤!H$4,錠剤_バラ!$A265,0),"")</f>
        <v>１００Ｔ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314</v>
      </c>
      <c r="B266" s="27">
        <f t="shared" si="9"/>
        <v>262</v>
      </c>
      <c r="C266" s="27">
        <f ca="1">IFERROR(OFFSET(錠剤!C$4,錠剤_バラ!$A266,0),"")</f>
        <v>405</v>
      </c>
      <c r="D266" s="27" t="str">
        <f ca="1">IFERROR(OFFSET(錠剤!D$4,錠剤_バラ!$A266,0),"")</f>
        <v>トラゾドン塩酸塩錠２５ｍｇ「アメル」</v>
      </c>
      <c r="E266" s="27">
        <f ca="1">IFERROR(OFFSET(錠剤!E$4,錠剤_バラ!$A266,0),"")</f>
        <v>2</v>
      </c>
      <c r="F266" s="27">
        <f ca="1">IFERROR(OFFSET(錠剤!F$4,錠剤_バラ!$A266,0),"")</f>
        <v>26</v>
      </c>
      <c r="G266" s="27" t="str">
        <f ca="1">IFERROR(OFFSET(錠剤!G$4,錠剤_バラ!$A266,0),"")</f>
        <v>バラ</v>
      </c>
      <c r="H266" s="27" t="str">
        <f ca="1">IFERROR(OFFSET(錠剤!H$4,錠剤_バラ!$A266,0),"")</f>
        <v>１０００Ｔ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調剤棚　＆　劇薬バラ</v>
      </c>
      <c r="K266" s="77"/>
      <c r="L266" s="65">
        <v>0</v>
      </c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315</v>
      </c>
      <c r="B267" s="27">
        <f t="shared" si="9"/>
        <v>263</v>
      </c>
      <c r="C267" s="27">
        <f ca="1">IFERROR(OFFSET(錠剤!C$4,錠剤_バラ!$A267,0),"")</f>
        <v>417</v>
      </c>
      <c r="D267" s="27" t="str">
        <f ca="1">IFERROR(OFFSET(錠剤!D$4,錠剤_バラ!$A267,0),"")</f>
        <v>トリンテリックス錠１０ｍｇ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>
        <v>200</v>
      </c>
      <c r="M267" s="54">
        <f t="shared" si="8"/>
        <v>200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316</v>
      </c>
      <c r="B268" s="27">
        <f t="shared" si="9"/>
        <v>264</v>
      </c>
      <c r="C268" s="27">
        <f ca="1">IFERROR(OFFSET(錠剤!C$4,錠剤_バラ!$A268,0),"")</f>
        <v>422</v>
      </c>
      <c r="D268" s="27" t="str">
        <f ca="1">IFERROR(OFFSET(錠剤!D$4,錠剤_バラ!$A268,0),"")</f>
        <v>トレドミン錠１５ｍｇ　　　　　　　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>
        <v>100</v>
      </c>
      <c r="M268" s="54">
        <f t="shared" si="8"/>
        <v>100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317</v>
      </c>
      <c r="B269" s="27">
        <f t="shared" si="9"/>
        <v>265</v>
      </c>
      <c r="C269" s="27">
        <f ca="1">IFERROR(OFFSET(錠剤!C$4,錠剤_バラ!$A269,0),"")</f>
        <v>423</v>
      </c>
      <c r="D269" s="27" t="str">
        <f ca="1">IFERROR(OFFSET(錠剤!D$4,錠剤_バラ!$A269,0),"")</f>
        <v>トレドミン錠２５ｍｇ　　　　　　　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ＰＴＰ</v>
      </c>
      <c r="H269" s="27" t="str">
        <f ca="1">IFERROR(OFFSET(錠剤!H$4,錠剤_バラ!$A269,0),"")</f>
        <v>１００Ｔ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>
        <v>200</v>
      </c>
      <c r="M269" s="54">
        <f t="shared" si="8"/>
        <v>200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320</v>
      </c>
      <c r="B270" s="27">
        <f t="shared" si="9"/>
        <v>266</v>
      </c>
      <c r="C270" s="27">
        <f ca="1">IFERROR(OFFSET(錠剤!C$4,錠剤_バラ!$A270,0),"")</f>
        <v>439</v>
      </c>
      <c r="D270" s="27" t="str">
        <f ca="1">IFERROR(OFFSET(錠剤!D$4,錠剤_バラ!$A270,0),"")</f>
        <v>ニルバジピン錠４ｍｇ「サワイ」</v>
      </c>
      <c r="E270" s="27">
        <f ca="1">IFERROR(OFFSET(錠剤!E$4,錠剤_バラ!$A270,0),"")</f>
        <v>2</v>
      </c>
      <c r="F270" s="27">
        <f ca="1">IFERROR(OFFSET(錠剤!F$4,錠剤_バラ!$A270,0),"")</f>
        <v>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劇薬バラ</v>
      </c>
      <c r="K270" s="77"/>
      <c r="L270" s="65">
        <v>68</v>
      </c>
      <c r="M270" s="54">
        <f t="shared" si="8"/>
        <v>68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321</v>
      </c>
      <c r="B271" s="27">
        <f t="shared" si="9"/>
        <v>267</v>
      </c>
      <c r="C271" s="27">
        <f ca="1">IFERROR(OFFSET(錠剤!C$4,錠剤_バラ!$A271,0),"")</f>
        <v>452</v>
      </c>
      <c r="D271" s="27" t="str">
        <f ca="1">IFERROR(OFFSET(錠剤!D$4,錠剤_バラ!$A271,0),"")</f>
        <v>ハイペン錠２００ｍｇ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ＰＴＰ</v>
      </c>
      <c r="H271" s="27" t="str">
        <f ca="1">IFERROR(OFFSET(錠剤!H$4,錠剤_バラ!$A271,0),"")</f>
        <v>１００Ｔ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>
        <v>169</v>
      </c>
      <c r="M271" s="54">
        <f t="shared" si="8"/>
        <v>169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322</v>
      </c>
      <c r="B272" s="27">
        <f t="shared" si="9"/>
        <v>268</v>
      </c>
      <c r="C272" s="27">
        <f ca="1">IFERROR(OFFSET(錠剤!C$4,錠剤_バラ!$A272,0),"")</f>
        <v>453</v>
      </c>
      <c r="D272" s="27" t="str">
        <f ca="1">IFERROR(OFFSET(錠剤!D$4,錠剤_バラ!$A272,0),"")</f>
        <v>パキシルＣＲ錠１２．５ｍｇ</v>
      </c>
      <c r="E272" s="27">
        <f ca="1">IFERROR(OFFSET(錠剤!E$4,錠剤_バラ!$A272,0),"")</f>
        <v>2</v>
      </c>
      <c r="F272" s="27">
        <f ca="1">IFERROR(OFFSET(錠剤!F$4,錠剤_バラ!$A272,0),"")</f>
        <v>26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１４０Ｔ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調剤棚　＆　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323</v>
      </c>
      <c r="B273" s="27">
        <f t="shared" si="9"/>
        <v>269</v>
      </c>
      <c r="C273" s="27">
        <f ca="1">IFERROR(OFFSET(錠剤!C$4,錠剤_バラ!$A273,0),"")</f>
        <v>454</v>
      </c>
      <c r="D273" s="27" t="str">
        <f ca="1">IFERROR(OFFSET(錠剤!D$4,錠剤_バラ!$A273,0),"")</f>
        <v>パキシルＣＲ錠１２．５ｍｇ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バラ</v>
      </c>
      <c r="H273" s="27" t="str">
        <f ca="1">IFERROR(OFFSET(錠剤!H$4,錠剤_バラ!$A273,0),"")</f>
        <v>５００Ｔ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>
        <v>0</v>
      </c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324</v>
      </c>
      <c r="B274" s="27">
        <f t="shared" si="9"/>
        <v>270</v>
      </c>
      <c r="C274" s="27">
        <f ca="1">IFERROR(OFFSET(錠剤!C$4,錠剤_バラ!$A274,0),"")</f>
        <v>463</v>
      </c>
      <c r="D274" s="27" t="str">
        <f ca="1">IFERROR(OFFSET(錠剤!D$4,錠剤_バラ!$A274,0),"")</f>
        <v>パロキセチンＯＤ錠１０ｍｇ「トーワ」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ＰＴＰ</v>
      </c>
      <c r="H274" s="27" t="str">
        <f ca="1">IFERROR(OFFSET(錠剤!H$4,錠剤_バラ!$A274,0),"")</f>
        <v>１００Ｔ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325</v>
      </c>
      <c r="B275" s="27">
        <f t="shared" si="9"/>
        <v>271</v>
      </c>
      <c r="C275" s="27">
        <f ca="1">IFERROR(OFFSET(錠剤!C$4,錠剤_バラ!$A275,0),"")</f>
        <v>464</v>
      </c>
      <c r="D275" s="27" t="str">
        <f ca="1">IFERROR(OFFSET(錠剤!D$4,錠剤_バラ!$A275,0),"")</f>
        <v>パロキセチンＯＤ錠１０ｍｇ「トーワ」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３００Ｔ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>
        <v>0</v>
      </c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326</v>
      </c>
      <c r="B276" s="27">
        <f t="shared" si="9"/>
        <v>272</v>
      </c>
      <c r="C276" s="27">
        <f ca="1">IFERROR(OFFSET(錠剤!C$4,錠剤_バラ!$A276,0),"")</f>
        <v>466</v>
      </c>
      <c r="D276" s="27" t="str">
        <f ca="1">IFERROR(OFFSET(錠剤!D$4,錠剤_バラ!$A276,0),"")</f>
        <v>ハロペリドール錠０．７５ｍｇ「アメル」　　　　　　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バラ</v>
      </c>
      <c r="H276" s="27" t="str">
        <f ca="1">IFERROR(OFFSET(錠剤!H$4,錠剤_バラ!$A276,0),"")</f>
        <v>１０００Ｔ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>
        <v>1000</v>
      </c>
      <c r="M276" s="54">
        <f t="shared" si="8"/>
        <v>1000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327</v>
      </c>
      <c r="B277" s="27">
        <f t="shared" si="9"/>
        <v>273</v>
      </c>
      <c r="C277" s="27">
        <f ca="1">IFERROR(OFFSET(錠剤!C$4,錠剤_バラ!$A277,0),"")</f>
        <v>467</v>
      </c>
      <c r="D277" s="27" t="str">
        <f ca="1">IFERROR(OFFSET(錠剤!D$4,錠剤_バラ!$A277,0),"")</f>
        <v>ハロペリドール錠１．５ｍｇ「アメル」　　　　　　　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>
        <v>1000</v>
      </c>
      <c r="M277" s="54">
        <f t="shared" si="8"/>
        <v>1000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328</v>
      </c>
      <c r="B278" s="27">
        <f t="shared" si="9"/>
        <v>274</v>
      </c>
      <c r="C278" s="27">
        <f ca="1">IFERROR(OFFSET(錠剤!C$4,錠剤_バラ!$A278,0),"")</f>
        <v>468</v>
      </c>
      <c r="D278" s="27" t="str">
        <f ca="1">IFERROR(OFFSET(錠剤!D$4,錠剤_バラ!$A278,0),"")</f>
        <v>ハロペリドール錠１ｍｇ「アメル」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１００Ｔ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329</v>
      </c>
      <c r="B279" s="27">
        <f t="shared" si="9"/>
        <v>275</v>
      </c>
      <c r="C279" s="27">
        <f ca="1">IFERROR(OFFSET(錠剤!C$4,錠剤_バラ!$A279,0),"")</f>
        <v>469</v>
      </c>
      <c r="D279" s="27" t="str">
        <f ca="1">IFERROR(OFFSET(錠剤!D$4,錠剤_バラ!$A279,0),"")</f>
        <v>ハロペリドール錠１ｍｇ「アメル」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>
        <v>1000</v>
      </c>
      <c r="M279" s="54">
        <f t="shared" si="8"/>
        <v>1000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330</v>
      </c>
      <c r="B280" s="27">
        <f t="shared" si="9"/>
        <v>276</v>
      </c>
      <c r="C280" s="27">
        <f ca="1">IFERROR(OFFSET(錠剤!C$4,錠剤_バラ!$A280,0),"")</f>
        <v>470</v>
      </c>
      <c r="D280" s="27" t="str">
        <f ca="1">IFERROR(OFFSET(錠剤!D$4,錠剤_バラ!$A280,0),"")</f>
        <v>ハロペリドール錠３ｍｇ「アメル」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バラ</v>
      </c>
      <c r="H280" s="27" t="str">
        <f ca="1">IFERROR(OFFSET(錠剤!H$4,錠剤_バラ!$A280,0),"")</f>
        <v>１０００Ｔ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>
        <v>1000</v>
      </c>
      <c r="M280" s="54">
        <f t="shared" si="8"/>
        <v>1000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331</v>
      </c>
      <c r="B281" s="27">
        <f t="shared" si="9"/>
        <v>277</v>
      </c>
      <c r="C281" s="27">
        <f ca="1">IFERROR(OFFSET(錠剤!C$4,錠剤_バラ!$A281,0),"")</f>
        <v>520</v>
      </c>
      <c r="D281" s="27" t="str">
        <f ca="1">IFERROR(OFFSET(錠剤!D$4,錠剤_バラ!$A281,0),"")</f>
        <v>ヒルナミン錠（５０ｍｇ）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１０００Ｔ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>
        <v>611</v>
      </c>
      <c r="M281" s="54">
        <f t="shared" si="8"/>
        <v>611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332</v>
      </c>
      <c r="B282" s="27">
        <f t="shared" si="9"/>
        <v>278</v>
      </c>
      <c r="C282" s="27">
        <f ca="1">IFERROR(OFFSET(錠剤!C$4,錠剤_バラ!$A282,0),"")</f>
        <v>534</v>
      </c>
      <c r="D282" s="27" t="str">
        <f ca="1">IFERROR(OFFSET(錠剤!D$4,錠剤_バラ!$A282,0),"")</f>
        <v>フェロジピン錠５ｍｇ「ＮＩＧ」</v>
      </c>
      <c r="E282" s="27">
        <f ca="1">IFERROR(OFFSET(錠剤!E$4,錠剤_バラ!$A282,0),"")</f>
        <v>2</v>
      </c>
      <c r="F282" s="27">
        <f ca="1">IFERROR(OFFSET(錠剤!F$4,錠剤_バラ!$A282,0),"")</f>
        <v>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劇薬バラ</v>
      </c>
      <c r="K282" s="77"/>
      <c r="L282" s="65">
        <v>154</v>
      </c>
      <c r="M282" s="54">
        <f t="shared" si="8"/>
        <v>154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333</v>
      </c>
      <c r="B283" s="27">
        <f t="shared" si="9"/>
        <v>279</v>
      </c>
      <c r="C283" s="27">
        <f ca="1">IFERROR(OFFSET(錠剤!C$4,錠剤_バラ!$A283,0),"")</f>
        <v>572</v>
      </c>
      <c r="D283" s="27" t="str">
        <f ca="1">IFERROR(OFFSET(錠剤!D$4,錠剤_バラ!$A283,0),"")</f>
        <v>ブロナンセリン錠２ｍｇ「ＤＳＰＢ」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ＰＴＰ</v>
      </c>
      <c r="H283" s="27" t="str">
        <f ca="1">IFERROR(OFFSET(錠剤!H$4,錠剤_バラ!$A283,0),"")</f>
        <v>１００Ｔ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>
        <v>200</v>
      </c>
      <c r="M283" s="54">
        <f t="shared" si="8"/>
        <v>200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334</v>
      </c>
      <c r="B284" s="27">
        <f t="shared" si="9"/>
        <v>280</v>
      </c>
      <c r="C284" s="27">
        <f ca="1">IFERROR(OFFSET(錠剤!C$4,錠剤_バラ!$A284,0),"")</f>
        <v>573</v>
      </c>
      <c r="D284" s="27" t="str">
        <f ca="1">IFERROR(OFFSET(錠剤!D$4,錠剤_バラ!$A284,0),"")</f>
        <v>ブロナンセリン錠４ｍｇ「ＤＳＰＢ」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１００Ｔ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335</v>
      </c>
      <c r="B285" s="27">
        <f t="shared" si="9"/>
        <v>281</v>
      </c>
      <c r="C285" s="27">
        <f ca="1">IFERROR(OFFSET(錠剤!C$4,錠剤_バラ!$A285,0),"")</f>
        <v>574</v>
      </c>
      <c r="D285" s="27" t="str">
        <f ca="1">IFERROR(OFFSET(錠剤!D$4,錠剤_バラ!$A285,0),"")</f>
        <v>ブロナンセリン錠４ｍｇ「ＤＳＰＢ」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>
        <v>1000</v>
      </c>
      <c r="M285" s="54">
        <f t="shared" si="8"/>
        <v>1000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336</v>
      </c>
      <c r="B286" s="27">
        <f t="shared" si="9"/>
        <v>282</v>
      </c>
      <c r="C286" s="27">
        <f ca="1">IFERROR(OFFSET(錠剤!C$4,錠剤_バラ!$A286,0),"")</f>
        <v>575</v>
      </c>
      <c r="D286" s="27" t="str">
        <f ca="1">IFERROR(OFFSET(錠剤!D$4,錠剤_バラ!$A286,0),"")</f>
        <v>ブロナンセリン錠８ｍｇ「ＤＳＰＢ」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１００Ｔ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337</v>
      </c>
      <c r="B287" s="27">
        <f t="shared" si="9"/>
        <v>283</v>
      </c>
      <c r="C287" s="27">
        <f ca="1">IFERROR(OFFSET(錠剤!C$4,錠剤_バラ!$A287,0),"")</f>
        <v>576</v>
      </c>
      <c r="D287" s="27" t="str">
        <f ca="1">IFERROR(OFFSET(錠剤!D$4,錠剤_バラ!$A287,0),"")</f>
        <v>ブロナンセリン錠８ｍｇ「ＤＳＰＢ」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>
        <v>300</v>
      </c>
      <c r="M287" s="54">
        <f t="shared" si="8"/>
        <v>300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338</v>
      </c>
      <c r="B288" s="27">
        <f t="shared" si="9"/>
        <v>284</v>
      </c>
      <c r="C288" s="27">
        <f ca="1">IFERROR(OFFSET(錠剤!C$4,錠剤_バラ!$A288,0),"")</f>
        <v>583</v>
      </c>
      <c r="D288" s="27" t="str">
        <f ca="1">IFERROR(OFFSET(錠剤!D$4,錠剤_バラ!$A288,0),"")</f>
        <v>ブロムペリドール錠３ｍｇ「アメル」</v>
      </c>
      <c r="E288" s="27">
        <f ca="1">IFERROR(OFFSET(錠剤!E$4,錠剤_バラ!$A288,0),"")</f>
        <v>2</v>
      </c>
      <c r="F288" s="27">
        <f ca="1">IFERROR(OFFSET(錠剤!F$4,錠剤_バラ!$A288,0),"")</f>
        <v>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劇薬バラ</v>
      </c>
      <c r="K288" s="77"/>
      <c r="L288" s="65">
        <v>96</v>
      </c>
      <c r="M288" s="54">
        <f t="shared" si="8"/>
        <v>96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340</v>
      </c>
      <c r="B289" s="27">
        <f t="shared" si="9"/>
        <v>285</v>
      </c>
      <c r="C289" s="27">
        <f ca="1">IFERROR(OFFSET(錠剤!C$4,錠剤_バラ!$A289,0),"")</f>
        <v>642</v>
      </c>
      <c r="D289" s="27" t="str">
        <f ca="1">IFERROR(OFFSET(錠剤!D$4,錠剤_バラ!$A289,0),"")</f>
        <v>ミルタザピンＯＤ錠１５ｍｇ「サワイ」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ＰＴＰ</v>
      </c>
      <c r="H289" s="27" t="str">
        <f ca="1">IFERROR(OFFSET(錠剤!H$4,錠剤_バラ!$A289,0),"")</f>
        <v>１００Ｔ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341</v>
      </c>
      <c r="B290" s="27">
        <f t="shared" si="9"/>
        <v>286</v>
      </c>
      <c r="C290" s="27">
        <f ca="1">IFERROR(OFFSET(錠剤!C$4,錠剤_バラ!$A290,0),"")</f>
        <v>643</v>
      </c>
      <c r="D290" s="27" t="str">
        <f ca="1">IFERROR(OFFSET(錠剤!D$4,錠剤_バラ!$A290,0),"")</f>
        <v>ミルタザピンＯＤ錠１５ｍｇ「サワイ」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バラ</v>
      </c>
      <c r="H290" s="27" t="str">
        <f ca="1">IFERROR(OFFSET(錠剤!H$4,錠剤_バラ!$A290,0),"")</f>
        <v>２００Ｔ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>
        <v>400</v>
      </c>
      <c r="M290" s="54">
        <f t="shared" si="8"/>
        <v>400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342</v>
      </c>
      <c r="B291" s="27">
        <f t="shared" si="9"/>
        <v>287</v>
      </c>
      <c r="C291" s="27">
        <f ca="1">IFERROR(OFFSET(錠剤!C$4,錠剤_バラ!$A291,0),"")</f>
        <v>647</v>
      </c>
      <c r="D291" s="27" t="str">
        <f ca="1">IFERROR(OFFSET(錠剤!D$4,錠剤_バラ!$A291,0),"")</f>
        <v>メキシチールカプセル５０ｍｇ</v>
      </c>
      <c r="E291" s="27">
        <f ca="1">IFERROR(OFFSET(錠剤!E$4,錠剤_バラ!$A291,0),"")</f>
        <v>2</v>
      </c>
      <c r="F291" s="27">
        <f ca="1">IFERROR(OFFSET(錠剤!F$4,錠剤_バラ!$A291,0),"")</f>
        <v>6</v>
      </c>
      <c r="G291" s="27" t="str">
        <f ca="1">IFERROR(OFFSET(錠剤!G$4,錠剤_バラ!$A291,0),"")</f>
        <v>ＰＴＰ</v>
      </c>
      <c r="H291" s="27" t="str">
        <f ca="1">IFERROR(OFFSET(錠剤!H$4,錠剤_バラ!$A291,0),"")</f>
        <v>１００Ｐ</v>
      </c>
      <c r="I291" s="27" t="str">
        <f ca="1">IFERROR(OFFSET(錠剤!I$4,錠剤_バラ!$A291,0),"")</f>
        <v>cap</v>
      </c>
      <c r="J291" s="27" t="str">
        <f ca="1">IFERROR(OFFSET(錠剤!J$4,錠剤_バラ!$A291,0),"")</f>
        <v>劇薬バラ</v>
      </c>
      <c r="K291" s="77"/>
      <c r="L291" s="65">
        <v>0</v>
      </c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343</v>
      </c>
      <c r="B292" s="27">
        <f t="shared" si="9"/>
        <v>288</v>
      </c>
      <c r="C292" s="27">
        <f ca="1">IFERROR(OFFSET(錠剤!C$4,錠剤_バラ!$A292,0),"")</f>
        <v>651</v>
      </c>
      <c r="D292" s="27" t="str">
        <f ca="1">IFERROR(OFFSET(錠剤!D$4,錠剤_バラ!$A292,0),"")</f>
        <v>メトホルミン塩酸塩錠２５０ｍｇＭＴ「ＤＳＰＢ」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バラ</v>
      </c>
      <c r="H292" s="27" t="str">
        <f ca="1">IFERROR(OFFSET(錠剤!H$4,錠剤_バラ!$A292,0),"")</f>
        <v>５００Ｔ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>
        <v>500</v>
      </c>
      <c r="M292" s="54">
        <f t="shared" si="8"/>
        <v>500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344</v>
      </c>
      <c r="B293" s="27">
        <f t="shared" si="9"/>
        <v>289</v>
      </c>
      <c r="C293" s="27">
        <f ca="1">IFERROR(OFFSET(錠剤!C$4,錠剤_バラ!$A293,0),"")</f>
        <v>653</v>
      </c>
      <c r="D293" s="27" t="str">
        <f ca="1">IFERROR(OFFSET(錠剤!D$4,錠剤_バラ!$A293,0),"")</f>
        <v>メマンチン塩酸塩ＯＤ錠２０ｍｇ「ＤＳＥＰ」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ＰＴＰ</v>
      </c>
      <c r="H293" s="27" t="str">
        <f ca="1">IFERROR(OFFSET(錠剤!H$4,錠剤_バラ!$A293,0),"")</f>
        <v>５６Ｔ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345</v>
      </c>
      <c r="B294" s="27">
        <f t="shared" si="9"/>
        <v>290</v>
      </c>
      <c r="C294" s="27">
        <f ca="1">IFERROR(OFFSET(錠剤!C$4,錠剤_バラ!$A294,0),"")</f>
        <v>654</v>
      </c>
      <c r="D294" s="27" t="str">
        <f ca="1">IFERROR(OFFSET(錠剤!D$4,錠剤_バラ!$A294,0),"")</f>
        <v>メマンチン塩酸塩ＯＤ錠２０ｍｇ「ＤＳＥＰ」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バラ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>錠</v>
      </c>
      <c r="J294" s="27" t="str">
        <f ca="1">IFERROR(OFFSET(錠剤!J$4,錠剤_バラ!$A294,0),"")</f>
        <v>調剤棚　＆　劇薬バラ</v>
      </c>
      <c r="K294" s="77"/>
      <c r="L294" s="65">
        <v>200</v>
      </c>
      <c r="M294" s="54">
        <f t="shared" si="8"/>
        <v>200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346</v>
      </c>
      <c r="B295" s="27">
        <f t="shared" si="9"/>
        <v>291</v>
      </c>
      <c r="C295" s="27">
        <f ca="1">IFERROR(OFFSET(錠剤!C$4,錠剤_バラ!$A295,0),"")</f>
        <v>655</v>
      </c>
      <c r="D295" s="27" t="str">
        <f ca="1">IFERROR(OFFSET(錠剤!D$4,錠剤_バラ!$A295,0),"")</f>
        <v>メマンチン塩酸塩ＯＤ錠５ｍｇ「ＤＳＥＰ」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ＰＴＰ</v>
      </c>
      <c r="H295" s="27" t="str">
        <f ca="1">IFERROR(OFFSET(錠剤!H$4,錠剤_バラ!$A295,0),"")</f>
        <v>５６Ｔ</v>
      </c>
      <c r="I295" s="27" t="str">
        <f ca="1">IFERROR(OFFSET(錠剤!I$4,錠剤_バラ!$A295,0),"")</f>
        <v>錠</v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347</v>
      </c>
      <c r="B296" s="27">
        <f t="shared" si="9"/>
        <v>292</v>
      </c>
      <c r="C296" s="27">
        <f ca="1">IFERROR(OFFSET(錠剤!C$4,錠剤_バラ!$A296,0),"")</f>
        <v>656</v>
      </c>
      <c r="D296" s="27" t="str">
        <f ca="1">IFERROR(OFFSET(錠剤!D$4,錠剤_バラ!$A296,0),"")</f>
        <v>メマンチン塩酸塩ＯＤ錠５ｍｇ「ＤＳＥＰ」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バラ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>
        <v>300</v>
      </c>
      <c r="M296" s="54">
        <f t="shared" si="8"/>
        <v>300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349</v>
      </c>
      <c r="B297" s="27">
        <f t="shared" si="9"/>
        <v>293</v>
      </c>
      <c r="C297" s="27">
        <f ca="1">IFERROR(OFFSET(錠剤!C$4,錠剤_バラ!$A297,0),"")</f>
        <v>671</v>
      </c>
      <c r="D297" s="27" t="str">
        <f ca="1">IFERROR(OFFSET(錠剤!D$4,錠剤_バラ!$A297,0),"")</f>
        <v>ラゲブリオカプセル２００ｍｇ</v>
      </c>
      <c r="E297" s="27">
        <f ca="1">IFERROR(OFFSET(錠剤!E$4,錠剤_バラ!$A297,0),"")</f>
        <v>2</v>
      </c>
      <c r="F297" s="27">
        <f ca="1">IFERROR(OFFSET(錠剤!F$4,錠剤_バラ!$A297,0),"")</f>
        <v>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４０ｃａｐ</v>
      </c>
      <c r="I297" s="27" t="str">
        <f ca="1">IFERROR(OFFSET(錠剤!I$4,錠剤_バラ!$A297,0),"")</f>
        <v>cap</v>
      </c>
      <c r="J297" s="27" t="str">
        <f ca="1">IFERROR(OFFSET(錠剤!J$4,錠剤_バラ!$A297,0),"")</f>
        <v>劇薬バラ</v>
      </c>
      <c r="K297" s="77"/>
      <c r="L297" s="65">
        <v>156</v>
      </c>
      <c r="M297" s="54">
        <f t="shared" si="8"/>
        <v>156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350</v>
      </c>
      <c r="B298" s="27">
        <f t="shared" si="9"/>
        <v>294</v>
      </c>
      <c r="C298" s="27">
        <f ca="1">IFERROR(OFFSET(錠剤!C$4,錠剤_バラ!$A298,0),"")</f>
        <v>679</v>
      </c>
      <c r="D298" s="27" t="str">
        <f ca="1">IFERROR(OFFSET(錠剤!D$4,錠剤_バラ!$A298,0),"")</f>
        <v>ラツーダ錠２０ｍｇ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>錠</v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351</v>
      </c>
      <c r="B299" s="27">
        <f t="shared" si="9"/>
        <v>295</v>
      </c>
      <c r="C299" s="27">
        <f ca="1">IFERROR(OFFSET(錠剤!C$4,錠剤_バラ!$A299,0),"")</f>
        <v>680</v>
      </c>
      <c r="D299" s="27" t="str">
        <f ca="1">IFERROR(OFFSET(錠剤!D$4,錠剤_バラ!$A299,0),"")</f>
        <v>ラツーダ錠２０ｍｇ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>錠</v>
      </c>
      <c r="J299" s="27" t="str">
        <f ca="1">IFERROR(OFFSET(錠剤!J$4,錠剤_バラ!$A299,0),"")</f>
        <v>調剤棚　＆　劇薬バラ</v>
      </c>
      <c r="K299" s="77"/>
      <c r="L299" s="65">
        <v>500</v>
      </c>
      <c r="M299" s="54">
        <f t="shared" si="8"/>
        <v>500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352</v>
      </c>
      <c r="B300" s="27">
        <f t="shared" si="9"/>
        <v>296</v>
      </c>
      <c r="C300" s="27">
        <f ca="1">IFERROR(OFFSET(錠剤!C$4,錠剤_バラ!$A300,0),"")</f>
        <v>681</v>
      </c>
      <c r="D300" s="27" t="str">
        <f ca="1">IFERROR(OFFSET(錠剤!D$4,錠剤_バラ!$A300,0),"")</f>
        <v>ラツーダ錠４０ｍｇ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>錠</v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353</v>
      </c>
      <c r="B301" s="27">
        <f t="shared" si="9"/>
        <v>297</v>
      </c>
      <c r="C301" s="27">
        <f ca="1">IFERROR(OFFSET(錠剤!C$4,錠剤_バラ!$A301,0),"")</f>
        <v>682</v>
      </c>
      <c r="D301" s="27" t="str">
        <f ca="1">IFERROR(OFFSET(錠剤!D$4,錠剤_バラ!$A301,0),"")</f>
        <v>ラツーダ錠４０ｍｇ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>錠</v>
      </c>
      <c r="J301" s="27" t="str">
        <f ca="1">IFERROR(OFFSET(錠剤!J$4,錠剤_バラ!$A301,0),"")</f>
        <v>調剤棚　＆　劇薬バラ</v>
      </c>
      <c r="K301" s="77"/>
      <c r="L301" s="65">
        <v>0</v>
      </c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354</v>
      </c>
      <c r="B302" s="27">
        <f t="shared" si="9"/>
        <v>298</v>
      </c>
      <c r="C302" s="27">
        <f ca="1">IFERROR(OFFSET(錠剤!C$4,錠剤_バラ!$A302,0),"")</f>
        <v>686</v>
      </c>
      <c r="D302" s="27" t="str">
        <f ca="1">IFERROR(OFFSET(錠剤!D$4,錠剤_バラ!$A302,0),"")</f>
        <v>ラモトリギン錠１００ｍｇ「トーワ」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１４０Ｔ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355</v>
      </c>
      <c r="B303" s="27">
        <f t="shared" si="9"/>
        <v>299</v>
      </c>
      <c r="C303" s="27">
        <f ca="1">IFERROR(OFFSET(錠剤!C$4,錠剤_バラ!$A303,0),"")</f>
        <v>687</v>
      </c>
      <c r="D303" s="27" t="str">
        <f ca="1">IFERROR(OFFSET(錠剤!D$4,錠剤_バラ!$A303,0),"")</f>
        <v>ラモトリギン錠１００ｍｇ「トーワ」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バラ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>
        <v>100</v>
      </c>
      <c r="M303" s="54">
        <f t="shared" si="8"/>
        <v>100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356</v>
      </c>
      <c r="B304" s="27">
        <f t="shared" si="9"/>
        <v>300</v>
      </c>
      <c r="C304" s="27">
        <f ca="1">IFERROR(OFFSET(錠剤!C$4,錠剤_バラ!$A304,0),"")</f>
        <v>688</v>
      </c>
      <c r="D304" s="27" t="str">
        <f ca="1">IFERROR(OFFSET(錠剤!D$4,錠剤_バラ!$A304,0),"")</f>
        <v>ラモトリギン錠２５ｍｇ「トーワ」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１４０Ｔ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357</v>
      </c>
      <c r="B305" s="27">
        <f t="shared" si="9"/>
        <v>301</v>
      </c>
      <c r="C305" s="27">
        <f ca="1">IFERROR(OFFSET(錠剤!C$4,錠剤_バラ!$A305,0),"")</f>
        <v>689</v>
      </c>
      <c r="D305" s="27" t="str">
        <f ca="1">IFERROR(OFFSET(錠剤!D$4,錠剤_バラ!$A305,0),"")</f>
        <v>ラモトリギン錠２５ｍｇ「トーワ」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>
        <v>146</v>
      </c>
      <c r="M305" s="54">
        <f t="shared" si="8"/>
        <v>146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358</v>
      </c>
      <c r="B306" s="27">
        <f t="shared" si="9"/>
        <v>302</v>
      </c>
      <c r="C306" s="27">
        <f ca="1">IFERROR(OFFSET(錠剤!C$4,錠剤_バラ!$A306,0),"")</f>
        <v>701</v>
      </c>
      <c r="D306" s="27" t="str">
        <f ca="1">IFERROR(OFFSET(錠剤!D$4,錠剤_バラ!$A306,0),"")</f>
        <v>リスパダール錠１ｍｇ　　　　　　　　　　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ＰＴＰ</v>
      </c>
      <c r="H306" s="27" t="str">
        <f ca="1">IFERROR(OFFSET(錠剤!H$4,錠剤_バラ!$A306,0),"")</f>
        <v>１００Ｔ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359</v>
      </c>
      <c r="B307" s="27">
        <f t="shared" si="9"/>
        <v>303</v>
      </c>
      <c r="C307" s="27">
        <f ca="1">IFERROR(OFFSET(錠剤!C$4,錠剤_バラ!$A307,0),"")</f>
        <v>702</v>
      </c>
      <c r="D307" s="27" t="str">
        <f ca="1">IFERROR(OFFSET(錠剤!D$4,錠剤_バラ!$A307,0),"")</f>
        <v>リスパダール錠１ｍｇ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バラ</v>
      </c>
      <c r="H307" s="27" t="str">
        <f ca="1">IFERROR(OFFSET(錠剤!H$4,錠剤_バラ!$A307,0),"")</f>
        <v>１０００Ｔ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>
        <v>570</v>
      </c>
      <c r="M307" s="54">
        <f t="shared" si="8"/>
        <v>570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360</v>
      </c>
      <c r="B308" s="27">
        <f t="shared" si="9"/>
        <v>304</v>
      </c>
      <c r="C308" s="27">
        <f ca="1">IFERROR(OFFSET(錠剤!C$4,錠剤_バラ!$A308,0),"")</f>
        <v>703</v>
      </c>
      <c r="D308" s="27" t="str">
        <f ca="1">IFERROR(OFFSET(錠剤!D$4,錠剤_バラ!$A308,0),"")</f>
        <v>リスパダール錠２ｍｇ　　　　　　　　　　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361</v>
      </c>
      <c r="B309" s="27">
        <f t="shared" si="9"/>
        <v>305</v>
      </c>
      <c r="C309" s="27">
        <f ca="1">IFERROR(OFFSET(錠剤!C$4,錠剤_バラ!$A309,0),"")</f>
        <v>704</v>
      </c>
      <c r="D309" s="27" t="str">
        <f ca="1">IFERROR(OFFSET(錠剤!D$4,錠剤_バラ!$A309,0),"")</f>
        <v>リスパダール錠２ｍｇ　　　　　　　　　　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１０００Ｔ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>
        <v>400</v>
      </c>
      <c r="M309" s="54">
        <f t="shared" si="8"/>
        <v>400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362</v>
      </c>
      <c r="B310" s="27">
        <f t="shared" si="9"/>
        <v>306</v>
      </c>
      <c r="C310" s="27">
        <f ca="1">IFERROR(OFFSET(錠剤!C$4,錠剤_バラ!$A310,0),"")</f>
        <v>705</v>
      </c>
      <c r="D310" s="27" t="str">
        <f ca="1">IFERROR(OFFSET(錠剤!D$4,錠剤_バラ!$A310,0),"")</f>
        <v>リスパダール錠３ｍｇ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363</v>
      </c>
      <c r="B311" s="27">
        <f t="shared" si="9"/>
        <v>307</v>
      </c>
      <c r="C311" s="27">
        <f ca="1">IFERROR(OFFSET(錠剤!C$4,錠剤_バラ!$A311,0),"")</f>
        <v>706</v>
      </c>
      <c r="D311" s="27" t="str">
        <f ca="1">IFERROR(OFFSET(錠剤!D$4,錠剤_バラ!$A311,0),"")</f>
        <v>リスパダール錠３ｍｇ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１０００Ｔ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>
        <v>0</v>
      </c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364</v>
      </c>
      <c r="B312" s="27">
        <f t="shared" si="9"/>
        <v>308</v>
      </c>
      <c r="C312" s="27">
        <f ca="1">IFERROR(OFFSET(錠剤!C$4,錠剤_バラ!$A312,0),"")</f>
        <v>710</v>
      </c>
      <c r="D312" s="27" t="str">
        <f ca="1">IFERROR(OFFSET(錠剤!D$4,錠剤_バラ!$A312,0),"")</f>
        <v>リスペリドンＯＤ錠０．５ｍｇ「アメル」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/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365</v>
      </c>
      <c r="B313" s="27">
        <f t="shared" si="9"/>
        <v>309</v>
      </c>
      <c r="C313" s="27">
        <f ca="1">IFERROR(OFFSET(錠剤!C$4,錠剤_バラ!$A313,0),"")</f>
        <v>711</v>
      </c>
      <c r="D313" s="27" t="str">
        <f ca="1">IFERROR(OFFSET(錠剤!D$4,錠剤_バラ!$A313,0),"")</f>
        <v>リスペリドンＯＤ錠０．５ｍｇ「アメル」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/>
      </c>
      <c r="J313" s="27" t="str">
        <f ca="1">IFERROR(OFFSET(錠剤!J$4,錠剤_バラ!$A313,0),"")</f>
        <v>調剤棚　＆　劇薬バラ</v>
      </c>
      <c r="K313" s="77"/>
      <c r="L313" s="65">
        <v>500</v>
      </c>
      <c r="M313" s="54">
        <f t="shared" si="8"/>
        <v>500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366</v>
      </c>
      <c r="B314" s="27">
        <f t="shared" si="9"/>
        <v>310</v>
      </c>
      <c r="C314" s="27">
        <f ca="1">IFERROR(OFFSET(錠剤!C$4,錠剤_バラ!$A314,0),"")</f>
        <v>712</v>
      </c>
      <c r="D314" s="27" t="str">
        <f ca="1">IFERROR(OFFSET(錠剤!D$4,錠剤_バラ!$A314,0),"")</f>
        <v>リスペリドンＯＤ錠１ｍｇ「アメル」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367</v>
      </c>
      <c r="B315" s="27">
        <f t="shared" si="9"/>
        <v>311</v>
      </c>
      <c r="C315" s="27">
        <f ca="1">IFERROR(OFFSET(錠剤!C$4,錠剤_バラ!$A315,0),"")</f>
        <v>713</v>
      </c>
      <c r="D315" s="27" t="str">
        <f ca="1">IFERROR(OFFSET(錠剤!D$4,錠剤_バラ!$A315,0),"")</f>
        <v>リスペリドンＯＤ錠１ｍｇ「アメル」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５００Ｔ</v>
      </c>
      <c r="I315" s="27" t="str">
        <f ca="1">IFERROR(OFFSET(錠剤!I$4,錠剤_バラ!$A315,0),"")</f>
        <v/>
      </c>
      <c r="J315" s="27" t="str">
        <f ca="1">IFERROR(OFFSET(錠剤!J$4,錠剤_バラ!$A315,0),"")</f>
        <v>調剤棚　＆　劇薬バラ</v>
      </c>
      <c r="K315" s="77"/>
      <c r="L315" s="65">
        <v>695</v>
      </c>
      <c r="M315" s="54">
        <f t="shared" si="8"/>
        <v>695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368</v>
      </c>
      <c r="B316" s="27">
        <f t="shared" si="9"/>
        <v>312</v>
      </c>
      <c r="C316" s="27">
        <f ca="1">IFERROR(OFFSET(錠剤!C$4,錠剤_バラ!$A316,0),"")</f>
        <v>714</v>
      </c>
      <c r="D316" s="27" t="str">
        <f ca="1">IFERROR(OFFSET(錠剤!D$4,錠剤_バラ!$A316,0),"")</f>
        <v>リスペリドンＯＤ錠２ｍｇ「アメル」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/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369</v>
      </c>
      <c r="B317" s="27">
        <f t="shared" si="9"/>
        <v>313</v>
      </c>
      <c r="C317" s="27">
        <f ca="1">IFERROR(OFFSET(錠剤!C$4,錠剤_バラ!$A317,0),"")</f>
        <v>715</v>
      </c>
      <c r="D317" s="27" t="str">
        <f ca="1">IFERROR(OFFSET(錠剤!D$4,錠剤_バラ!$A317,0),"")</f>
        <v>リスペリドンＯＤ錠２ｍｇ「アメル」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５００Ｔ</v>
      </c>
      <c r="I317" s="27" t="str">
        <f ca="1">IFERROR(OFFSET(錠剤!I$4,錠剤_バラ!$A317,0),"")</f>
        <v/>
      </c>
      <c r="J317" s="27" t="str">
        <f ca="1">IFERROR(OFFSET(錠剤!J$4,錠剤_バラ!$A317,0),"")</f>
        <v>調剤棚　＆　劇薬バラ</v>
      </c>
      <c r="K317" s="77"/>
      <c r="L317" s="65">
        <v>284</v>
      </c>
      <c r="M317" s="54">
        <f t="shared" si="8"/>
        <v>284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370</v>
      </c>
      <c r="B318" s="27">
        <f t="shared" si="9"/>
        <v>314</v>
      </c>
      <c r="C318" s="27">
        <f ca="1">IFERROR(OFFSET(錠剤!C$4,錠剤_バラ!$A318,0),"")</f>
        <v>716</v>
      </c>
      <c r="D318" s="27" t="str">
        <f ca="1">IFERROR(OFFSET(錠剤!D$4,錠剤_バラ!$A318,0),"")</f>
        <v>リスペリドンＯＤ錠３ｍｇ「アメル」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</v>
      </c>
      <c r="I318" s="27" t="str">
        <f ca="1">IFERROR(OFFSET(錠剤!I$4,錠剤_バラ!$A318,0),"")</f>
        <v/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371</v>
      </c>
      <c r="B319" s="27">
        <f t="shared" si="9"/>
        <v>315</v>
      </c>
      <c r="C319" s="27">
        <f ca="1">IFERROR(OFFSET(錠剤!C$4,錠剤_バラ!$A319,0),"")</f>
        <v>717</v>
      </c>
      <c r="D319" s="27" t="str">
        <f ca="1">IFERROR(OFFSET(錠剤!D$4,錠剤_バラ!$A319,0),"")</f>
        <v>リスペリドンＯＤ錠３ｍｇ「アメル」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５００Ｔ</v>
      </c>
      <c r="I319" s="27" t="str">
        <f ca="1">IFERROR(OFFSET(錠剤!I$4,錠剤_バラ!$A319,0),"")</f>
        <v/>
      </c>
      <c r="J319" s="27" t="str">
        <f ca="1">IFERROR(OFFSET(錠剤!J$4,錠剤_バラ!$A319,0),"")</f>
        <v>調剤棚　＆　劇薬バラ</v>
      </c>
      <c r="K319" s="77"/>
      <c r="L319" s="65">
        <v>100</v>
      </c>
      <c r="M319" s="54">
        <f t="shared" si="8"/>
        <v>100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372</v>
      </c>
      <c r="B320" s="27">
        <f t="shared" si="9"/>
        <v>316</v>
      </c>
      <c r="C320" s="27">
        <f ca="1">IFERROR(OFFSET(錠剤!C$4,錠剤_バラ!$A320,0),"")</f>
        <v>719</v>
      </c>
      <c r="D320" s="27" t="str">
        <f ca="1">IFERROR(OFFSET(錠剤!D$4,錠剤_バラ!$A320,0),"")</f>
        <v>リスペリドン錠０．５ｍｇ「アメル」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>
        <v>0</v>
      </c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373</v>
      </c>
      <c r="B321" s="27">
        <f t="shared" si="9"/>
        <v>317</v>
      </c>
      <c r="C321" s="27">
        <f ca="1">IFERROR(OFFSET(錠剤!C$4,錠剤_バラ!$A321,0),"")</f>
        <v>720</v>
      </c>
      <c r="D321" s="27" t="str">
        <f ca="1">IFERROR(OFFSET(錠剤!D$4,錠剤_バラ!$A321,0),"")</f>
        <v>リスペリドン錠１ｍｇ「アメル」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ＰＴＰ</v>
      </c>
      <c r="H321" s="27" t="str">
        <f ca="1">IFERROR(OFFSET(錠剤!H$4,錠剤_バラ!$A321,0),"")</f>
        <v>１００Ｔ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>
        <v>0</v>
      </c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(ISNUMBER(SEARCH("バラ", 錠剤!$J$5:$J$999))),
      ROW(A318)
   ),
"")-4</f>
        <v>374</v>
      </c>
      <c r="B322" s="27">
        <f t="shared" si="9"/>
        <v>318</v>
      </c>
      <c r="C322" s="27">
        <f ca="1">IFERROR(OFFSET(錠剤!C$4,錠剤_バラ!$A322,0),"")</f>
        <v>743</v>
      </c>
      <c r="D322" s="27" t="str">
        <f ca="1">IFERROR(OFFSET(錠剤!D$4,錠剤_バラ!$A322,0),"")</f>
        <v>ルーラン錠４ｍｇ</v>
      </c>
      <c r="E322" s="27">
        <f ca="1">IFERROR(OFFSET(錠剤!E$4,錠剤_バラ!$A322,0),"")</f>
        <v>2</v>
      </c>
      <c r="F322" s="27">
        <f ca="1">IFERROR(OFFSET(錠剤!F$4,錠剤_バラ!$A322,0),"")</f>
        <v>26</v>
      </c>
      <c r="G322" s="27" t="str">
        <f ca="1">IFERROR(OFFSET(錠剤!G$4,錠剤_バラ!$A322,0),"")</f>
        <v>ＰＴＰ</v>
      </c>
      <c r="H322" s="27" t="str">
        <f ca="1">IFERROR(OFFSET(錠剤!H$4,錠剤_バラ!$A322,0),"")</f>
        <v>１００Ｔ　　　　</v>
      </c>
      <c r="I322" s="27" t="str">
        <f ca="1">IFERROR(OFFSET(錠剤!I$4,錠剤_バラ!$A322,0),"")</f>
        <v>錠</v>
      </c>
      <c r="J322" s="27" t="str">
        <f ca="1">IFERROR(OFFSET(錠剤!J$4,錠剤_バラ!$A322,0),"")</f>
        <v>調剤棚　＆　劇薬バラ</v>
      </c>
      <c r="K322" s="77"/>
      <c r="L322" s="65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(ISNUMBER(SEARCH("バラ", 錠剤!$J$5:$J$999))),
      ROW(A319)
   ),
"")-4</f>
        <v>375</v>
      </c>
      <c r="B323" s="27">
        <f t="shared" si="9"/>
        <v>319</v>
      </c>
      <c r="C323" s="27">
        <f ca="1">IFERROR(OFFSET(錠剤!C$4,錠剤_バラ!$A323,0),"")</f>
        <v>744</v>
      </c>
      <c r="D323" s="27" t="str">
        <f ca="1">IFERROR(OFFSET(錠剤!D$4,錠剤_バラ!$A323,0),"")</f>
        <v>ルーラン錠４ｍｇ</v>
      </c>
      <c r="E323" s="27">
        <f ca="1">IFERROR(OFFSET(錠剤!E$4,錠剤_バラ!$A323,0),"")</f>
        <v>2</v>
      </c>
      <c r="F323" s="27">
        <f ca="1">IFERROR(OFFSET(錠剤!F$4,錠剤_バラ!$A323,0),"")</f>
        <v>26</v>
      </c>
      <c r="G323" s="27" t="str">
        <f ca="1">IFERROR(OFFSET(錠剤!G$4,錠剤_バラ!$A323,0),"")</f>
        <v>バラ</v>
      </c>
      <c r="H323" s="27" t="str">
        <f ca="1">IFERROR(OFFSET(錠剤!H$4,錠剤_バラ!$A323,0),"")</f>
        <v>１０００Ｔ</v>
      </c>
      <c r="I323" s="27" t="str">
        <f ca="1">IFERROR(OFFSET(錠剤!I$4,錠剤_バラ!$A323,0),"")</f>
        <v>錠</v>
      </c>
      <c r="J323" s="27" t="str">
        <f ca="1">IFERROR(OFFSET(錠剤!J$4,錠剤_バラ!$A323,0),"")</f>
        <v>調剤棚　＆　劇薬バラ</v>
      </c>
      <c r="K323" s="77"/>
      <c r="L323" s="65">
        <v>658</v>
      </c>
      <c r="M323" s="54">
        <f t="shared" si="8"/>
        <v>658</v>
      </c>
    </row>
    <row r="324" spans="1:13">
      <c r="A324" s="66" cm="1">
        <f t="array" aca="1" ref="A324" ca="1">IFERROR(
   _xlfn.AGGREGATE(
      15, 6,
      ROW(錠剤!$J$5:$J$999)/
      (ISNUMBER(SEARCH("バラ", 錠剤!$J$5:$J$999))),
      ROW(A320)
   ),
"")-4</f>
        <v>376</v>
      </c>
      <c r="B324" s="27">
        <f t="shared" si="9"/>
        <v>320</v>
      </c>
      <c r="C324" s="27">
        <f ca="1">IFERROR(OFFSET(錠剤!C$4,錠剤_バラ!$A324,0),"")</f>
        <v>745</v>
      </c>
      <c r="D324" s="27" t="str">
        <f ca="1">IFERROR(OFFSET(錠剤!D$4,錠剤_バラ!$A324,0),"")</f>
        <v>ルーラン錠８ｍｇ</v>
      </c>
      <c r="E324" s="27">
        <f ca="1">IFERROR(OFFSET(錠剤!E$4,錠剤_バラ!$A324,0),"")</f>
        <v>2</v>
      </c>
      <c r="F324" s="27">
        <f ca="1">IFERROR(OFFSET(錠剤!F$4,錠剤_バラ!$A324,0),"")</f>
        <v>26</v>
      </c>
      <c r="G324" s="27" t="str">
        <f ca="1">IFERROR(OFFSET(錠剤!G$4,錠剤_バラ!$A324,0),"")</f>
        <v>バラ</v>
      </c>
      <c r="H324" s="27" t="str">
        <f ca="1">IFERROR(OFFSET(錠剤!H$4,錠剤_バラ!$A324,0),"")</f>
        <v>１０００Ｔ</v>
      </c>
      <c r="I324" s="27" t="str">
        <f ca="1">IFERROR(OFFSET(錠剤!I$4,錠剤_バラ!$A324,0),"")</f>
        <v>錠</v>
      </c>
      <c r="J324" s="27" t="str">
        <f ca="1">IFERROR(OFFSET(錠剤!J$4,錠剤_バラ!$A324,0),"")</f>
        <v>調剤棚　＆　劇薬バラ</v>
      </c>
      <c r="K324" s="77"/>
      <c r="L324" s="65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(ISNUMBER(SEARCH("バラ", 錠剤!$J$5:$J$999))),
      ROW(A321)
   ),
"")-4</f>
        <v>377</v>
      </c>
      <c r="B325" s="27">
        <f t="shared" si="9"/>
        <v>321</v>
      </c>
      <c r="C325" s="27">
        <f ca="1">IFERROR(OFFSET(錠剤!C$4,錠剤_バラ!$A325,0),"")</f>
        <v>746</v>
      </c>
      <c r="D325" s="27" t="str">
        <f ca="1">IFERROR(OFFSET(錠剤!D$4,錠剤_バラ!$A325,0),"")</f>
        <v>ルーラン錠８ｍｇ　　　　　　　　　　　　</v>
      </c>
      <c r="E325" s="27">
        <f ca="1">IFERROR(OFFSET(錠剤!E$4,錠剤_バラ!$A325,0),"")</f>
        <v>2</v>
      </c>
      <c r="F325" s="27">
        <f ca="1">IFERROR(OFFSET(錠剤!F$4,錠剤_バラ!$A325,0),"")</f>
        <v>26</v>
      </c>
      <c r="G325" s="27" t="str">
        <f ca="1">IFERROR(OFFSET(錠剤!G$4,錠剤_バラ!$A325,0),"")</f>
        <v>ＰＴＰ</v>
      </c>
      <c r="H325" s="27" t="str">
        <f ca="1">IFERROR(OFFSET(錠剤!H$4,錠剤_バラ!$A325,0),"")</f>
        <v>１００Ｔ</v>
      </c>
      <c r="I325" s="27" t="str">
        <f ca="1">IFERROR(OFFSET(錠剤!I$4,錠剤_バラ!$A325,0),"")</f>
        <v>錠</v>
      </c>
      <c r="J325" s="27" t="str">
        <f ca="1">IFERROR(OFFSET(錠剤!J$4,錠剤_バラ!$A325,0),"")</f>
        <v>調剤棚　＆　劇薬バラ</v>
      </c>
      <c r="K325" s="77"/>
      <c r="L325" s="65">
        <v>636</v>
      </c>
      <c r="M325" s="54">
        <f t="shared" si="8"/>
        <v>636</v>
      </c>
    </row>
    <row r="326" spans="1:13">
      <c r="A326" s="66" cm="1">
        <f t="array" aca="1" ref="A326" ca="1">IFERROR(
   _xlfn.AGGREGATE(
      15, 6,
      ROW(錠剤!$J$5:$J$999)/
      (ISNUMBER(SEARCH("バラ", 錠剤!$J$5:$J$999))),
      ROW(A322)
   ),
"")-4</f>
        <v>378</v>
      </c>
      <c r="B326" s="27">
        <f t="shared" si="9"/>
        <v>322</v>
      </c>
      <c r="C326" s="27">
        <f ca="1">IFERROR(OFFSET(錠剤!C$4,錠剤_バラ!$A326,0),"")</f>
        <v>747</v>
      </c>
      <c r="D326" s="27" t="str">
        <f ca="1">IFERROR(OFFSET(錠剤!D$4,錠剤_バラ!$A326,0),"")</f>
        <v>レキサルティＯＤ錠０．５ｍｇ</v>
      </c>
      <c r="E326" s="27">
        <f ca="1">IFERROR(OFFSET(錠剤!E$4,錠剤_バラ!$A326,0),"")</f>
        <v>2</v>
      </c>
      <c r="F326" s="27">
        <f ca="1">IFERROR(OFFSET(錠剤!F$4,錠剤_バラ!$A326,0),"")</f>
        <v>26</v>
      </c>
      <c r="G326" s="27" t="str">
        <f ca="1">IFERROR(OFFSET(錠剤!G$4,錠剤_バラ!$A326,0),"")</f>
        <v>ＰＴＰ</v>
      </c>
      <c r="H326" s="27" t="str">
        <f ca="1">IFERROR(OFFSET(錠剤!H$4,錠剤_バラ!$A326,0),"")</f>
        <v>１００Ｔ</v>
      </c>
      <c r="I326" s="27" t="str">
        <f ca="1">IFERROR(OFFSET(錠剤!I$4,錠剤_バラ!$A326,0),"")</f>
        <v>錠</v>
      </c>
      <c r="J326" s="27" t="str">
        <f ca="1">IFERROR(OFFSET(錠剤!J$4,錠剤_バラ!$A326,0),"")</f>
        <v>調剤棚　＆　劇薬バラ</v>
      </c>
      <c r="K326" s="77"/>
      <c r="L326" s="65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(ISNUMBER(SEARCH("バラ", 錠剤!$J$5:$J$999))),
      ROW(A323)
   ),
"")-4</f>
        <v>379</v>
      </c>
      <c r="B327" s="27">
        <f t="shared" ref="B327:B390" si="11">B326+1</f>
        <v>323</v>
      </c>
      <c r="C327" s="27">
        <f ca="1">IFERROR(OFFSET(錠剤!C$4,錠剤_バラ!$A327,0),"")</f>
        <v>748</v>
      </c>
      <c r="D327" s="27" t="str">
        <f ca="1">IFERROR(OFFSET(錠剤!D$4,錠剤_バラ!$A327,0),"")</f>
        <v>レキサルティＯＤ錠０．５ｍｇ</v>
      </c>
      <c r="E327" s="27">
        <f ca="1">IFERROR(OFFSET(錠剤!E$4,錠剤_バラ!$A327,0),"")</f>
        <v>2</v>
      </c>
      <c r="F327" s="27">
        <f ca="1">IFERROR(OFFSET(錠剤!F$4,錠剤_バラ!$A327,0),"")</f>
        <v>26</v>
      </c>
      <c r="G327" s="27" t="str">
        <f ca="1">IFERROR(OFFSET(錠剤!G$4,錠剤_バラ!$A327,0),"")</f>
        <v>バラ</v>
      </c>
      <c r="H327" s="27" t="str">
        <f ca="1">IFERROR(OFFSET(錠剤!H$4,錠剤_バラ!$A327,0),"")</f>
        <v>５００Ｔ</v>
      </c>
      <c r="I327" s="27" t="str">
        <f ca="1">IFERROR(OFFSET(錠剤!I$4,錠剤_バラ!$A327,0),"")</f>
        <v>錠</v>
      </c>
      <c r="J327" s="27" t="str">
        <f ca="1">IFERROR(OFFSET(錠剤!J$4,錠剤_バラ!$A327,0),"")</f>
        <v>調剤棚　＆　劇薬バラ</v>
      </c>
      <c r="K327" s="77"/>
      <c r="L327" s="65">
        <v>29</v>
      </c>
      <c r="M327" s="54">
        <f t="shared" si="10"/>
        <v>29</v>
      </c>
    </row>
    <row r="328" spans="1:13">
      <c r="A328" s="66" cm="1">
        <f t="array" aca="1" ref="A328" ca="1">IFERROR(
   _xlfn.AGGREGATE(
      15, 6,
      ROW(錠剤!$J$5:$J$999)/
      (ISNUMBER(SEARCH("バラ", 錠剤!$J$5:$J$999))),
      ROW(A324)
   ),
"")-4</f>
        <v>380</v>
      </c>
      <c r="B328" s="27">
        <f t="shared" si="11"/>
        <v>324</v>
      </c>
      <c r="C328" s="27">
        <f ca="1">IFERROR(OFFSET(錠剤!C$4,錠剤_バラ!$A328,0),"")</f>
        <v>749</v>
      </c>
      <c r="D328" s="27" t="str">
        <f ca="1">IFERROR(OFFSET(錠剤!D$4,錠剤_バラ!$A328,0),"")</f>
        <v>レキサルティＯＤ錠１ｍｇ</v>
      </c>
      <c r="E328" s="27">
        <f ca="1">IFERROR(OFFSET(錠剤!E$4,錠剤_バラ!$A328,0),"")</f>
        <v>2</v>
      </c>
      <c r="F328" s="27">
        <f ca="1">IFERROR(OFFSET(錠剤!F$4,錠剤_バラ!$A328,0),"")</f>
        <v>26</v>
      </c>
      <c r="G328" s="27" t="str">
        <f ca="1">IFERROR(OFFSET(錠剤!G$4,錠剤_バラ!$A328,0),"")</f>
        <v>ＰＴＰ</v>
      </c>
      <c r="H328" s="27" t="str">
        <f ca="1">IFERROR(OFFSET(錠剤!H$4,錠剤_バラ!$A328,0),"")</f>
        <v>１００Ｔ</v>
      </c>
      <c r="I328" s="27" t="str">
        <f ca="1">IFERROR(OFFSET(錠剤!I$4,錠剤_バラ!$A328,0),"")</f>
        <v>錠</v>
      </c>
      <c r="J328" s="27" t="str">
        <f ca="1">IFERROR(OFFSET(錠剤!J$4,錠剤_バラ!$A328,0),"")</f>
        <v>調剤棚　＆　劇薬バラ</v>
      </c>
      <c r="K328" s="77"/>
      <c r="L328" s="65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(ISNUMBER(SEARCH("バラ", 錠剤!$J$5:$J$999))),
      ROW(A325)
   ),
"")-4</f>
        <v>381</v>
      </c>
      <c r="B329" s="27">
        <f t="shared" si="11"/>
        <v>325</v>
      </c>
      <c r="C329" s="27">
        <f ca="1">IFERROR(OFFSET(錠剤!C$4,錠剤_バラ!$A329,0),"")</f>
        <v>750</v>
      </c>
      <c r="D329" s="27" t="str">
        <f ca="1">IFERROR(OFFSET(錠剤!D$4,錠剤_バラ!$A329,0),"")</f>
        <v>レキサルティＯＤ錠１ｍｇ</v>
      </c>
      <c r="E329" s="27">
        <f ca="1">IFERROR(OFFSET(錠剤!E$4,錠剤_バラ!$A329,0),"")</f>
        <v>2</v>
      </c>
      <c r="F329" s="27">
        <f ca="1">IFERROR(OFFSET(錠剤!F$4,錠剤_バラ!$A329,0),"")</f>
        <v>26</v>
      </c>
      <c r="G329" s="27" t="str">
        <f ca="1">IFERROR(OFFSET(錠剤!G$4,錠剤_バラ!$A329,0),"")</f>
        <v>バラ</v>
      </c>
      <c r="H329" s="27" t="str">
        <f ca="1">IFERROR(OFFSET(錠剤!H$4,錠剤_バラ!$A329,0),"")</f>
        <v>５００Ｔ</v>
      </c>
      <c r="I329" s="27" t="str">
        <f ca="1">IFERROR(OFFSET(錠剤!I$4,錠剤_バラ!$A329,0),"")</f>
        <v>錠</v>
      </c>
      <c r="J329" s="27" t="str">
        <f ca="1">IFERROR(OFFSET(錠剤!J$4,錠剤_バラ!$A329,0),"")</f>
        <v>調剤棚　＆　劇薬バラ</v>
      </c>
      <c r="K329" s="77"/>
      <c r="L329" s="65">
        <v>200</v>
      </c>
      <c r="M329" s="54">
        <f t="shared" si="10"/>
        <v>200</v>
      </c>
    </row>
    <row r="330" spans="1:13">
      <c r="A330" s="66" cm="1">
        <f t="array" aca="1" ref="A330" ca="1">IFERROR(
   _xlfn.AGGREGATE(
      15, 6,
      ROW(錠剤!$J$5:$J$999)/
      (ISNUMBER(SEARCH("バラ", 錠剤!$J$5:$J$999))),
      ROW(A326)
   ),
"")-4</f>
        <v>382</v>
      </c>
      <c r="B330" s="27">
        <f t="shared" si="11"/>
        <v>326</v>
      </c>
      <c r="C330" s="27">
        <f ca="1">IFERROR(OFFSET(錠剤!C$4,錠剤_バラ!$A330,0),"")</f>
        <v>751</v>
      </c>
      <c r="D330" s="27" t="str">
        <f ca="1">IFERROR(OFFSET(錠剤!D$4,錠剤_バラ!$A330,0),"")</f>
        <v>レキサルティＯＤ錠２ｍｇ</v>
      </c>
      <c r="E330" s="27">
        <f ca="1">IFERROR(OFFSET(錠剤!E$4,錠剤_バラ!$A330,0),"")</f>
        <v>2</v>
      </c>
      <c r="F330" s="27">
        <f ca="1">IFERROR(OFFSET(錠剤!F$4,錠剤_バラ!$A330,0),"")</f>
        <v>26</v>
      </c>
      <c r="G330" s="27" t="str">
        <f ca="1">IFERROR(OFFSET(錠剤!G$4,錠剤_バラ!$A330,0),"")</f>
        <v>ＰＴＰ</v>
      </c>
      <c r="H330" s="27" t="str">
        <f ca="1">IFERROR(OFFSET(錠剤!H$4,錠剤_バラ!$A330,0),"")</f>
        <v>１００Ｔ</v>
      </c>
      <c r="I330" s="27" t="str">
        <f ca="1">IFERROR(OFFSET(錠剤!I$4,錠剤_バラ!$A330,0),"")</f>
        <v>錠</v>
      </c>
      <c r="J330" s="27" t="str">
        <f ca="1">IFERROR(OFFSET(錠剤!J$4,錠剤_バラ!$A330,0),"")</f>
        <v>調剤棚　＆　劇薬バラ</v>
      </c>
      <c r="K330" s="77"/>
      <c r="L330" s="65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(ISNUMBER(SEARCH("バラ", 錠剤!$J$5:$J$999))),
      ROW(A327)
   ),
"")-4</f>
        <v>383</v>
      </c>
      <c r="B331" s="27">
        <f t="shared" si="11"/>
        <v>327</v>
      </c>
      <c r="C331" s="27">
        <f ca="1">IFERROR(OFFSET(錠剤!C$4,錠剤_バラ!$A331,0),"")</f>
        <v>752</v>
      </c>
      <c r="D331" s="27" t="str">
        <f ca="1">IFERROR(OFFSET(錠剤!D$4,錠剤_バラ!$A331,0),"")</f>
        <v>レキサルティＯＤ錠２ｍｇ</v>
      </c>
      <c r="E331" s="27">
        <f ca="1">IFERROR(OFFSET(錠剤!E$4,錠剤_バラ!$A331,0),"")</f>
        <v>2</v>
      </c>
      <c r="F331" s="27">
        <f ca="1">IFERROR(OFFSET(錠剤!F$4,錠剤_バラ!$A331,0),"")</f>
        <v>26</v>
      </c>
      <c r="G331" s="27" t="str">
        <f ca="1">IFERROR(OFFSET(錠剤!G$4,錠剤_バラ!$A331,0),"")</f>
        <v>バラ</v>
      </c>
      <c r="H331" s="27" t="str">
        <f ca="1">IFERROR(OFFSET(錠剤!H$4,錠剤_バラ!$A331,0),"")</f>
        <v>５００Ｔ</v>
      </c>
      <c r="I331" s="27" t="str">
        <f ca="1">IFERROR(OFFSET(錠剤!I$4,錠剤_バラ!$A331,0),"")</f>
        <v>錠</v>
      </c>
      <c r="J331" s="27" t="str">
        <f ca="1">IFERROR(OFFSET(錠剤!J$4,錠剤_バラ!$A331,0),"")</f>
        <v>調剤棚　＆　劇薬バラ</v>
      </c>
      <c r="K331" s="77"/>
      <c r="L331" s="65">
        <v>198</v>
      </c>
      <c r="M331" s="54">
        <f t="shared" si="10"/>
        <v>198</v>
      </c>
    </row>
    <row r="332" spans="1:13">
      <c r="A332" s="66" cm="1">
        <f t="array" aca="1" ref="A332" ca="1">IFERROR(
   _xlfn.AGGREGATE(
      15, 6,
      ROW(錠剤!$J$5:$J$999)/
      (ISNUMBER(SEARCH("バラ", 錠剤!$J$5:$J$999))),
      ROW(A328)
   ),
"")-4</f>
        <v>384</v>
      </c>
      <c r="B332" s="27">
        <f t="shared" si="11"/>
        <v>328</v>
      </c>
      <c r="C332" s="27">
        <f ca="1">IFERROR(OFFSET(錠剤!C$4,錠剤_バラ!$A332,0),"")</f>
        <v>788</v>
      </c>
      <c r="D332" s="27" t="str">
        <f ca="1">IFERROR(OFFSET(錠剤!D$4,錠剤_バラ!$A332,0),"")</f>
        <v>ロドピン錠２５ｍｇ</v>
      </c>
      <c r="E332" s="27">
        <f ca="1">IFERROR(OFFSET(錠剤!E$4,錠剤_バラ!$A332,0),"")</f>
        <v>2</v>
      </c>
      <c r="F332" s="27">
        <f ca="1">IFERROR(OFFSET(錠剤!F$4,錠剤_バラ!$A332,0),"")</f>
        <v>26</v>
      </c>
      <c r="G332" s="27" t="str">
        <f ca="1">IFERROR(OFFSET(錠剤!G$4,錠剤_バラ!$A332,0),"")</f>
        <v>ＰＴＰ</v>
      </c>
      <c r="H332" s="27" t="str">
        <f ca="1">IFERROR(OFFSET(錠剤!H$4,錠剤_バラ!$A332,0),"")</f>
        <v>１００Ｔ</v>
      </c>
      <c r="I332" s="27" t="str">
        <f ca="1">IFERROR(OFFSET(錠剤!I$4,錠剤_バラ!$A332,0),"")</f>
        <v>錠</v>
      </c>
      <c r="J332" s="27" t="str">
        <f ca="1">IFERROR(OFFSET(錠剤!J$4,錠剤_バラ!$A332,0),"")</f>
        <v>調剤棚　＆　劇薬バラ</v>
      </c>
      <c r="K332" s="77"/>
      <c r="L332" s="65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(ISNUMBER(SEARCH("バラ", 錠剤!$J$5:$J$999))),
      ROW(A329)
   ),
"")-4</f>
        <v>385</v>
      </c>
      <c r="B333" s="27">
        <f t="shared" si="11"/>
        <v>329</v>
      </c>
      <c r="C333" s="27">
        <f ca="1">IFERROR(OFFSET(錠剤!C$4,錠剤_バラ!$A333,0),"")</f>
        <v>789</v>
      </c>
      <c r="D333" s="27" t="str">
        <f ca="1">IFERROR(OFFSET(錠剤!D$4,錠剤_バラ!$A333,0),"")</f>
        <v>ロドピン錠２５ｍｇ</v>
      </c>
      <c r="E333" s="27">
        <f ca="1">IFERROR(OFFSET(錠剤!E$4,錠剤_バラ!$A333,0),"")</f>
        <v>2</v>
      </c>
      <c r="F333" s="27">
        <f ca="1">IFERROR(OFFSET(錠剤!F$4,錠剤_バラ!$A333,0),"")</f>
        <v>26</v>
      </c>
      <c r="G333" s="27" t="str">
        <f ca="1">IFERROR(OFFSET(錠剤!G$4,錠剤_バラ!$A333,0),"")</f>
        <v>バラ</v>
      </c>
      <c r="H333" s="27" t="str">
        <f ca="1">IFERROR(OFFSET(錠剤!H$4,錠剤_バラ!$A333,0),"")</f>
        <v>１０００Ｔ</v>
      </c>
      <c r="I333" s="27" t="str">
        <f ca="1">IFERROR(OFFSET(錠剤!I$4,錠剤_バラ!$A333,0),"")</f>
        <v>錠</v>
      </c>
      <c r="J333" s="27" t="str">
        <f ca="1">IFERROR(OFFSET(錠剤!J$4,錠剤_バラ!$A333,0),"")</f>
        <v>調剤棚　＆　劇薬バラ</v>
      </c>
      <c r="K333" s="77"/>
      <c r="L333" s="65">
        <v>1000</v>
      </c>
      <c r="M333" s="54">
        <f t="shared" si="10"/>
        <v>1000</v>
      </c>
    </row>
    <row r="334" spans="1:13">
      <c r="A334" s="66" cm="1">
        <f t="array" aca="1" ref="A334" ca="1">IFERROR(
   _xlfn.AGGREGATE(
      15, 6,
      ROW(錠剤!$J$5:$J$999)/
      (ISNUMBER(SEARCH("バラ", 錠剤!$J$5:$J$999))),
      ROW(A330)
   ),
"")-4</f>
        <v>386</v>
      </c>
      <c r="B334" s="27">
        <f t="shared" si="11"/>
        <v>330</v>
      </c>
      <c r="C334" s="27">
        <f ca="1">IFERROR(OFFSET(錠剤!C$4,錠剤_バラ!$A334,0),"")</f>
        <v>790</v>
      </c>
      <c r="D334" s="27" t="str">
        <f ca="1">IFERROR(OFFSET(錠剤!D$4,錠剤_バラ!$A334,0),"")</f>
        <v>ロドピン錠５０ｍｇ</v>
      </c>
      <c r="E334" s="27">
        <f ca="1">IFERROR(OFFSET(錠剤!E$4,錠剤_バラ!$A334,0),"")</f>
        <v>2</v>
      </c>
      <c r="F334" s="27">
        <f ca="1">IFERROR(OFFSET(錠剤!F$4,錠剤_バラ!$A334,0),"")</f>
        <v>26</v>
      </c>
      <c r="G334" s="27" t="str">
        <f ca="1">IFERROR(OFFSET(錠剤!G$4,錠剤_バラ!$A334,0),"")</f>
        <v>ＰＴＰ</v>
      </c>
      <c r="H334" s="27" t="str">
        <f ca="1">IFERROR(OFFSET(錠剤!H$4,錠剤_バラ!$A334,0),"")</f>
        <v>１００Ｔ</v>
      </c>
      <c r="I334" s="27" t="str">
        <f ca="1">IFERROR(OFFSET(錠剤!I$4,錠剤_バラ!$A334,0),"")</f>
        <v>錠</v>
      </c>
      <c r="J334" s="27" t="str">
        <f ca="1">IFERROR(OFFSET(錠剤!J$4,錠剤_バラ!$A334,0),"")</f>
        <v>調剤棚　＆　劇薬バラ</v>
      </c>
      <c r="K334" s="77"/>
      <c r="L334" s="65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(ISNUMBER(SEARCH("バラ", 錠剤!$J$5:$J$999))),
      ROW(A331)
   ),
"")-4</f>
        <v>387</v>
      </c>
      <c r="B335" s="27">
        <f t="shared" si="11"/>
        <v>331</v>
      </c>
      <c r="C335" s="27">
        <f ca="1">IFERROR(OFFSET(錠剤!C$4,錠剤_バラ!$A335,0),"")</f>
        <v>791</v>
      </c>
      <c r="D335" s="27" t="str">
        <f ca="1">IFERROR(OFFSET(錠剤!D$4,錠剤_バラ!$A335,0),"")</f>
        <v>ロドピン錠５０ｍｇ</v>
      </c>
      <c r="E335" s="27">
        <f ca="1">IFERROR(OFFSET(錠剤!E$4,錠剤_バラ!$A335,0),"")</f>
        <v>2</v>
      </c>
      <c r="F335" s="27">
        <f ca="1">IFERROR(OFFSET(錠剤!F$4,錠剤_バラ!$A335,0),"")</f>
        <v>26</v>
      </c>
      <c r="G335" s="27" t="str">
        <f ca="1">IFERROR(OFFSET(錠剤!G$4,錠剤_バラ!$A335,0),"")</f>
        <v>バラ</v>
      </c>
      <c r="H335" s="27" t="str">
        <f ca="1">IFERROR(OFFSET(錠剤!H$4,錠剤_バラ!$A335,0),"")</f>
        <v>１０００Ｔ</v>
      </c>
      <c r="I335" s="27" t="str">
        <f ca="1">IFERROR(OFFSET(錠剤!I$4,錠剤_バラ!$A335,0),"")</f>
        <v>錠</v>
      </c>
      <c r="J335" s="27" t="str">
        <f ca="1">IFERROR(OFFSET(錠剤!J$4,錠剤_バラ!$A335,0),"")</f>
        <v>調剤棚　＆　劇薬バラ</v>
      </c>
      <c r="K335" s="77"/>
      <c r="L335" s="65">
        <v>0</v>
      </c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(ISNUMBER(SEARCH("バラ", 錠剤!$J$5:$J$999))),
      ROW(A332)
   ),
"")-4</f>
        <v>388</v>
      </c>
      <c r="B336" s="27">
        <f t="shared" si="11"/>
        <v>332</v>
      </c>
      <c r="C336" s="27">
        <f ca="1">IFERROR(OFFSET(錠剤!C$4,錠剤_バラ!$A336,0),"")</f>
        <v>824</v>
      </c>
      <c r="D336" s="27" t="str">
        <f ca="1">IFERROR(OFFSET(錠剤!D$4,錠剤_バラ!$A336,0),"")</f>
        <v>炭酸リチウム錠１００ｍｇ「大正」</v>
      </c>
      <c r="E336" s="27">
        <f ca="1">IFERROR(OFFSET(錠剤!E$4,錠剤_バラ!$A336,0),"")</f>
        <v>2</v>
      </c>
      <c r="F336" s="27">
        <f ca="1">IFERROR(OFFSET(錠剤!F$4,錠剤_バラ!$A336,0),"")</f>
        <v>26</v>
      </c>
      <c r="G336" s="27" t="str">
        <f ca="1">IFERROR(OFFSET(錠剤!G$4,錠剤_バラ!$A336,0),"")</f>
        <v>ＰＴＰ</v>
      </c>
      <c r="H336" s="27" t="str">
        <f ca="1">IFERROR(OFFSET(錠剤!H$4,錠剤_バラ!$A336,0),"")</f>
        <v>１００Ｔ　　</v>
      </c>
      <c r="I336" s="27" t="str">
        <f ca="1">IFERROR(OFFSET(錠剤!I$4,錠剤_バラ!$A336,0),"")</f>
        <v>錠</v>
      </c>
      <c r="J336" s="27" t="str">
        <f ca="1">IFERROR(OFFSET(錠剤!J$4,錠剤_バラ!$A336,0),"")</f>
        <v>調剤棚　＆　劇薬バラ</v>
      </c>
      <c r="K336" s="77"/>
      <c r="L336" s="65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(ISNUMBER(SEARCH("バラ", 錠剤!$J$5:$J$999))),
      ROW(A333)
   ),
"")-4</f>
        <v>389</v>
      </c>
      <c r="B337" s="27">
        <f t="shared" si="11"/>
        <v>333</v>
      </c>
      <c r="C337" s="27">
        <f ca="1">IFERROR(OFFSET(錠剤!C$4,錠剤_バラ!$A337,0),"")</f>
        <v>825</v>
      </c>
      <c r="D337" s="27" t="str">
        <f ca="1">IFERROR(OFFSET(錠剤!D$4,錠剤_バラ!$A337,0),"")</f>
        <v>炭酸リチウム錠１００ｍｇ「大正」</v>
      </c>
      <c r="E337" s="27">
        <f ca="1">IFERROR(OFFSET(錠剤!E$4,錠剤_バラ!$A337,0),"")</f>
        <v>2</v>
      </c>
      <c r="F337" s="27">
        <f ca="1">IFERROR(OFFSET(錠剤!F$4,錠剤_バラ!$A337,0),"")</f>
        <v>26</v>
      </c>
      <c r="G337" s="27" t="str">
        <f ca="1">IFERROR(OFFSET(錠剤!G$4,錠剤_バラ!$A337,0),"")</f>
        <v>バラ</v>
      </c>
      <c r="H337" s="27" t="str">
        <f ca="1">IFERROR(OFFSET(錠剤!H$4,錠剤_バラ!$A337,0),"")</f>
        <v>１０００Ｔ　　</v>
      </c>
      <c r="I337" s="27" t="str">
        <f ca="1">IFERROR(OFFSET(錠剤!I$4,錠剤_バラ!$A337,0),"")</f>
        <v>錠</v>
      </c>
      <c r="J337" s="27" t="str">
        <f ca="1">IFERROR(OFFSET(錠剤!J$4,錠剤_バラ!$A337,0),"")</f>
        <v>調剤棚　＆　劇薬バラ</v>
      </c>
      <c r="K337" s="77"/>
      <c r="L337" s="65">
        <v>1000</v>
      </c>
      <c r="M337" s="54">
        <f t="shared" si="10"/>
        <v>1000</v>
      </c>
    </row>
    <row r="338" spans="1:13">
      <c r="A338" s="66" cm="1">
        <f t="array" aca="1" ref="A338" ca="1">IFERROR(
   _xlfn.AGGREGATE(
      15, 6,
      ROW(錠剤!$J$5:$J$999)/
      (ISNUMBER(SEARCH("バラ", 錠剤!$J$5:$J$999))),
      ROW(A334)
   ),
"")-4</f>
        <v>390</v>
      </c>
      <c r="B338" s="27">
        <f t="shared" si="11"/>
        <v>334</v>
      </c>
      <c r="C338" s="27">
        <f ca="1">IFERROR(OFFSET(錠剤!C$4,錠剤_バラ!$A338,0),"")</f>
        <v>826</v>
      </c>
      <c r="D338" s="27" t="str">
        <f ca="1">IFERROR(OFFSET(錠剤!D$4,錠剤_バラ!$A338,0),"")</f>
        <v>炭酸リチウム錠２００ｍｇ「大正」</v>
      </c>
      <c r="E338" s="27">
        <f ca="1">IFERROR(OFFSET(錠剤!E$4,錠剤_バラ!$A338,0),"")</f>
        <v>2</v>
      </c>
      <c r="F338" s="27">
        <f ca="1">IFERROR(OFFSET(錠剤!F$4,錠剤_バラ!$A338,0),"")</f>
        <v>26</v>
      </c>
      <c r="G338" s="27" t="str">
        <f ca="1">IFERROR(OFFSET(錠剤!G$4,錠剤_バラ!$A338,0),"")</f>
        <v>ＰＴＰ</v>
      </c>
      <c r="H338" s="27" t="str">
        <f ca="1">IFERROR(OFFSET(錠剤!H$4,錠剤_バラ!$A338,0),"")</f>
        <v>１００Ｔ</v>
      </c>
      <c r="I338" s="27" t="str">
        <f ca="1">IFERROR(OFFSET(錠剤!I$4,錠剤_バラ!$A338,0),"")</f>
        <v>錠</v>
      </c>
      <c r="J338" s="27" t="str">
        <f ca="1">IFERROR(OFFSET(錠剤!J$4,錠剤_バラ!$A338,0),"")</f>
        <v>調剤棚　＆　劇薬バラ</v>
      </c>
      <c r="K338" s="77"/>
      <c r="L338" s="65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(ISNUMBER(SEARCH("バラ", 錠剤!$J$5:$J$999))),
      ROW(A335)
   ),
"")-4</f>
        <v>391</v>
      </c>
      <c r="B339" s="27">
        <f t="shared" si="11"/>
        <v>335</v>
      </c>
      <c r="C339" s="27">
        <f ca="1">IFERROR(OFFSET(錠剤!C$4,錠剤_バラ!$A339,0),"")</f>
        <v>827</v>
      </c>
      <c r="D339" s="27" t="str">
        <f ca="1">IFERROR(OFFSET(錠剤!D$4,錠剤_バラ!$A339,0),"")</f>
        <v>炭酸リチウム錠２００ｍｇ「大正」</v>
      </c>
      <c r="E339" s="27">
        <f ca="1">IFERROR(OFFSET(錠剤!E$4,錠剤_バラ!$A339,0),"")</f>
        <v>2</v>
      </c>
      <c r="F339" s="27">
        <f ca="1">IFERROR(OFFSET(錠剤!F$4,錠剤_バラ!$A339,0),"")</f>
        <v>26</v>
      </c>
      <c r="G339" s="27" t="str">
        <f ca="1">IFERROR(OFFSET(錠剤!G$4,錠剤_バラ!$A339,0),"")</f>
        <v>バラ</v>
      </c>
      <c r="H339" s="27" t="str">
        <f ca="1">IFERROR(OFFSET(錠剤!H$4,錠剤_バラ!$A339,0),"")</f>
        <v>１０００Ｔ</v>
      </c>
      <c r="I339" s="27" t="str">
        <f ca="1">IFERROR(OFFSET(錠剤!I$4,錠剤_バラ!$A339,0),"")</f>
        <v>錠</v>
      </c>
      <c r="J339" s="27" t="str">
        <f ca="1">IFERROR(OFFSET(錠剤!J$4,錠剤_バラ!$A339,0),"")</f>
        <v>調剤棚　＆　劇薬バラ</v>
      </c>
      <c r="K339" s="77"/>
      <c r="L339" s="65">
        <v>0</v>
      </c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2:N304"/>
  <sheetViews>
    <sheetView zoomScale="90" zoomScaleNormal="90" workbookViewId="0">
      <pane xSplit="1" ySplit="4" topLeftCell="B62" activePane="bottomRight" state="frozen"/>
      <selection pane="topRight" activeCell="B1" sqref="B1"/>
      <selection pane="bottomLeft" activeCell="A5" sqref="A5"/>
      <selection pane="bottomRight" activeCell="P24" sqref="P24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14.33203125" style="29" bestFit="1" customWidth="1"/>
    <col min="10" max="12" width="6.77734375" style="29" customWidth="1"/>
    <col min="13" max="13" width="8.88671875" style="29"/>
    <col min="14" max="14" width="5.77734375" style="29" customWidth="1"/>
    <col min="15" max="17" width="8.88671875" style="29"/>
    <col min="18" max="18" width="56.6640625" style="29" bestFit="1" customWidth="1"/>
    <col min="19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66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4059</v>
      </c>
      <c r="G4" s="61" t="s">
        <v>4061</v>
      </c>
      <c r="H4" s="61" t="s">
        <v>4062</v>
      </c>
      <c r="I4" s="61" t="s">
        <v>4083</v>
      </c>
      <c r="J4" s="61" t="s">
        <v>4207</v>
      </c>
      <c r="K4" s="61" t="s">
        <v>5427</v>
      </c>
      <c r="L4" s="61" t="s">
        <v>5428</v>
      </c>
      <c r="M4" s="61" t="s">
        <v>4206</v>
      </c>
      <c r="N4" s="61" t="s">
        <v>4200</v>
      </c>
    </row>
    <row r="5" spans="1:14">
      <c r="A5" s="66" cm="1">
        <f t="array" aca="1" ref="A5" ca="1">IFERROR(
    SMALL(
        IF((統合マスタ!$R$5:$R$1501=1)*
           (ISNUMBER(MATCH(統合マスタ!$V$5:$V$1501, 分類!$Q$8:$Q$15, 0))),
           統合マスタ!$AC$5:$AC$1501),
        ROW(A1)
    ),
"")</f>
        <v>33</v>
      </c>
      <c r="B5" s="27">
        <v>1</v>
      </c>
      <c r="C5" s="27">
        <f ca="1">IF($A5="","",OFFSET(統合マスタ!$B$4,MATCH($A5,統合マスタ!$AC$5:$AC$1501,0),0))</f>
        <v>33</v>
      </c>
      <c r="D5" s="27" t="str">
        <f ca="1">IF($A5="","",OFFSET(統合マスタ!$C$4,MATCH($A5,統合マスタ!$AC$5:$AC$1501,0),0))</f>
        <v>アクチット輸液　　　　　　　　　　　　　　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10</v>
      </c>
      <c r="G5" s="27" t="str">
        <f ca="1">IF($A5="","",OFFSET(統合マスタ!$E$4,MATCH($A5,統合マスタ!$AC$5:$AC$1501,0),0))</f>
        <v/>
      </c>
      <c r="H5" s="27" t="str">
        <f ca="1">IF($A5="","",OFFSET(統合マスタ!$F$4,MATCH($A5,統合マスタ!$AC$5:$AC$1501,0),0))</f>
        <v>５００ｍｌｘ２０袋</v>
      </c>
      <c r="I5" s="54" t="str">
        <f ca="1">IF(F5="","",OFFSET(分類!$B$29,MATCH(F5,分類!$A$30:$A$46,0),0))</f>
        <v>輸液</v>
      </c>
      <c r="J5" s="65">
        <v>7</v>
      </c>
      <c r="K5" s="54" t="s">
        <v>97</v>
      </c>
      <c r="L5" s="54"/>
      <c r="M5" s="54">
        <f>IF(L5="",J5,J5*L5)</f>
        <v>7</v>
      </c>
      <c r="N5" s="27" t="str">
        <f ca="1">IF($A5="","",OFFSET(統合マスタ!$K$4,MATCH($A5,統合マスタ!$AC$5:$AC$1501,0),0))</f>
        <v>袋</v>
      </c>
    </row>
    <row r="6" spans="1:14">
      <c r="A6" s="66" cm="1">
        <f t="array" aca="1" ref="A6" ca="1">IFERROR(
    SMALL(
        IF((統合マスタ!$R$5:$R$1501=1)*
           (ISNUMBER(MATCH(統合マスタ!$V$5:$V$1501, 分類!$Q$8:$Q$15, 0))),
           統合マスタ!$AC$5:$AC$1501),
        ROW(A2)
    ),
"")</f>
        <v>40</v>
      </c>
      <c r="B6" s="27">
        <f>B5+1</f>
        <v>2</v>
      </c>
      <c r="C6" s="27">
        <f ca="1">IF($A6="","",OFFSET(統合マスタ!$B$4,MATCH($A6,統合マスタ!$AC$5:$AC$1501,0),0))</f>
        <v>40</v>
      </c>
      <c r="D6" s="27" t="str">
        <f ca="1">IF($A6="","",OFFSET(統合マスタ!$C$4,MATCH($A6,統合マスタ!$AC$5:$AC$1501,0),0))</f>
        <v>アスコルビン酸注５００ｍｇ「イセイ」　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11</v>
      </c>
      <c r="G6" s="27" t="str">
        <f ca="1">IF($A6="","",OFFSET(統合マスタ!$E$4,MATCH($A6,統合マスタ!$AC$5:$AC$1501,0),0))</f>
        <v/>
      </c>
      <c r="H6" s="27" t="str">
        <f ca="1">IF($A6="","",OFFSET(統合マスタ!$F$4,MATCH($A6,統合マスタ!$AC$5:$AC$1501,0),0))</f>
        <v>２ｍｌｘ５０Ａ</v>
      </c>
      <c r="I6" s="54" t="str">
        <f ca="1">IF(F6="","",OFFSET(分類!$B$29,MATCH(F6,分類!$A$30:$A$46,0),0))</f>
        <v>冷蔵庫</v>
      </c>
      <c r="J6" s="65">
        <v>26</v>
      </c>
      <c r="K6" s="54" t="s">
        <v>88</v>
      </c>
      <c r="L6" s="54"/>
      <c r="M6" s="54">
        <f t="shared" ref="M6:M69" si="0">IF(L6="",J6,J6*L6)</f>
        <v>26</v>
      </c>
      <c r="N6" s="27" t="str">
        <f ca="1">IF($A6="","",OFFSET(統合マスタ!$K$4,MATCH($A6,統合マスタ!$AC$5:$AC$1501,0),0))</f>
        <v>A</v>
      </c>
    </row>
    <row r="7" spans="1:14">
      <c r="A7" s="66" cm="1">
        <f t="array" aca="1" ref="A7" ca="1">IFERROR(
    SMALL(
        IF((統合マスタ!$R$5:$R$1501=1)*
           (ISNUMBER(MATCH(統合マスタ!$V$5:$V$1501, 分類!$Q$8:$Q$15, 0))),
           統合マスタ!$AC$5:$AC$1501),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IF($A7="","",OFFSET(統合マスタ!$B$4,MATCH($A7,統合マスタ!$AC$5:$AC$1501,0),0))</f>
        <v>48</v>
      </c>
      <c r="D7" s="27" t="str">
        <f ca="1">IF($A7="","",OFFSET(統合マスタ!$C$4,MATCH($A7,統合マスタ!$AC$5:$AC$1501,0),0))</f>
        <v>アスパラギン酸カリウム注　１０ＭＥＱキット「テルモ」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9</v>
      </c>
      <c r="G7" s="27" t="str">
        <f ca="1">IF($A7="","",OFFSET(統合マスタ!$E$4,MATCH($A7,統合マスタ!$AC$5:$AC$1501,0),0))</f>
        <v/>
      </c>
      <c r="H7" s="27" t="str">
        <f ca="1">IF($A7="","",OFFSET(統合マスタ!$F$4,MATCH($A7,統合マスタ!$AC$5:$AC$1501,0),0))</f>
        <v>１０ｍｌｘ１０</v>
      </c>
      <c r="I7" s="54" t="str">
        <f ca="1">IF(F7="","",OFFSET(分類!$B$29,MATCH(F7,分類!$A$30:$A$46,0),0))</f>
        <v>注射</v>
      </c>
      <c r="J7" s="65">
        <v>19</v>
      </c>
      <c r="K7" s="54" t="s">
        <v>244</v>
      </c>
      <c r="L7" s="54">
        <v>1</v>
      </c>
      <c r="M7" s="54">
        <f t="shared" si="0"/>
        <v>19</v>
      </c>
      <c r="N7" s="27" t="str">
        <f ca="1">IF($A7="","",OFFSET(統合マスタ!$K$4,MATCH($A7,統合マスタ!$AC$5:$AC$1501,0),0))</f>
        <v>10ｍｌ</v>
      </c>
    </row>
    <row r="8" spans="1:14">
      <c r="A8" s="66" cm="1">
        <f t="array" aca="1" ref="A8" ca="1">IFERROR(
    SMALL(
        IF((統合マスタ!$R$5:$R$1501=1)*
           (ISNUMBER(MATCH(統合マスタ!$V$5:$V$1501, 分類!$Q$8:$Q$15, 0))),
           統合マスタ!$AC$5:$AC$1501),
        ROW(A4)
    ),
"")</f>
        <v>60</v>
      </c>
      <c r="B8" s="27">
        <f t="shared" si="1"/>
        <v>4</v>
      </c>
      <c r="C8" s="27">
        <f ca="1">IF($A8="","",OFFSET(統合マスタ!$B$4,MATCH($A8,統合マスタ!$AC$5:$AC$1501,0),0))</f>
        <v>60</v>
      </c>
      <c r="D8" s="27" t="str">
        <f ca="1">IF($A8="","",OFFSET(統合マスタ!$C$4,MATCH($A8,統合マスタ!$AC$5:$AC$1501,0),0))</f>
        <v>アドナ注（静脈用）５０ｍｇ　　　　　　　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9</v>
      </c>
      <c r="G8" s="27" t="str">
        <f ca="1">IF($A8="","",OFFSET(統合マスタ!$E$4,MATCH($A8,統合マスタ!$AC$5:$AC$1501,0),0))</f>
        <v/>
      </c>
      <c r="H8" s="27" t="str">
        <f ca="1">IF($A8="","",OFFSET(統合マスタ!$F$4,MATCH($A8,統合マスタ!$AC$5:$AC$1501,0),0))</f>
        <v>１０ｍｌ×１０Ａ</v>
      </c>
      <c r="I8" s="54" t="str">
        <f ca="1">IF(F8="","",OFFSET(分類!$B$29,MATCH(F8,分類!$A$30:$A$46,0),0))</f>
        <v>注射</v>
      </c>
      <c r="J8" s="65">
        <v>57</v>
      </c>
      <c r="K8" s="54" t="s">
        <v>88</v>
      </c>
      <c r="L8" s="54"/>
      <c r="M8" s="54">
        <f t="shared" si="0"/>
        <v>57</v>
      </c>
      <c r="N8" s="27" t="str">
        <f ca="1">IF($A8="","",OFFSET(統合マスタ!$K$4,MATCH($A8,統合マスタ!$AC$5:$AC$1501,0),0))</f>
        <v>A</v>
      </c>
    </row>
    <row r="9" spans="1:14">
      <c r="A9" s="66" cm="1">
        <f t="array" aca="1" ref="A9" ca="1">IFERROR(
    SMALL(
        IF((統合マスタ!$R$5:$R$1501=1)*
           (ISNUMBER(MATCH(統合マスタ!$V$5:$V$1501, 分類!$Q$8:$Q$15, 0))),
           統合マスタ!$AC$5:$AC$1501),
        ROW(A5)
    ),
"")</f>
        <v>61</v>
      </c>
      <c r="B9" s="27">
        <f t="shared" si="1"/>
        <v>5</v>
      </c>
      <c r="C9" s="27">
        <f ca="1">IF($A9="","",OFFSET(統合マスタ!$B$4,MATCH($A9,統合マスタ!$AC$5:$AC$1501,0),0))</f>
        <v>61</v>
      </c>
      <c r="D9" s="27" t="str">
        <f ca="1">IF($A9="","",OFFSET(統合マスタ!$C$4,MATCH($A9,統合マスタ!$AC$5:$AC$1501,0),0))</f>
        <v>アドナ注（静脈用）５０ｍｇ　　　　　　　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9</v>
      </c>
      <c r="G9" s="27" t="str">
        <f ca="1">IF($A9="","",OFFSET(統合マスタ!$E$4,MATCH($A9,統合マスタ!$AC$5:$AC$1501,0),0))</f>
        <v/>
      </c>
      <c r="H9" s="27" t="str">
        <f ca="1">IF($A9="","",OFFSET(統合マスタ!$F$4,MATCH($A9,統合マスタ!$AC$5:$AC$1501,0),0))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IF($A9="","",OFFSET(統合マスタ!$K$4,MATCH($A9,統合マスタ!$AC$5:$AC$1501,0),0))</f>
        <v>A</v>
      </c>
    </row>
    <row r="10" spans="1:14">
      <c r="A10" s="66" cm="1">
        <f t="array" aca="1" ref="A10" ca="1">IFERROR(
    SMALL(
        IF((統合マスタ!$R$5:$R$1501=1)*
           (ISNUMBER(MATCH(統合マスタ!$V$5:$V$1501, 分類!$Q$8:$Q$15, 0))),
           統合マスタ!$AC$5:$AC$1501),
        ROW(A6)
    ),
"")</f>
        <v>92</v>
      </c>
      <c r="B10" s="27">
        <f t="shared" si="1"/>
        <v>6</v>
      </c>
      <c r="C10" s="27">
        <f ca="1">IF($A10="","",OFFSET(統合マスタ!$B$4,MATCH($A10,統合マスタ!$AC$5:$AC$1501,0),0))</f>
        <v>92</v>
      </c>
      <c r="D10" s="27" t="str">
        <f ca="1">IF($A10="","",OFFSET(統合マスタ!$C$4,MATCH($A10,統合マスタ!$AC$5:$AC$1501,0),0))</f>
        <v>アルブミナー２５％静注１２．５ｇ／５０ｍｌ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6</v>
      </c>
      <c r="G10" s="27" t="str">
        <f ca="1">IF($A10="","",OFFSET(統合マスタ!$E$4,MATCH($A10,統合マスタ!$AC$5:$AC$1501,0),0))</f>
        <v/>
      </c>
      <c r="H10" s="27" t="str">
        <f ca="1">IF($A10="","",OFFSET(統合マスタ!$F$4,MATCH($A10,統合マスタ!$AC$5:$AC$1501,0),0))</f>
        <v>５０ｍｌｘ１Ｖ</v>
      </c>
      <c r="I10" s="54" t="str">
        <f ca="1">IF(F10="","",OFFSET(分類!$B$29,MATCH(F10,分類!$A$30:$A$46,0),0))</f>
        <v>劇薬バラ</v>
      </c>
      <c r="J10" s="65">
        <v>1</v>
      </c>
      <c r="K10" s="54" t="s">
        <v>110</v>
      </c>
      <c r="L10" s="54"/>
      <c r="M10" s="54">
        <f t="shared" si="0"/>
        <v>1</v>
      </c>
      <c r="N10" s="27" t="str">
        <f ca="1">IF($A10="","",OFFSET(統合マスタ!$K$4,MATCH($A10,統合マスタ!$AC$5:$AC$1501,0),0))</f>
        <v>V</v>
      </c>
    </row>
    <row r="11" spans="1:14">
      <c r="A11" s="66" cm="1">
        <f t="array" aca="1" ref="A11" ca="1">IFERROR(
    SMALL(
        IF((統合マスタ!$R$5:$R$1501=1)*
           (ISNUMBER(MATCH(統合マスタ!$V$5:$V$1501, 分類!$Q$8:$Q$15, 0))),
           統合マスタ!$AC$5:$AC$1501),
        ROW(A7)
    ),
"")</f>
        <v>109</v>
      </c>
      <c r="B11" s="27">
        <f t="shared" si="1"/>
        <v>7</v>
      </c>
      <c r="C11" s="27">
        <f ca="1">IF($A11="","",OFFSET(統合マスタ!$B$4,MATCH($A11,統合マスタ!$AC$5:$AC$1501,0),0))</f>
        <v>109</v>
      </c>
      <c r="D11" s="27" t="str">
        <f ca="1">IF($A11="","",OFFSET(統合マスタ!$C$4,MATCH($A11,統合マスタ!$AC$5:$AC$1501,0),0))</f>
        <v>イベニティ皮下注１０５ｍｇシリンジ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11</v>
      </c>
      <c r="G11" s="27" t="str">
        <f ca="1">IF($A11="","",OFFSET(統合マスタ!$E$4,MATCH($A11,統合マスタ!$AC$5:$AC$1501,0),0))</f>
        <v/>
      </c>
      <c r="H11" s="27" t="str">
        <f ca="1">IF($A11="","",OFFSET(統合マスタ!$F$4,MATCH($A11,統合マスタ!$AC$5:$AC$1501,0),0))</f>
        <v>２筒</v>
      </c>
      <c r="I11" s="54" t="str">
        <f ca="1">IF(F11="","",OFFSET(分類!$B$29,MATCH(F11,分類!$A$30:$A$46,0),0))</f>
        <v>冷蔵庫</v>
      </c>
      <c r="J11" s="65">
        <v>1</v>
      </c>
      <c r="K11" s="54" t="s">
        <v>5426</v>
      </c>
      <c r="L11" s="54">
        <v>2</v>
      </c>
      <c r="M11" s="54">
        <f t="shared" si="0"/>
        <v>2</v>
      </c>
      <c r="N11" s="27" t="str">
        <f ca="1">IF($A11="","",OFFSET(統合マスタ!$K$4,MATCH($A11,統合マスタ!$AC$5:$AC$1501,0),0))</f>
        <v>本</v>
      </c>
    </row>
    <row r="12" spans="1:14">
      <c r="A12" s="66" cm="1">
        <f t="array" aca="1" ref="A12" ca="1">IFERROR(
    SMALL(
        IF((統合マスタ!$R$5:$R$1501=1)*
           (ISNUMBER(MATCH(統合マスタ!$V$5:$V$1501, 分類!$Q$8:$Q$15, 0))),
           統合マスタ!$AC$5:$AC$1501),
        ROW(A8)
    ),
"")</f>
        <v>207</v>
      </c>
      <c r="B12" s="27">
        <f t="shared" si="1"/>
        <v>8</v>
      </c>
      <c r="C12" s="27">
        <f ca="1">IF($A12="","",OFFSET(統合マスタ!$B$4,MATCH($A12,統合マスタ!$AC$5:$AC$1501,0),0))</f>
        <v>207</v>
      </c>
      <c r="D12" s="27" t="str">
        <f ca="1">IF($A12="","",OFFSET(統合マスタ!$C$4,MATCH($A12,統合マスタ!$AC$5:$AC$1501,0),0))</f>
        <v>グリセオール注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9</v>
      </c>
      <c r="G12" s="27" t="str">
        <f ca="1">IF($A12="","",OFFSET(統合マスタ!$E$4,MATCH($A12,統合マスタ!$AC$5:$AC$1501,0),0))</f>
        <v/>
      </c>
      <c r="H12" s="27" t="str">
        <f ca="1">IF($A12="","",OFFSET(統合マスタ!$F$4,MATCH($A12,統合マスタ!$AC$5:$AC$1501,0),0))</f>
        <v>２００ｍｌｘ１０</v>
      </c>
      <c r="I12" s="54" t="str">
        <f ca="1">IF(F12="","",OFFSET(分類!$B$29,MATCH(F12,分類!$A$30:$A$46,0),0))</f>
        <v>注射</v>
      </c>
      <c r="J12" s="65">
        <v>4</v>
      </c>
      <c r="K12" s="54" t="s">
        <v>97</v>
      </c>
      <c r="L12" s="54"/>
      <c r="M12" s="54">
        <f t="shared" si="0"/>
        <v>4</v>
      </c>
      <c r="N12" s="27" t="str">
        <f ca="1">IF($A12="","",OFFSET(統合マスタ!$K$4,MATCH($A12,統合マスタ!$AC$5:$AC$1501,0),0))</f>
        <v>袋</v>
      </c>
    </row>
    <row r="13" spans="1:14">
      <c r="A13" s="66" cm="1">
        <f t="array" aca="1" ref="A13" ca="1">IFERROR(
    SMALL(
        IF((統合マスタ!$R$5:$R$1501=1)*
           (ISNUMBER(MATCH(統合マスタ!$V$5:$V$1501, 分類!$Q$8:$Q$15, 0))),
           統合マスタ!$AC$5:$AC$1501),
        ROW(A9)
    ),
"")</f>
        <v>221</v>
      </c>
      <c r="B13" s="27">
        <f t="shared" si="1"/>
        <v>9</v>
      </c>
      <c r="C13" s="27">
        <f ca="1">IF($A13="","",OFFSET(統合マスタ!$B$4,MATCH($A13,統合マスタ!$AC$5:$AC$1501,0),0))</f>
        <v>221</v>
      </c>
      <c r="D13" s="27" t="str">
        <f ca="1">IF($A13="","",OFFSET(統合マスタ!$C$4,MATCH($A13,統合マスタ!$AC$5:$AC$1501,0),0))</f>
        <v>ケイツーＮ静注１０ｍｇ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9</v>
      </c>
      <c r="G13" s="27" t="str">
        <f ca="1">IF($A13="","",OFFSET(統合マスタ!$E$4,MATCH($A13,統合マスタ!$AC$5:$AC$1501,0),0))</f>
        <v/>
      </c>
      <c r="H13" s="27" t="str">
        <f ca="1">IF($A13="","",OFFSET(統合マスタ!$F$4,MATCH($A13,統合マスタ!$AC$5:$AC$1501,0),0))</f>
        <v>２ｍｌｘ１０管</v>
      </c>
      <c r="I13" s="54" t="str">
        <f ca="1">IF(F13="","",OFFSET(分類!$B$29,MATCH(F13,分類!$A$30:$A$46,0),0))</f>
        <v>注射</v>
      </c>
      <c r="J13" s="65">
        <v>10</v>
      </c>
      <c r="K13" s="54" t="s">
        <v>88</v>
      </c>
      <c r="L13" s="54"/>
      <c r="M13" s="54">
        <f t="shared" si="0"/>
        <v>10</v>
      </c>
      <c r="N13" s="27" t="str">
        <f ca="1">IF($A13="","",OFFSET(統合マスタ!$K$4,MATCH($A13,統合マスタ!$AC$5:$AC$1501,0),0))</f>
        <v>A</v>
      </c>
    </row>
    <row r="14" spans="1:14">
      <c r="A14" s="66" cm="1">
        <f t="array" aca="1" ref="A14" ca="1">IFERROR(
    SMALL(
        IF((統合マスタ!$R$5:$R$1501=1)*
           (ISNUMBER(MATCH(統合マスタ!$V$5:$V$1501, 分類!$Q$8:$Q$15, 0))),
           統合マスタ!$AC$5:$AC$1501),
        ROW(A10)
    ),
"")</f>
        <v>246</v>
      </c>
      <c r="B14" s="27">
        <f t="shared" si="1"/>
        <v>10</v>
      </c>
      <c r="C14" s="27">
        <f ca="1">IF($A14="","",OFFSET(統合マスタ!$B$4,MATCH($A14,統合マスタ!$AC$5:$AC$1501,0),0))</f>
        <v>246</v>
      </c>
      <c r="D14" s="27" t="str">
        <f ca="1">IF($A14="","",OFFSET(統合マスタ!$C$4,MATCH($A14,統合マスタ!$AC$5:$AC$1501,0),0))</f>
        <v>ジアゼパム注射液５ｍｇ「ＮＩＧ」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9</v>
      </c>
      <c r="G14" s="27" t="str">
        <f ca="1">IF($A14="","",OFFSET(統合マスタ!$E$4,MATCH($A14,統合マスタ!$AC$5:$AC$1501,0),0))</f>
        <v/>
      </c>
      <c r="H14" s="27" t="str">
        <f ca="1">IF($A14="","",OFFSET(統合マスタ!$F$4,MATCH($A14,統合マスタ!$AC$5:$AC$1501,0),0))</f>
        <v>１ｍｌｘ１０Ａ</v>
      </c>
      <c r="I14" s="54" t="str">
        <f ca="1">IF(F14="","",OFFSET(分類!$B$29,MATCH(F14,分類!$A$30:$A$46,0),0))</f>
        <v>注射</v>
      </c>
      <c r="J14" s="65">
        <v>6</v>
      </c>
      <c r="K14" s="54" t="s">
        <v>486</v>
      </c>
      <c r="L14" s="54"/>
      <c r="M14" s="54">
        <f t="shared" si="0"/>
        <v>6</v>
      </c>
      <c r="N14" s="27" t="str">
        <f ca="1">IF($A14="","",OFFSET(統合マスタ!$K$4,MATCH($A14,統合マスタ!$AC$5:$AC$1501,0),0))</f>
        <v>管</v>
      </c>
    </row>
    <row r="15" spans="1:14">
      <c r="A15" s="66" cm="1">
        <f t="array" aca="1" ref="A15" ca="1">IFERROR(
    SMALL(
        IF((統合マスタ!$R$5:$R$1501=1)*
           (ISNUMBER(MATCH(統合マスタ!$V$5:$V$1501, 分類!$Q$8:$Q$15, 0))),
           統合マスタ!$AC$5:$AC$1501),
        ROW(A11)
    ),
"")</f>
        <v>277</v>
      </c>
      <c r="B15" s="27">
        <f t="shared" si="1"/>
        <v>11</v>
      </c>
      <c r="C15" s="27">
        <f ca="1">IF($A15="","",OFFSET(統合マスタ!$B$4,MATCH($A15,統合マスタ!$AC$5:$AC$1501,0),0))</f>
        <v>277</v>
      </c>
      <c r="D15" s="27" t="str">
        <f ca="1">IF($A15="","",OFFSET(統合マスタ!$C$4,MATCH($A15,統合マスタ!$AC$5:$AC$1501,0),0))</f>
        <v>スルバシリン静注用１．５ｇ</v>
      </c>
      <c r="E15" s="27">
        <f ca="1">IF($A15="","",OFFSET(統合マスタ!$X$4,MATCH($A15,統合マスタ!$AC$5:$AC$1501,0),0))</f>
        <v>0</v>
      </c>
      <c r="F15" s="27">
        <f ca="1">IF($A15="","",OFFSET(統合マスタ!$Z$4,MATCH($A15,統合マスタ!$AC$5:$AC$1501,0),0))</f>
        <v>8</v>
      </c>
      <c r="G15" s="27" t="str">
        <f ca="1">IF($A15="","",OFFSET(統合マスタ!$E$4,MATCH($A15,統合マスタ!$AC$5:$AC$1501,0),0))</f>
        <v/>
      </c>
      <c r="H15" s="27" t="str">
        <f ca="1">IF($A15="","",OFFSET(統合マスタ!$F$4,MATCH($A15,統合マスタ!$AC$5:$AC$1501,0),0))</f>
        <v>１０瓶</v>
      </c>
      <c r="I15" s="54" t="str">
        <f ca="1">IF(F15="","",OFFSET(分類!$B$29,MATCH(F15,分類!$A$30:$A$46,0),0))</f>
        <v>抗生剤.小輸液</v>
      </c>
      <c r="J15" s="65">
        <v>44</v>
      </c>
      <c r="K15" s="54" t="s">
        <v>110</v>
      </c>
      <c r="L15" s="54"/>
      <c r="M15" s="54">
        <f t="shared" si="0"/>
        <v>44</v>
      </c>
      <c r="N15" s="27" t="str">
        <f ca="1">IF($A15="","",OFFSET(統合マスタ!$K$4,MATCH($A15,統合マスタ!$AC$5:$AC$1501,0),0))</f>
        <v>V</v>
      </c>
    </row>
    <row r="16" spans="1:14">
      <c r="A16" s="66" cm="1">
        <f t="array" aca="1" ref="A16" ca="1">IFERROR(
    SMALL(
        IF((統合マスタ!$R$5:$R$1501=1)*
           (ISNUMBER(MATCH(統合マスタ!$V$5:$V$1501, 分類!$Q$8:$Q$15, 0))),
           統合マスタ!$AC$5:$AC$1501),
        ROW(A12)
    ),
"")</f>
        <v>290</v>
      </c>
      <c r="B16" s="27">
        <f t="shared" si="1"/>
        <v>12</v>
      </c>
      <c r="C16" s="27">
        <f ca="1">IF($A16="","",OFFSET(統合マスタ!$B$4,MATCH($A16,統合マスタ!$AC$5:$AC$1501,0),0))</f>
        <v>290</v>
      </c>
      <c r="D16" s="27" t="str">
        <f ca="1">IF($A16="","",OFFSET(統合マスタ!$C$4,MATCH($A16,統合マスタ!$AC$5:$AC$1501,0),0))</f>
        <v>セフェピム塩酸塩静注用１ｇ「サンド」</v>
      </c>
      <c r="E16" s="27">
        <f ca="1">IF($A16="","",OFFSET(統合マスタ!$X$4,MATCH($A16,統合マスタ!$AC$5:$AC$1501,0),0))</f>
        <v>0</v>
      </c>
      <c r="F16" s="27">
        <f ca="1">IF($A16="","",OFFSET(統合マスタ!$Z$4,MATCH($A16,統合マスタ!$AC$5:$AC$1501,0),0))</f>
        <v>8</v>
      </c>
      <c r="G16" s="27" t="str">
        <f ca="1">IF($A16="","",OFFSET(統合マスタ!$E$4,MATCH($A16,統合マスタ!$AC$5:$AC$1501,0),0))</f>
        <v/>
      </c>
      <c r="H16" s="27" t="str">
        <f ca="1">IF($A16="","",OFFSET(統合マスタ!$F$4,MATCH($A16,統合マスタ!$AC$5:$AC$1501,0),0))</f>
        <v>１０Ｖ</v>
      </c>
      <c r="I16" s="54" t="str">
        <f ca="1">IF(F16="","",OFFSET(分類!$B$29,MATCH(F16,分類!$A$30:$A$46,0),0))</f>
        <v>抗生剤.小輸液</v>
      </c>
      <c r="J16" s="65">
        <v>26</v>
      </c>
      <c r="K16" s="54" t="s">
        <v>147</v>
      </c>
      <c r="L16" s="54"/>
      <c r="M16" s="54">
        <f t="shared" si="0"/>
        <v>26</v>
      </c>
      <c r="N16" s="27" t="str">
        <f ca="1">IF($A16="","",OFFSET(統合マスタ!$K$4,MATCH($A16,統合マスタ!$AC$5:$AC$1501,0),0))</f>
        <v>瓶</v>
      </c>
    </row>
    <row r="17" spans="1:14">
      <c r="A17" s="66" cm="1">
        <f t="array" aca="1" ref="A17" ca="1">IFERROR(
    SMALL(
        IF((統合マスタ!$R$5:$R$1501=1)*
           (ISNUMBER(MATCH(統合マスタ!$V$5:$V$1501, 分類!$Q$8:$Q$15, 0))),
           統合マスタ!$AC$5:$AC$1501),
        ROW(A13)
    ),
"")</f>
        <v>291</v>
      </c>
      <c r="B17" s="27">
        <f t="shared" si="1"/>
        <v>13</v>
      </c>
      <c r="C17" s="27">
        <f ca="1">IF($A17="","",OFFSET(統合マスタ!$B$4,MATCH($A17,統合マスタ!$AC$5:$AC$1501,0),0))</f>
        <v>291</v>
      </c>
      <c r="D17" s="27" t="str">
        <f ca="1">IF($A17="","",OFFSET(統合マスタ!$C$4,MATCH($A17,統合マスタ!$AC$5:$AC$1501,0),0))</f>
        <v>セフタジジム静注用１ｇ「ＶＴＲＳ」</v>
      </c>
      <c r="E17" s="27">
        <f ca="1">IF($A17="","",OFFSET(統合マスタ!$X$4,MATCH($A17,統合マスタ!$AC$5:$AC$1501,0),0))</f>
        <v>0</v>
      </c>
      <c r="F17" s="27">
        <f ca="1">IF($A17="","",OFFSET(統合マスタ!$Z$4,MATCH($A17,統合マスタ!$AC$5:$AC$1501,0),0))</f>
        <v>8</v>
      </c>
      <c r="G17" s="27" t="str">
        <f ca="1">IF($A17="","",OFFSET(統合マスタ!$E$4,MATCH($A17,統合マスタ!$AC$5:$AC$1501,0),0))</f>
        <v/>
      </c>
      <c r="H17" s="27" t="str">
        <f ca="1">IF($A17="","",OFFSET(統合マスタ!$F$4,MATCH($A17,統合マスタ!$AC$5:$AC$1501,0),0))</f>
        <v>１０Ｖ</v>
      </c>
      <c r="I17" s="54" t="str">
        <f ca="1">IF(F17="","",OFFSET(分類!$B$29,MATCH(F17,分類!$A$30:$A$46,0),0))</f>
        <v>抗生剤.小輸液</v>
      </c>
      <c r="J17" s="65">
        <v>36</v>
      </c>
      <c r="K17" s="54" t="s">
        <v>110</v>
      </c>
      <c r="L17" s="54"/>
      <c r="M17" s="54">
        <f t="shared" si="0"/>
        <v>36</v>
      </c>
      <c r="N17" s="27" t="str">
        <f ca="1">IF($A17="","",OFFSET(統合マスタ!$K$4,MATCH($A17,統合マスタ!$AC$5:$AC$1501,0),0))</f>
        <v>V</v>
      </c>
    </row>
    <row r="18" spans="1:14">
      <c r="A18" s="66" cm="1">
        <f t="array" aca="1" ref="A18" ca="1">IFERROR(
    SMALL(
        IF((統合マスタ!$R$5:$R$1501=1)*
           (ISNUMBER(MATCH(統合マスタ!$V$5:$V$1501, 分類!$Q$8:$Q$15, 0))),
           統合マスタ!$AC$5:$AC$1501),
        ROW(A14)
    ),
"")</f>
        <v>292</v>
      </c>
      <c r="B18" s="27">
        <f t="shared" si="1"/>
        <v>14</v>
      </c>
      <c r="C18" s="27">
        <f ca="1">IF($A18="","",OFFSET(統合マスタ!$B$4,MATCH($A18,統合マスタ!$AC$5:$AC$1501,0),0))</f>
        <v>292</v>
      </c>
      <c r="D18" s="27" t="str">
        <f ca="1">IF($A18="","",OFFSET(統合マスタ!$C$4,MATCH($A18,統合マスタ!$AC$5:$AC$1501,0),0))</f>
        <v>セフトリアキソンＮａ静注１Ｇ「ニチイコウ」</v>
      </c>
      <c r="E18" s="27">
        <f ca="1">IF($A18="","",OFFSET(統合マスタ!$X$4,MATCH($A18,統合マスタ!$AC$5:$AC$1501,0),0))</f>
        <v>0</v>
      </c>
      <c r="F18" s="27">
        <f ca="1">IF($A18="","",OFFSET(統合マスタ!$Z$4,MATCH($A18,統合マスタ!$AC$5:$AC$1501,0),0))</f>
        <v>8</v>
      </c>
      <c r="G18" s="27" t="str">
        <f ca="1">IF($A18="","",OFFSET(統合マスタ!$E$4,MATCH($A18,統合マスタ!$AC$5:$AC$1501,0),0))</f>
        <v/>
      </c>
      <c r="H18" s="27" t="str">
        <f ca="1">IF($A18="","",OFFSET(統合マスタ!$F$4,MATCH($A18,統合マスタ!$AC$5:$AC$1501,0),0))</f>
        <v>１Ｇ　　　１０Ｖ</v>
      </c>
      <c r="I18" s="54" t="str">
        <f ca="1">IF(F18="","",OFFSET(分類!$B$29,MATCH(F18,分類!$A$30:$A$46,0),0))</f>
        <v>抗生剤.小輸液</v>
      </c>
      <c r="J18" s="65">
        <v>61</v>
      </c>
      <c r="K18" s="54" t="s">
        <v>110</v>
      </c>
      <c r="L18" s="54"/>
      <c r="M18" s="54">
        <f t="shared" si="0"/>
        <v>61</v>
      </c>
      <c r="N18" s="27" t="str">
        <f ca="1">IF($A18="","",OFFSET(統合マスタ!$K$4,MATCH($A18,統合マスタ!$AC$5:$AC$1501,0),0))</f>
        <v>V</v>
      </c>
    </row>
    <row r="19" spans="1:14">
      <c r="A19" s="66" cm="1">
        <f t="array" aca="1" ref="A19" ca="1">IFERROR(
    SMALL(
        IF((統合マスタ!$R$5:$R$1501=1)*
           (ISNUMBER(MATCH(統合マスタ!$V$5:$V$1501, 分類!$Q$8:$Q$15, 0))),
           統合マスタ!$AC$5:$AC$1501),
        ROW(A15)
    ),
"")</f>
        <v>309</v>
      </c>
      <c r="B19" s="27">
        <f t="shared" si="1"/>
        <v>15</v>
      </c>
      <c r="C19" s="27">
        <f ca="1">IF($A19="","",OFFSET(統合マスタ!$B$4,MATCH($A19,統合マスタ!$AC$5:$AC$1501,0),0))</f>
        <v>309</v>
      </c>
      <c r="D19" s="27" t="str">
        <f ca="1">IF($A19="","",OFFSET(統合マスタ!$C$4,MATCH($A19,統合マスタ!$AC$5:$AC$1501,0),0))</f>
        <v>ゾシン静注用４．５</v>
      </c>
      <c r="E19" s="27">
        <f ca="1">IF($A19="","",OFFSET(統合マスタ!$X$4,MATCH($A19,統合マスタ!$AC$5:$AC$1501,0),0))</f>
        <v>0</v>
      </c>
      <c r="F19" s="27">
        <f ca="1">IF($A19="","",OFFSET(統合マスタ!$Z$4,MATCH($A19,統合マスタ!$AC$5:$AC$1501,0),0))</f>
        <v>8</v>
      </c>
      <c r="G19" s="27" t="str">
        <f ca="1">IF($A19="","",OFFSET(統合マスタ!$E$4,MATCH($A19,統合マスタ!$AC$5:$AC$1501,0),0))</f>
        <v/>
      </c>
      <c r="H19" s="27" t="str">
        <f ca="1">IF($A19="","",OFFSET(統合マスタ!$F$4,MATCH($A19,統合マスタ!$AC$5:$AC$1501,0),0))</f>
        <v>１０Ｖ</v>
      </c>
      <c r="I19" s="54" t="str">
        <f ca="1">IF(F19="","",OFFSET(分類!$B$29,MATCH(F19,分類!$A$30:$A$46,0),0))</f>
        <v>抗生剤.小輸液</v>
      </c>
      <c r="J19" s="65">
        <v>60</v>
      </c>
      <c r="K19" s="54" t="s">
        <v>110</v>
      </c>
      <c r="L19" s="54"/>
      <c r="M19" s="54">
        <f t="shared" si="0"/>
        <v>60</v>
      </c>
      <c r="N19" s="27" t="str">
        <f ca="1">IF($A19="","",OFFSET(統合マスタ!$K$4,MATCH($A19,統合マスタ!$AC$5:$AC$1501,0),0))</f>
        <v>V</v>
      </c>
    </row>
    <row r="20" spans="1:14">
      <c r="A20" s="66" cm="1">
        <f t="array" aca="1" ref="A20" ca="1">IFERROR(
    SMALL(
        IF((統合マスタ!$R$5:$R$1501=1)*
           (ISNUMBER(MATCH(統合マスタ!$V$5:$V$1501, 分類!$Q$8:$Q$15, 0))),
           統合マスタ!$AC$5:$AC$1501),
        ROW(A16)
    ),
"")</f>
        <v>323</v>
      </c>
      <c r="B20" s="27">
        <f t="shared" si="1"/>
        <v>16</v>
      </c>
      <c r="C20" s="27">
        <f ca="1">IF($A20="","",OFFSET(統合マスタ!$B$4,MATCH($A20,統合マスタ!$AC$5:$AC$1501,0),0))</f>
        <v>323</v>
      </c>
      <c r="D20" s="27" t="str">
        <f ca="1">IF($A20="","",OFFSET(統合マスタ!$C$4,MATCH($A20,統合マスタ!$AC$5:$AC$1501,0),0))</f>
        <v>ソルデム－１輸液　２００ｍｌ</v>
      </c>
      <c r="E20" s="27">
        <f ca="1">IF($A20="","",OFFSET(統合マスタ!$X$4,MATCH($A20,統合マスタ!$AC$5:$AC$1501,0),0))</f>
        <v>0</v>
      </c>
      <c r="F20" s="27">
        <f ca="1">IF($A20="","",OFFSET(統合マスタ!$Z$4,MATCH($A20,統合マスタ!$AC$5:$AC$1501,0),0))</f>
        <v>10</v>
      </c>
      <c r="G20" s="27" t="str">
        <f ca="1">IF($A20="","",OFFSET(統合マスタ!$E$4,MATCH($A20,統合マスタ!$AC$5:$AC$1501,0),0))</f>
        <v/>
      </c>
      <c r="H20" s="27" t="str">
        <f ca="1">IF($A20="","",OFFSET(統合マスタ!$F$4,MATCH($A20,統合マスタ!$AC$5:$AC$1501,0),0))</f>
        <v>２００ＭＬＸ３０</v>
      </c>
      <c r="I20" s="54" t="str">
        <f ca="1">IF(F20="","",OFFSET(分類!$B$29,MATCH(F20,分類!$A$30:$A$46,0),0))</f>
        <v>輸液</v>
      </c>
      <c r="J20" s="65">
        <v>118</v>
      </c>
      <c r="K20" s="54" t="s">
        <v>97</v>
      </c>
      <c r="L20" s="54"/>
      <c r="M20" s="54">
        <f t="shared" si="0"/>
        <v>118</v>
      </c>
      <c r="N20" s="27" t="str">
        <f ca="1">IF($A20="","",OFFSET(統合マスタ!$K$4,MATCH($A20,統合マスタ!$AC$5:$AC$1501,0),0))</f>
        <v>袋</v>
      </c>
    </row>
    <row r="21" spans="1:14">
      <c r="A21" s="66" cm="1">
        <f t="array" aca="1" ref="A21" ca="1">IFERROR(
    SMALL(
        IF((統合マスタ!$R$5:$R$1501=1)*
           (ISNUMBER(MATCH(統合マスタ!$V$5:$V$1501, 分類!$Q$8:$Q$15, 0))),
           統合マスタ!$AC$5:$AC$1501),
        ROW(A17)
    ),
"")</f>
        <v>324</v>
      </c>
      <c r="B21" s="27">
        <f t="shared" si="1"/>
        <v>17</v>
      </c>
      <c r="C21" s="27">
        <f ca="1">IF($A21="","",OFFSET(統合マスタ!$B$4,MATCH($A21,統合マスタ!$AC$5:$AC$1501,0),0))</f>
        <v>324</v>
      </c>
      <c r="D21" s="27" t="str">
        <f ca="1">IF($A21="","",OFFSET(統合マスタ!$C$4,MATCH($A21,統合マスタ!$AC$5:$AC$1501,0),0))</f>
        <v>ソルデム１輸液　５００ｍｌ</v>
      </c>
      <c r="E21" s="27">
        <f ca="1">IF($A21="","",OFFSET(統合マスタ!$X$4,MATCH($A21,統合マスタ!$AC$5:$AC$1501,0),0))</f>
        <v>0</v>
      </c>
      <c r="F21" s="27">
        <f ca="1">IF($A21="","",OFFSET(統合マスタ!$Z$4,MATCH($A21,統合マスタ!$AC$5:$AC$1501,0),0))</f>
        <v>10</v>
      </c>
      <c r="G21" s="27" t="str">
        <f ca="1">IF($A21="","",OFFSET(統合マスタ!$E$4,MATCH($A21,統合マスタ!$AC$5:$AC$1501,0),0))</f>
        <v/>
      </c>
      <c r="H21" s="27" t="str">
        <f ca="1">IF($A21="","",OFFSET(統合マスタ!$F$4,MATCH($A21,統合マスタ!$AC$5:$AC$1501,0),0))</f>
        <v>２０袋</v>
      </c>
      <c r="I21" s="54" t="str">
        <f ca="1">IF(F21="","",OFFSET(分類!$B$29,MATCH(F21,分類!$A$30:$A$46,0),0))</f>
        <v>輸液</v>
      </c>
      <c r="J21" s="65">
        <v>69</v>
      </c>
      <c r="K21" s="54" t="s">
        <v>97</v>
      </c>
      <c r="L21" s="54"/>
      <c r="M21" s="54">
        <f t="shared" si="0"/>
        <v>69</v>
      </c>
      <c r="N21" s="27" t="str">
        <f ca="1">IF($A21="","",OFFSET(統合マスタ!$K$4,MATCH($A21,統合マスタ!$AC$5:$AC$1501,0),0))</f>
        <v>袋</v>
      </c>
    </row>
    <row r="22" spans="1:14">
      <c r="A22" s="66" cm="1">
        <f t="array" aca="1" ref="A22" ca="1">IFERROR(
    SMALL(
        IF((統合マスタ!$R$5:$R$1501=1)*
           (ISNUMBER(MATCH(統合マスタ!$V$5:$V$1501, 分類!$Q$8:$Q$15, 0))),
           統合マスタ!$AC$5:$AC$1501),
        ROW(A18)
    ),
"")</f>
        <v>327</v>
      </c>
      <c r="B22" s="27">
        <f t="shared" si="1"/>
        <v>18</v>
      </c>
      <c r="C22" s="27">
        <f ca="1">IF($A22="","",OFFSET(統合マスタ!$B$4,MATCH($A22,統合マスタ!$AC$5:$AC$1501,0),0))</f>
        <v>327</v>
      </c>
      <c r="D22" s="27" t="str">
        <f ca="1">IF($A22="","",OFFSET(統合マスタ!$C$4,MATCH($A22,統合マスタ!$AC$5:$AC$1501,0),0))</f>
        <v>ダイビタミックス注</v>
      </c>
      <c r="E22" s="27">
        <f ca="1">IF($A22="","",OFFSET(統合マスタ!$X$4,MATCH($A22,統合マスタ!$AC$5:$AC$1501,0),0))</f>
        <v>0</v>
      </c>
      <c r="F22" s="27">
        <f ca="1">IF($A22="","",OFFSET(統合マスタ!$Z$4,MATCH($A22,統合マスタ!$AC$5:$AC$1501,0),0))</f>
        <v>11</v>
      </c>
      <c r="G22" s="27" t="str">
        <f ca="1">IF($A22="","",OFFSET(統合マスタ!$E$4,MATCH($A22,統合マスタ!$AC$5:$AC$1501,0),0))</f>
        <v/>
      </c>
      <c r="H22" s="27" t="str">
        <f ca="1">IF($A22="","",OFFSET(統合マスタ!$F$4,MATCH($A22,統合マスタ!$AC$5:$AC$1501,0),0))</f>
        <v>２ｍｌｘ５０管</v>
      </c>
      <c r="I22" s="54" t="str">
        <f ca="1">IF(F22="","",OFFSET(分類!$B$29,MATCH(F22,分類!$A$30:$A$46,0),0))</f>
        <v>冷蔵庫</v>
      </c>
      <c r="J22" s="65">
        <v>60</v>
      </c>
      <c r="K22" s="54" t="s">
        <v>486</v>
      </c>
      <c r="L22" s="54"/>
      <c r="M22" s="54">
        <f t="shared" si="0"/>
        <v>60</v>
      </c>
      <c r="N22" s="27" t="str">
        <f ca="1">IF($A22="","",OFFSET(統合マスタ!$K$4,MATCH($A22,統合マスタ!$AC$5:$AC$1501,0),0))</f>
        <v>管</v>
      </c>
    </row>
    <row r="23" spans="1:14">
      <c r="A23" s="66" cm="1">
        <f t="array" aca="1" ref="A23" ca="1">IFERROR(
    SMALL(
        IF((統合マスタ!$R$5:$R$1501=1)*
           (ISNUMBER(MATCH(統合マスタ!$V$5:$V$1501, 分類!$Q$8:$Q$15, 0))),
           統合マスタ!$AC$5:$AC$1501),
        ROW(A19)
    ),
"")</f>
        <v>333</v>
      </c>
      <c r="B23" s="27">
        <f t="shared" si="1"/>
        <v>19</v>
      </c>
      <c r="C23" s="27">
        <f ca="1">IF($A23="","",OFFSET(統合マスタ!$B$4,MATCH($A23,統合マスタ!$AC$5:$AC$1501,0),0))</f>
        <v>333</v>
      </c>
      <c r="D23" s="27" t="str">
        <f ca="1">IF($A23="","",OFFSET(統合マスタ!$C$4,MATCH($A23,統合マスタ!$AC$5:$AC$1501,0),0))</f>
        <v>タケプロン静注用３０ｍｇ</v>
      </c>
      <c r="E23" s="27">
        <f ca="1">IF($A23="","",OFFSET(統合マスタ!$X$4,MATCH($A23,統合マスタ!$AC$5:$AC$1501,0),0))</f>
        <v>0</v>
      </c>
      <c r="F23" s="27">
        <f ca="1">IF($A23="","",OFFSET(統合マスタ!$Z$4,MATCH($A23,統合マスタ!$AC$5:$AC$1501,0),0))</f>
        <v>9</v>
      </c>
      <c r="G23" s="27" t="str">
        <f ca="1">IF($A23="","",OFFSET(統合マスタ!$E$4,MATCH($A23,統合マスタ!$AC$5:$AC$1501,0),0))</f>
        <v/>
      </c>
      <c r="H23" s="27" t="str">
        <f ca="1">IF($A23="","",OFFSET(統合マスタ!$F$4,MATCH($A23,統合マスタ!$AC$5:$AC$1501,0),0))</f>
        <v>１Ｖｘ１０</v>
      </c>
      <c r="I23" s="54" t="str">
        <f ca="1">IF(F23="","",OFFSET(分類!$B$29,MATCH(F23,分類!$A$30:$A$46,0),0))</f>
        <v>注射</v>
      </c>
      <c r="J23" s="65">
        <v>29</v>
      </c>
      <c r="K23" s="54" t="s">
        <v>110</v>
      </c>
      <c r="L23" s="54"/>
      <c r="M23" s="54">
        <f t="shared" si="0"/>
        <v>29</v>
      </c>
      <c r="N23" s="27" t="str">
        <f ca="1">IF($A23="","",OFFSET(統合マスタ!$K$4,MATCH($A23,統合マスタ!$AC$5:$AC$1501,0),0))</f>
        <v>V</v>
      </c>
    </row>
    <row r="24" spans="1:14">
      <c r="A24" s="66" cm="1">
        <f t="array" aca="1" ref="A24" ca="1">IFERROR(
    SMALL(
        IF((統合マスタ!$R$5:$R$1501=1)*
           (ISNUMBER(MATCH(統合マスタ!$V$5:$V$1501, 分類!$Q$8:$Q$15, 0))),
           統合マスタ!$AC$5:$AC$1501),
        ROW(A20)
    ),
"")</f>
        <v>345</v>
      </c>
      <c r="B24" s="27">
        <f t="shared" si="1"/>
        <v>20</v>
      </c>
      <c r="C24" s="27">
        <f ca="1">IF($A24="","",OFFSET(統合マスタ!$B$4,MATCH($A24,統合マスタ!$AC$5:$AC$1501,0),0))</f>
        <v>345</v>
      </c>
      <c r="D24" s="27" t="str">
        <f ca="1">IF($A24="","",OFFSET(統合マスタ!$C$4,MATCH($A24,統合マスタ!$AC$5:$AC$1501,0),0))</f>
        <v>ダントリウム静注用２０ＭＧ</v>
      </c>
      <c r="E24" s="27">
        <f ca="1">IF($A24="","",OFFSET(統合マスタ!$X$4,MATCH($A24,統合マスタ!$AC$5:$AC$1501,0),0))</f>
        <v>0</v>
      </c>
      <c r="F24" s="27">
        <f ca="1">IF($A24="","",OFFSET(統合マスタ!$Z$4,MATCH($A24,統合マスタ!$AC$5:$AC$1501,0),0))</f>
        <v>9</v>
      </c>
      <c r="G24" s="27" t="str">
        <f ca="1">IF($A24="","",OFFSET(統合マスタ!$E$4,MATCH($A24,統合マスタ!$AC$5:$AC$1501,0),0))</f>
        <v/>
      </c>
      <c r="H24" s="27" t="str">
        <f ca="1">IF($A24="","",OFFSET(統合マスタ!$F$4,MATCH($A24,統合マスタ!$AC$5:$AC$1501,0),0))</f>
        <v>５Ｖ</v>
      </c>
      <c r="I24" s="54" t="str">
        <f ca="1">IF(F24="","",OFFSET(分類!$B$29,MATCH(F24,分類!$A$30:$A$46,0),0))</f>
        <v>注射</v>
      </c>
      <c r="J24" s="65">
        <v>2</v>
      </c>
      <c r="K24" s="54" t="s">
        <v>110</v>
      </c>
      <c r="L24" s="54"/>
      <c r="M24" s="54">
        <f t="shared" si="0"/>
        <v>2</v>
      </c>
      <c r="N24" s="27" t="str">
        <f ca="1">IF($A24="","",OFFSET(統合マスタ!$K$4,MATCH($A24,統合マスタ!$AC$5:$AC$1501,0),0))</f>
        <v>V</v>
      </c>
    </row>
    <row r="25" spans="1:14">
      <c r="A25" s="66" cm="1">
        <f t="array" aca="1" ref="A25" ca="1">IFERROR(
    SMALL(
        IF((統合マスタ!$R$5:$R$1501=1)*
           (ISNUMBER(MATCH(統合マスタ!$V$5:$V$1501, 分類!$Q$8:$Q$15, 0))),
           統合マスタ!$AC$5:$AC$1501),
        ROW(A21)
    ),
"")</f>
        <v>363</v>
      </c>
      <c r="B25" s="27">
        <f t="shared" si="1"/>
        <v>21</v>
      </c>
      <c r="C25" s="27">
        <f ca="1">IF($A25="","",OFFSET(統合マスタ!$B$4,MATCH($A25,統合マスタ!$AC$5:$AC$1501,0),0))</f>
        <v>363</v>
      </c>
      <c r="D25" s="27" t="str">
        <f ca="1">IF($A25="","",OFFSET(統合マスタ!$C$4,MATCH($A25,統合マスタ!$AC$5:$AC$1501,0),0))</f>
        <v>デカドロン注射液３．３ｍｇ</v>
      </c>
      <c r="E25" s="27">
        <f ca="1">IF($A25="","",OFFSET(統合マスタ!$X$4,MATCH($A25,統合マスタ!$AC$5:$AC$1501,0),0))</f>
        <v>0</v>
      </c>
      <c r="F25" s="27">
        <f ca="1">IF($A25="","",OFFSET(統合マスタ!$Z$4,MATCH($A25,統合マスタ!$AC$5:$AC$1501,0),0))</f>
        <v>11</v>
      </c>
      <c r="G25" s="27" t="str">
        <f ca="1">IF($A25="","",OFFSET(統合マスタ!$E$4,MATCH($A25,統合マスタ!$AC$5:$AC$1501,0),0))</f>
        <v/>
      </c>
      <c r="H25" s="27" t="str">
        <f ca="1">IF($A25="","",OFFSET(統合マスタ!$F$4,MATCH($A25,統合マスタ!$AC$5:$AC$1501,0),0))</f>
        <v>１ｍｌｘ１０Ａ</v>
      </c>
      <c r="I25" s="54" t="str">
        <f ca="1">IF(F25="","",OFFSET(分類!$B$29,MATCH(F25,分類!$A$30:$A$46,0),0))</f>
        <v>冷蔵庫</v>
      </c>
      <c r="J25" s="65">
        <v>10</v>
      </c>
      <c r="K25" s="54" t="s">
        <v>486</v>
      </c>
      <c r="L25" s="54"/>
      <c r="M25" s="54">
        <f t="shared" si="0"/>
        <v>10</v>
      </c>
      <c r="N25" s="27" t="str">
        <f ca="1">IF($A25="","",OFFSET(統合マスタ!$K$4,MATCH($A25,統合マスタ!$AC$5:$AC$1501,0),0))</f>
        <v>管</v>
      </c>
    </row>
    <row r="26" spans="1:14">
      <c r="A26" s="66" cm="1">
        <f t="array" aca="1" ref="A26" ca="1">IFERROR(
    SMALL(
        IF((統合マスタ!$R$5:$R$1501=1)*
           (ISNUMBER(MATCH(統合マスタ!$V$5:$V$1501, 分類!$Q$8:$Q$15, 0))),
           統合マスタ!$AC$5:$AC$1501),
        ROW(A22)
    ),
"")</f>
        <v>408</v>
      </c>
      <c r="B26" s="27">
        <f t="shared" si="1"/>
        <v>22</v>
      </c>
      <c r="C26" s="27">
        <f ca="1">IF($A26="","",OFFSET(統合マスタ!$B$4,MATCH($A26,統合マスタ!$AC$5:$AC$1501,0),0))</f>
        <v>408</v>
      </c>
      <c r="D26" s="27" t="str">
        <f ca="1">IF($A26="","",OFFSET(統合マスタ!$C$4,MATCH($A26,統合マスタ!$AC$5:$AC$1501,0),0))</f>
        <v>トランサミン注５％　　　　　　　　　　</v>
      </c>
      <c r="E26" s="27">
        <f ca="1">IF($A26="","",OFFSET(統合マスタ!$X$4,MATCH($A26,統合マスタ!$AC$5:$AC$1501,0),0))</f>
        <v>0</v>
      </c>
      <c r="F26" s="27">
        <f ca="1">IF($A26="","",OFFSET(統合マスタ!$Z$4,MATCH($A26,統合マスタ!$AC$5:$AC$1501,0),0))</f>
        <v>9</v>
      </c>
      <c r="G26" s="27" t="str">
        <f ca="1">IF($A26="","",OFFSET(統合マスタ!$E$4,MATCH($A26,統合マスタ!$AC$5:$AC$1501,0),0))</f>
        <v/>
      </c>
      <c r="H26" s="27" t="str">
        <f ca="1">IF($A26="","",OFFSET(統合マスタ!$F$4,MATCH($A26,統合マスタ!$AC$5:$AC$1501,0),0))</f>
        <v>５ｍｌ×１０Ａ</v>
      </c>
      <c r="I26" s="54" t="str">
        <f ca="1">IF(F26="","",OFFSET(分類!$B$29,MATCH(F26,分類!$A$30:$A$46,0),0))</f>
        <v>注射</v>
      </c>
      <c r="J26" s="65">
        <v>67</v>
      </c>
      <c r="K26" s="54" t="s">
        <v>88</v>
      </c>
      <c r="L26" s="54"/>
      <c r="M26" s="54">
        <f t="shared" si="0"/>
        <v>67</v>
      </c>
      <c r="N26" s="27" t="str">
        <f ca="1">IF($A26="","",OFFSET(統合マスタ!$K$4,MATCH($A26,統合マスタ!$AC$5:$AC$1501,0),0))</f>
        <v>A</v>
      </c>
    </row>
    <row r="27" spans="1:14" ht="12.6" customHeight="1">
      <c r="A27" s="66" cm="1">
        <f t="array" aca="1" ref="A27" ca="1">IFERROR(
    SMALL(
        IF((統合マスタ!$R$5:$R$1501=1)*
           (ISNUMBER(MATCH(統合マスタ!$V$5:$V$1501, 分類!$Q$8:$Q$15, 0))),
           統合マスタ!$AC$5:$AC$1501),
        ROW(A23)
    ),
"")</f>
        <v>413</v>
      </c>
      <c r="B27" s="27">
        <f t="shared" si="1"/>
        <v>23</v>
      </c>
      <c r="C27" s="27">
        <f ca="1">IF($A27="","",OFFSET(統合マスタ!$B$4,MATCH($A27,統合マスタ!$AC$5:$AC$1501,0),0))</f>
        <v>413</v>
      </c>
      <c r="D27" s="27" t="str">
        <f ca="1">IF($A27="","",OFFSET(統合マスタ!$C$4,MATCH($A27,統合マスタ!$AC$5:$AC$1501,0),0))</f>
        <v>トリフリード輸液（１）</v>
      </c>
      <c r="E27" s="27">
        <f ca="1">IF($A27="","",OFFSET(統合マスタ!$X$4,MATCH($A27,統合マスタ!$AC$5:$AC$1501,0),0))</f>
        <v>0</v>
      </c>
      <c r="F27" s="27">
        <f ca="1">IF($A27="","",OFFSET(統合マスタ!$Z$4,MATCH($A27,統合マスタ!$AC$5:$AC$1501,0),0))</f>
        <v>10</v>
      </c>
      <c r="G27" s="27" t="str">
        <f ca="1">IF($A27="","",OFFSET(統合マスタ!$E$4,MATCH($A27,統合マスタ!$AC$5:$AC$1501,0),0))</f>
        <v/>
      </c>
      <c r="H27" s="27" t="str">
        <f ca="1">IF($A27="","",OFFSET(統合マスタ!$F$4,MATCH($A27,統合マスタ!$AC$5:$AC$1501,0),0))</f>
        <v>５００ｍｌｘ２０</v>
      </c>
      <c r="I27" s="54" t="str">
        <f ca="1">IF(F27="","",OFFSET(分類!$B$29,MATCH(F27,分類!$A$30:$A$46,0),0))</f>
        <v>輸液</v>
      </c>
      <c r="J27" s="65">
        <v>119</v>
      </c>
      <c r="K27" s="54" t="s">
        <v>97</v>
      </c>
      <c r="L27" s="54"/>
      <c r="M27" s="54">
        <f t="shared" si="0"/>
        <v>119</v>
      </c>
      <c r="N27" s="27" t="str">
        <f ca="1">IF($A27="","",OFFSET(統合マスタ!$K$4,MATCH($A27,統合マスタ!$AC$5:$AC$1501,0),0))</f>
        <v>袋</v>
      </c>
    </row>
    <row r="28" spans="1:14">
      <c r="A28" s="66" cm="1">
        <f t="array" aca="1" ref="A28" ca="1">IFERROR(
    SMALL(
        IF((統合マスタ!$R$5:$R$1501=1)*
           (ISNUMBER(MATCH(統合マスタ!$V$5:$V$1501, 分類!$Q$8:$Q$15, 0))),
           統合マスタ!$AC$5:$AC$1501),
        ROW(A24)
    ),
"")</f>
        <v>442</v>
      </c>
      <c r="B28" s="27">
        <f t="shared" si="1"/>
        <v>24</v>
      </c>
      <c r="C28" s="27">
        <f ca="1">IF($A28="","",OFFSET(統合マスタ!$B$4,MATCH($A28,統合マスタ!$AC$5:$AC$1501,0),0))</f>
        <v>442</v>
      </c>
      <c r="D28" s="27" t="str">
        <f ca="1">IF($A28="","",OFFSET(統合マスタ!$C$4,MATCH($A28,統合マスタ!$AC$5:$AC$1501,0),0))</f>
        <v>ネオファーゲン静注２０ｍｌ</v>
      </c>
      <c r="E28" s="27">
        <f ca="1">IF($A28="","",OFFSET(統合マスタ!$X$4,MATCH($A28,統合マスタ!$AC$5:$AC$1501,0),0))</f>
        <v>0</v>
      </c>
      <c r="F28" s="27">
        <f ca="1">IF($A28="","",OFFSET(統合マスタ!$Z$4,MATCH($A28,統合マスタ!$AC$5:$AC$1501,0),0))</f>
        <v>8</v>
      </c>
      <c r="G28" s="27" t="str">
        <f ca="1">IF($A28="","",OFFSET(統合マスタ!$E$4,MATCH($A28,統合マスタ!$AC$5:$AC$1501,0),0))</f>
        <v/>
      </c>
      <c r="H28" s="27" t="str">
        <f ca="1">IF($A28="","",OFFSET(統合マスタ!$F$4,MATCH($A28,統合マスタ!$AC$5:$AC$1501,0),0))</f>
        <v>２０ｍｌｘ５０Ａ</v>
      </c>
      <c r="I28" s="54" t="str">
        <f ca="1">IF(F28="","",OFFSET(分類!$B$29,MATCH(F28,分類!$A$30:$A$46,0),0))</f>
        <v>抗生剤.小輸液</v>
      </c>
      <c r="J28" s="65">
        <v>41</v>
      </c>
      <c r="K28" s="54" t="s">
        <v>88</v>
      </c>
      <c r="L28" s="54"/>
      <c r="M28" s="54">
        <f t="shared" si="0"/>
        <v>41</v>
      </c>
      <c r="N28" s="27" t="str">
        <f ca="1">IF($A28="","",OFFSET(統合マスタ!$K$4,MATCH($A28,統合マスタ!$AC$5:$AC$1501,0),0))</f>
        <v>A</v>
      </c>
    </row>
    <row r="29" spans="1:14">
      <c r="A29" s="66" cm="1">
        <f t="array" aca="1" ref="A29" ca="1">IFERROR(
    SMALL(
        IF((統合マスタ!$R$5:$R$1501=1)*
           (ISNUMBER(MATCH(統合マスタ!$V$5:$V$1501, 分類!$Q$8:$Q$15, 0))),
           統合マスタ!$AC$5:$AC$1501),
        ROW(A25)
    ),
"")</f>
        <v>443</v>
      </c>
      <c r="B29" s="27">
        <f t="shared" si="1"/>
        <v>25</v>
      </c>
      <c r="C29" s="27">
        <f ca="1">IF($A29="","",OFFSET(統合マスタ!$B$4,MATCH($A29,統合マスタ!$AC$5:$AC$1501,0),0))</f>
        <v>443</v>
      </c>
      <c r="D29" s="27" t="str">
        <f ca="1">IF($A29="","",OFFSET(統合マスタ!$C$4,MATCH($A29,統合マスタ!$AC$5:$AC$1501,0),0))</f>
        <v>ネオフィリン注２５０ｍｇ</v>
      </c>
      <c r="E29" s="27">
        <f ca="1">IF($A29="","",OFFSET(統合マスタ!$X$4,MATCH($A29,統合マスタ!$AC$5:$AC$1501,0),0))</f>
        <v>0</v>
      </c>
      <c r="F29" s="27">
        <f ca="1">IF($A29="","",OFFSET(統合マスタ!$Z$4,MATCH($A29,統合マスタ!$AC$5:$AC$1501,0),0))</f>
        <v>15</v>
      </c>
      <c r="G29" s="27" t="str">
        <f ca="1">IF($A29="","",OFFSET(統合マスタ!$E$4,MATCH($A29,統合マスタ!$AC$5:$AC$1501,0),0))</f>
        <v/>
      </c>
      <c r="H29" s="27" t="str">
        <f ca="1">IF($A29="","",OFFSET(統合マスタ!$F$4,MATCH($A29,統合マスタ!$AC$5:$AC$1501,0),0))</f>
        <v>１０ｍｌｘ１０</v>
      </c>
      <c r="I29" s="54" t="str">
        <f ca="1">IF(F29="","",OFFSET(分類!$B$29,MATCH(F29,分類!$A$30:$A$46,0),0))</f>
        <v>不良在庫</v>
      </c>
      <c r="J29" s="65">
        <v>0</v>
      </c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IF($A29="","",OFFSET(統合マスタ!$K$4,MATCH($A29,統合マスタ!$AC$5:$AC$1501,0),0))</f>
        <v>管</v>
      </c>
    </row>
    <row r="30" spans="1:14">
      <c r="A30" s="66" cm="1">
        <f t="array" aca="1" ref="A30" ca="1">IFERROR(
    SMALL(
        IF((統合マスタ!$R$5:$R$1501=1)*
           (ISNUMBER(MATCH(統合マスタ!$V$5:$V$1501, 分類!$Q$8:$Q$15, 0))),
           統合マスタ!$AC$5:$AC$1501),
        ROW(A26)
    ),
"")</f>
        <v>462</v>
      </c>
      <c r="B30" s="27">
        <f t="shared" si="1"/>
        <v>26</v>
      </c>
      <c r="C30" s="27">
        <f ca="1">IF($A30="","",OFFSET(統合マスタ!$B$4,MATCH($A30,統合マスタ!$AC$5:$AC$1501,0),0))</f>
        <v>462</v>
      </c>
      <c r="D30" s="27" t="str">
        <f ca="1">IF($A30="","",OFFSET(統合マスタ!$C$4,MATCH($A30,統合マスタ!$AC$5:$AC$1501,0),0))</f>
        <v>パレプラス輸液</v>
      </c>
      <c r="E30" s="27">
        <f ca="1">IF($A30="","",OFFSET(統合マスタ!$X$4,MATCH($A30,統合マスタ!$AC$5:$AC$1501,0),0))</f>
        <v>0</v>
      </c>
      <c r="F30" s="27">
        <f ca="1">IF($A30="","",OFFSET(統合マスタ!$Z$4,MATCH($A30,統合マスタ!$AC$5:$AC$1501,0),0))</f>
        <v>10</v>
      </c>
      <c r="G30" s="27" t="str">
        <f ca="1">IF($A30="","",OFFSET(統合マスタ!$E$4,MATCH($A30,統合マスタ!$AC$5:$AC$1501,0),0))</f>
        <v/>
      </c>
      <c r="H30" s="27" t="str">
        <f ca="1">IF($A30="","",OFFSET(統合マスタ!$F$4,MATCH($A30,統合マスタ!$AC$5:$AC$1501,0),0))</f>
        <v>５００ｍｌｘ２０</v>
      </c>
      <c r="I30" s="54" t="str">
        <f ca="1">IF(F30="","",OFFSET(分類!$B$29,MATCH(F30,分類!$A$30:$A$46,0),0))</f>
        <v>輸液</v>
      </c>
      <c r="J30" s="65">
        <v>19</v>
      </c>
      <c r="K30" s="54" t="s">
        <v>97</v>
      </c>
      <c r="L30" s="54"/>
      <c r="M30" s="54">
        <f t="shared" si="0"/>
        <v>19</v>
      </c>
      <c r="N30" s="27" t="str">
        <f ca="1">IF($A30="","",OFFSET(統合マスタ!$K$4,MATCH($A30,統合マスタ!$AC$5:$AC$1501,0),0))</f>
        <v>袋</v>
      </c>
    </row>
    <row r="31" spans="1:14">
      <c r="A31" s="66" cm="1">
        <f t="array" aca="1" ref="A31" ca="1">IFERROR(
    SMALL(
        IF((統合マスタ!$R$5:$R$1501=1)*
           (ISNUMBER(MATCH(統合マスタ!$V$5:$V$1501, 分類!$Q$8:$Q$15, 0))),
           統合マスタ!$AC$5:$AC$1501),
        ROW(A27)
    ),
"")</f>
        <v>473</v>
      </c>
      <c r="B31" s="27">
        <f t="shared" si="1"/>
        <v>27</v>
      </c>
      <c r="C31" s="27">
        <f ca="1">IF($A31="","",OFFSET(統合マスタ!$B$4,MATCH($A31,統合マスタ!$AC$5:$AC$1501,0),0))</f>
        <v>473</v>
      </c>
      <c r="D31" s="27" t="str">
        <f ca="1">IF($A31="","",OFFSET(統合マスタ!$C$4,MATCH($A31,統合マスタ!$AC$5:$AC$1501,0),0))</f>
        <v>バンコマイシン塩酸塩点滴静注用０．５ｇ「ＶＴＲＳ」</v>
      </c>
      <c r="E31" s="27">
        <f ca="1">IF($A31="","",OFFSET(統合マスタ!$X$4,MATCH($A31,統合マスタ!$AC$5:$AC$1501,0),0))</f>
        <v>0</v>
      </c>
      <c r="F31" s="27">
        <f ca="1">IF($A31="","",OFFSET(統合マスタ!$Z$4,MATCH($A31,統合マスタ!$AC$5:$AC$1501,0),0))</f>
        <v>8</v>
      </c>
      <c r="G31" s="27" t="str">
        <f ca="1">IF($A31="","",OFFSET(統合マスタ!$E$4,MATCH($A31,統合マスタ!$AC$5:$AC$1501,0),0))</f>
        <v/>
      </c>
      <c r="H31" s="27" t="str">
        <f ca="1">IF($A31="","",OFFSET(統合マスタ!$F$4,MATCH($A31,統合マスタ!$AC$5:$AC$1501,0),0))</f>
        <v>１０Ｖ</v>
      </c>
      <c r="I31" s="54" t="str">
        <f ca="1">IF(F31="","",OFFSET(分類!$B$29,MATCH(F31,分類!$A$30:$A$46,0),0))</f>
        <v>抗生剤.小輸液</v>
      </c>
      <c r="J31" s="65">
        <v>41</v>
      </c>
      <c r="K31" s="54" t="s">
        <v>110</v>
      </c>
      <c r="L31" s="54"/>
      <c r="M31" s="54">
        <f t="shared" si="0"/>
        <v>41</v>
      </c>
      <c r="N31" s="27" t="str">
        <f ca="1">IF($A31="","",OFFSET(統合マスタ!$K$4,MATCH($A31,統合マスタ!$AC$5:$AC$1501,0),0))</f>
        <v>V</v>
      </c>
    </row>
    <row r="32" spans="1:14">
      <c r="A32" s="66" cm="1">
        <f t="array" aca="1" ref="A32" ca="1">IFERROR(
    SMALL(
        IF((統合マスタ!$R$5:$R$1501=1)*
           (ISNUMBER(MATCH(統合マスタ!$V$5:$V$1501, 分類!$Q$8:$Q$15, 0))),
           統合マスタ!$AC$5:$AC$1501),
        ROW(A28)
    ),
"")</f>
        <v>474</v>
      </c>
      <c r="B32" s="27">
        <f t="shared" si="1"/>
        <v>28</v>
      </c>
      <c r="C32" s="27">
        <f ca="1">IF($A32="","",OFFSET(統合マスタ!$B$4,MATCH($A32,統合マスタ!$AC$5:$AC$1501,0),0))</f>
        <v>474</v>
      </c>
      <c r="D32" s="27" t="str">
        <f ca="1">IF($A32="","",OFFSET(統合マスタ!$C$4,MATCH($A32,統合マスタ!$AC$5:$AC$1501,0),0))</f>
        <v>パントール注射液５００ＭＧ</v>
      </c>
      <c r="E32" s="27">
        <f ca="1">IF($A32="","",OFFSET(統合マスタ!$X$4,MATCH($A32,統合マスタ!$AC$5:$AC$1501,0),0))</f>
        <v>0</v>
      </c>
      <c r="F32" s="27">
        <f ca="1">IF($A32="","",OFFSET(統合マスタ!$Z$4,MATCH($A32,統合マスタ!$AC$5:$AC$1501,0),0))</f>
        <v>9</v>
      </c>
      <c r="G32" s="27" t="str">
        <f ca="1">IF($A32="","",OFFSET(統合マスタ!$E$4,MATCH($A32,統合マスタ!$AC$5:$AC$1501,0),0))</f>
        <v/>
      </c>
      <c r="H32" s="27" t="str">
        <f ca="1">IF($A32="","",OFFSET(統合マスタ!$F$4,MATCH($A32,統合マスタ!$AC$5:$AC$1501,0),0))</f>
        <v>２ｍｌｘ５０Ａ</v>
      </c>
      <c r="I32" s="54" t="str">
        <f ca="1">IF(F32="","",OFFSET(分類!$B$29,MATCH(F32,分類!$A$30:$A$46,0),0))</f>
        <v>注射</v>
      </c>
      <c r="J32" s="65">
        <v>78</v>
      </c>
      <c r="K32" s="54" t="s">
        <v>88</v>
      </c>
      <c r="L32" s="54"/>
      <c r="M32" s="54">
        <f t="shared" si="0"/>
        <v>78</v>
      </c>
      <c r="N32" s="27" t="str">
        <f ca="1">IF($A32="","",OFFSET(統合マスタ!$K$4,MATCH($A32,統合マスタ!$AC$5:$AC$1501,0),0))</f>
        <v>A</v>
      </c>
    </row>
    <row r="33" spans="1:14">
      <c r="A33" s="66" cm="1">
        <f t="array" aca="1" ref="A33" ca="1">IFERROR(
    SMALL(
        IF((統合マスタ!$R$5:$R$1501=1)*
           (ISNUMBER(MATCH(統合マスタ!$V$5:$V$1501, 分類!$Q$8:$Q$15, 0))),
           統合マスタ!$AC$5:$AC$1501),
        ROW(A29)
    ),
"")</f>
        <v>526</v>
      </c>
      <c r="B33" s="27">
        <f t="shared" si="1"/>
        <v>29</v>
      </c>
      <c r="C33" s="27">
        <f ca="1">IF($A33="","",OFFSET(統合マスタ!$B$4,MATCH($A33,統合マスタ!$AC$5:$AC$1501,0),0))</f>
        <v>526</v>
      </c>
      <c r="D33" s="27" t="str">
        <f ca="1">IF($A33="","",OFFSET(統合マスタ!$C$4,MATCH($A33,統合マスタ!$AC$5:$AC$1501,0),0))</f>
        <v>ファモチジン静注液２０ｍｇ「サワイ」</v>
      </c>
      <c r="E33" s="27">
        <f ca="1">IF($A33="","",OFFSET(統合マスタ!$X$4,MATCH($A33,統合マスタ!$AC$5:$AC$1501,0),0))</f>
        <v>0</v>
      </c>
      <c r="F33" s="27">
        <f ca="1">IF($A33="","",OFFSET(統合マスタ!$Z$4,MATCH($A33,統合マスタ!$AC$5:$AC$1501,0),0))</f>
        <v>9</v>
      </c>
      <c r="G33" s="27" t="str">
        <f ca="1">IF($A33="","",OFFSET(統合マスタ!$E$4,MATCH($A33,統合マスタ!$AC$5:$AC$1501,0),0))</f>
        <v/>
      </c>
      <c r="H33" s="27" t="str">
        <f ca="1">IF($A33="","",OFFSET(統合マスタ!$F$4,MATCH($A33,統合マスタ!$AC$5:$AC$1501,0),0))</f>
        <v>２０ｍｇｘ１０Ａ</v>
      </c>
      <c r="I33" s="54" t="str">
        <f ca="1">IF(F33="","",OFFSET(分類!$B$29,MATCH(F33,分類!$A$30:$A$46,0),0))</f>
        <v>注射</v>
      </c>
      <c r="J33" s="65">
        <v>13</v>
      </c>
      <c r="K33" s="54" t="s">
        <v>88</v>
      </c>
      <c r="L33" s="54"/>
      <c r="M33" s="54">
        <f t="shared" si="0"/>
        <v>13</v>
      </c>
      <c r="N33" s="27" t="str">
        <f ca="1">IF($A33="","",OFFSET(統合マスタ!$K$4,MATCH($A33,統合マスタ!$AC$5:$AC$1501,0),0))</f>
        <v>A</v>
      </c>
    </row>
    <row r="34" spans="1:14">
      <c r="A34" s="66" cm="1">
        <f t="array" aca="1" ref="A34" ca="1">IFERROR(
    SMALL(
        IF((統合マスタ!$R$5:$R$1501=1)*
           (ISNUMBER(MATCH(統合マスタ!$V$5:$V$1501, 分類!$Q$8:$Q$15, 0))),
           統合マスタ!$AC$5:$AC$1501),
        ROW(A30)
    ),
"")</f>
        <v>529</v>
      </c>
      <c r="B34" s="27">
        <f t="shared" si="1"/>
        <v>30</v>
      </c>
      <c r="C34" s="27">
        <f ca="1">IF($A34="","",OFFSET(統合マスタ!$B$4,MATCH($A34,統合マスタ!$AC$5:$AC$1501,0),0))</f>
        <v>529</v>
      </c>
      <c r="D34" s="27" t="str">
        <f ca="1">IF($A34="","",OFFSET(統合マスタ!$C$4,MATCH($A34,統合マスタ!$AC$5:$AC$1501,0),0))</f>
        <v>フェジン静注４０ｍｇ</v>
      </c>
      <c r="E34" s="27">
        <f ca="1">IF($A34="","",OFFSET(統合マスタ!$X$4,MATCH($A34,統合マスタ!$AC$5:$AC$1501,0),0))</f>
        <v>0</v>
      </c>
      <c r="F34" s="27">
        <f ca="1">IF($A34="","",OFFSET(統合マスタ!$Z$4,MATCH($A34,統合マスタ!$AC$5:$AC$1501,0),0))</f>
        <v>9</v>
      </c>
      <c r="G34" s="27" t="str">
        <f ca="1">IF($A34="","",OFFSET(統合マスタ!$E$4,MATCH($A34,統合マスタ!$AC$5:$AC$1501,0),0))</f>
        <v/>
      </c>
      <c r="H34" s="27" t="str">
        <f ca="1">IF($A34="","",OFFSET(統合マスタ!$F$4,MATCH($A34,統合マスタ!$AC$5:$AC$1501,0),0))</f>
        <v>　２ＭＬＸ１０Ａ</v>
      </c>
      <c r="I34" s="54" t="str">
        <f ca="1">IF(F34="","",OFFSET(分類!$B$29,MATCH(F34,分類!$A$30:$A$46,0),0))</f>
        <v>注射</v>
      </c>
      <c r="J34" s="65">
        <v>42</v>
      </c>
      <c r="K34" s="54" t="s">
        <v>778</v>
      </c>
      <c r="L34" s="54"/>
      <c r="M34" s="54">
        <f t="shared" si="0"/>
        <v>42</v>
      </c>
      <c r="N34" s="27" t="str">
        <f ca="1">IF($A34="","",OFFSET(統合マスタ!$K$4,MATCH($A34,統合マスタ!$AC$5:$AC$1501,0),0))</f>
        <v>Ａ</v>
      </c>
    </row>
    <row r="35" spans="1:14">
      <c r="A35" s="66" cm="1">
        <f t="array" aca="1" ref="A35" ca="1">IFERROR(
    SMALL(
        IF((統合マスタ!$R$5:$R$1501=1)*
           (ISNUMBER(MATCH(統合マスタ!$V$5:$V$1501, 分類!$Q$8:$Q$15, 0))),
           統合マスタ!$AC$5:$AC$1501),
        ROW(A31)
    ),
"")</f>
        <v>543</v>
      </c>
      <c r="B35" s="27">
        <f t="shared" si="1"/>
        <v>31</v>
      </c>
      <c r="C35" s="27">
        <f ca="1">IF($A35="","",OFFSET(統合マスタ!$B$4,MATCH($A35,統合マスタ!$AC$5:$AC$1501,0),0))</f>
        <v>543</v>
      </c>
      <c r="D35" s="27" t="str">
        <f ca="1">IF($A35="","",OFFSET(統合マスタ!$C$4,MATCH($A35,統合マスタ!$AC$5:$AC$1501,0),0))</f>
        <v>ブドウ糖注５％ＰＬ「フソー」　　　　　　</v>
      </c>
      <c r="E35" s="27">
        <f ca="1">IF($A35="","",OFFSET(統合マスタ!$X$4,MATCH($A35,統合マスタ!$AC$5:$AC$1501,0),0))</f>
        <v>0</v>
      </c>
      <c r="F35" s="27">
        <f ca="1">IF($A35="","",OFFSET(統合マスタ!$Z$4,MATCH($A35,統合マスタ!$AC$5:$AC$1501,0),0))</f>
        <v>8</v>
      </c>
      <c r="G35" s="27" t="str">
        <f ca="1">IF($A35="","",OFFSET(統合マスタ!$E$4,MATCH($A35,統合マスタ!$AC$5:$AC$1501,0),0))</f>
        <v/>
      </c>
      <c r="H35" s="27" t="str">
        <f ca="1">IF($A35="","",OFFSET(統合マスタ!$F$4,MATCH($A35,統合マスタ!$AC$5:$AC$1501,0),0))</f>
        <v>１００ｍｌ×１０Ｐ</v>
      </c>
      <c r="I35" s="54" t="str">
        <f ca="1">IF(F35="","",OFFSET(分類!$B$29,MATCH(F35,分類!$A$30:$A$46,0),0))</f>
        <v>抗生剤.小輸液</v>
      </c>
      <c r="J35" s="65">
        <v>20</v>
      </c>
      <c r="K35" s="54" t="s">
        <v>147</v>
      </c>
      <c r="L35" s="54"/>
      <c r="M35" s="54">
        <f t="shared" si="0"/>
        <v>20</v>
      </c>
      <c r="N35" s="27" t="str">
        <f ca="1">IF($A35="","",OFFSET(統合マスタ!$K$4,MATCH($A35,統合マスタ!$AC$5:$AC$1501,0),0))</f>
        <v>瓶</v>
      </c>
    </row>
    <row r="36" spans="1:14">
      <c r="A36" s="66" cm="1">
        <f t="array" aca="1" ref="A36" ca="1">IFERROR(
    SMALL(
        IF((統合マスタ!$R$5:$R$1501=1)*
           (ISNUMBER(MATCH(統合マスタ!$V$5:$V$1501, 分類!$Q$8:$Q$15, 0))),
           統合マスタ!$AC$5:$AC$1501),
        ROW(A32)
    ),
"")</f>
        <v>544</v>
      </c>
      <c r="B36" s="27">
        <f t="shared" si="1"/>
        <v>32</v>
      </c>
      <c r="C36" s="27">
        <f ca="1">IF($A36="","",OFFSET(統合マスタ!$B$4,MATCH($A36,統合マスタ!$AC$5:$AC$1501,0),0))</f>
        <v>544</v>
      </c>
      <c r="D36" s="27" t="str">
        <f ca="1">IF($A36="","",OFFSET(統合マスタ!$C$4,MATCH($A36,統合マスタ!$AC$5:$AC$1501,0),0))</f>
        <v>ブドウ糖注５％ＰＬ「フソー」２０ｍｌ</v>
      </c>
      <c r="E36" s="27">
        <f ca="1">IF($A36="","",OFFSET(統合マスタ!$X$4,MATCH($A36,統合マスタ!$AC$5:$AC$1501,0),0))</f>
        <v>0</v>
      </c>
      <c r="F36" s="27">
        <f ca="1">IF($A36="","",OFFSET(統合マスタ!$Z$4,MATCH($A36,統合マスタ!$AC$5:$AC$1501,0),0))</f>
        <v>8</v>
      </c>
      <c r="G36" s="27" t="str">
        <f ca="1">IF($A36="","",OFFSET(統合マスタ!$E$4,MATCH($A36,統合マスタ!$AC$5:$AC$1501,0),0))</f>
        <v/>
      </c>
      <c r="H36" s="27" t="str">
        <f ca="1">IF($A36="","",OFFSET(統合マスタ!$F$4,MATCH($A36,統合マスタ!$AC$5:$AC$1501,0),0))</f>
        <v>２０ｍｌｘ１０</v>
      </c>
      <c r="I36" s="54" t="str">
        <f ca="1">IF(F36="","",OFFSET(分類!$B$29,MATCH(F36,分類!$A$30:$A$46,0),0))</f>
        <v>抗生剤.小輸液</v>
      </c>
      <c r="J36" s="65">
        <v>19</v>
      </c>
      <c r="K36" s="54" t="s">
        <v>873</v>
      </c>
      <c r="L36" s="54"/>
      <c r="M36" s="54">
        <f t="shared" si="0"/>
        <v>19</v>
      </c>
      <c r="N36" s="27" t="str">
        <f ca="1">IF($A36="","",OFFSET(統合マスタ!$K$4,MATCH($A36,統合マスタ!$AC$5:$AC$1501,0),0))</f>
        <v>筒</v>
      </c>
    </row>
    <row r="37" spans="1:14">
      <c r="A37" s="66" cm="1">
        <f t="array" aca="1" ref="A37" ca="1">IFERROR(
    SMALL(
        IF((統合マスタ!$R$5:$R$1501=1)*
           (ISNUMBER(MATCH(統合マスタ!$V$5:$V$1501, 分類!$Q$8:$Q$15, 0))),
           統合マスタ!$AC$5:$AC$1501),
        ROW(A33)
    ),
"")</f>
        <v>551</v>
      </c>
      <c r="B37" s="27">
        <f t="shared" si="1"/>
        <v>33</v>
      </c>
      <c r="C37" s="27">
        <f ca="1">IF($A37="","",OFFSET(統合マスタ!$B$4,MATCH($A37,統合マスタ!$AC$5:$AC$1501,0),0))</f>
        <v>551</v>
      </c>
      <c r="D37" s="27" t="str">
        <f ca="1">IF($A37="","",OFFSET(統合マスタ!$C$4,MATCH($A37,統合マスタ!$AC$5:$AC$1501,0),0))</f>
        <v>プリンペラン注射液１０ｍｇ</v>
      </c>
      <c r="E37" s="27">
        <f ca="1">IF($A37="","",OFFSET(統合マスタ!$X$4,MATCH($A37,統合マスタ!$AC$5:$AC$1501,0),0))</f>
        <v>0</v>
      </c>
      <c r="F37" s="27">
        <f ca="1">IF($A37="","",OFFSET(統合マスタ!$Z$4,MATCH($A37,統合マスタ!$AC$5:$AC$1501,0),0))</f>
        <v>9</v>
      </c>
      <c r="G37" s="27" t="str">
        <f ca="1">IF($A37="","",OFFSET(統合マスタ!$E$4,MATCH($A37,統合マスタ!$AC$5:$AC$1501,0),0))</f>
        <v/>
      </c>
      <c r="H37" s="27" t="str">
        <f ca="1">IF($A37="","",OFFSET(統合マスタ!$F$4,MATCH($A37,統合マスタ!$AC$5:$AC$1501,0),0))</f>
        <v>２ｍｌｘ１０Ａ</v>
      </c>
      <c r="I37" s="54" t="str">
        <f ca="1">IF(F37="","",OFFSET(分類!$B$29,MATCH(F37,分類!$A$30:$A$46,0),0))</f>
        <v>注射</v>
      </c>
      <c r="J37" s="65">
        <v>10</v>
      </c>
      <c r="K37" s="54" t="s">
        <v>88</v>
      </c>
      <c r="L37" s="54"/>
      <c r="M37" s="54">
        <f t="shared" si="0"/>
        <v>10</v>
      </c>
      <c r="N37" s="27" t="str">
        <f ca="1">IF($A37="","",OFFSET(統合マスタ!$K$4,MATCH($A37,統合マスタ!$AC$5:$AC$1501,0),0))</f>
        <v>A</v>
      </c>
    </row>
    <row r="38" spans="1:14">
      <c r="A38" s="66" cm="1">
        <f t="array" aca="1" ref="A38" ca="1">IFERROR(
    SMALL(
        IF((統合マスタ!$R$5:$R$1501=1)*
           (ISNUMBER(MATCH(統合マスタ!$V$5:$V$1501, 分類!$Q$8:$Q$15, 0))),
           統合マスタ!$AC$5:$AC$1501),
        ROW(A34)
    ),
"")</f>
        <v>567</v>
      </c>
      <c r="B38" s="27">
        <f t="shared" si="1"/>
        <v>34</v>
      </c>
      <c r="C38" s="27">
        <f ca="1">IF($A38="","",OFFSET(統合マスタ!$B$4,MATCH($A38,統合マスタ!$AC$5:$AC$1501,0),0))</f>
        <v>567</v>
      </c>
      <c r="D38" s="27" t="str">
        <f ca="1">IF($A38="","",OFFSET(統合マスタ!$C$4,MATCH($A38,統合マスタ!$AC$5:$AC$1501,0),0))</f>
        <v>フロセミド注２０ｍｇ「トーワ」</v>
      </c>
      <c r="E38" s="27">
        <f ca="1">IF($A38="","",OFFSET(統合マスタ!$X$4,MATCH($A38,統合マスタ!$AC$5:$AC$1501,0),0))</f>
        <v>0</v>
      </c>
      <c r="F38" s="27">
        <f ca="1">IF($A38="","",OFFSET(統合マスタ!$Z$4,MATCH($A38,統合マスタ!$AC$5:$AC$1501,0),0))</f>
        <v>9</v>
      </c>
      <c r="G38" s="27" t="str">
        <f ca="1">IF($A38="","",OFFSET(統合マスタ!$E$4,MATCH($A38,統合マスタ!$AC$5:$AC$1501,0),0))</f>
        <v/>
      </c>
      <c r="H38" s="27" t="str">
        <f ca="1">IF($A38="","",OFFSET(統合マスタ!$F$4,MATCH($A38,統合マスタ!$AC$5:$AC$1501,0),0))</f>
        <v>２ｍｌｘ５０管</v>
      </c>
      <c r="I38" s="54" t="str">
        <f ca="1">IF(F38="","",OFFSET(分類!$B$29,MATCH(F38,分類!$A$30:$A$46,0),0))</f>
        <v>注射</v>
      </c>
      <c r="J38" s="65">
        <v>151</v>
      </c>
      <c r="K38" s="54" t="s">
        <v>88</v>
      </c>
      <c r="L38" s="54"/>
      <c r="M38" s="54">
        <f t="shared" si="0"/>
        <v>151</v>
      </c>
      <c r="N38" s="27" t="str">
        <f ca="1">IF($A38="","",OFFSET(統合マスタ!$K$4,MATCH($A38,統合マスタ!$AC$5:$AC$1501,0),0))</f>
        <v>A</v>
      </c>
    </row>
    <row r="39" spans="1:14">
      <c r="A39" s="66" cm="1">
        <f t="array" aca="1" ref="A39" ca="1">IFERROR(
    SMALL(
        IF((統合マスタ!$R$5:$R$1501=1)*
           (ISNUMBER(MATCH(統合マスタ!$V$5:$V$1501, 分類!$Q$8:$Q$15, 0))),
           統合マスタ!$AC$5:$AC$1501),
        ROW(A35)
    ),
"")</f>
        <v>582</v>
      </c>
      <c r="B39" s="27">
        <f t="shared" si="1"/>
        <v>35</v>
      </c>
      <c r="C39" s="27">
        <f ca="1">IF($A39="","",OFFSET(統合マスタ!$B$4,MATCH($A39,統合マスタ!$AC$5:$AC$1501,0),0))</f>
        <v>582</v>
      </c>
      <c r="D39" s="27" t="str">
        <f ca="1">IF($A39="","",OFFSET(統合マスタ!$C$4,MATCH($A39,統合マスタ!$AC$5:$AC$1501,0),0))</f>
        <v>ブロムヘキシン塩酸塩注射液４ｍｇ「タイヨー」</v>
      </c>
      <c r="E39" s="27">
        <f ca="1">IF($A39="","",OFFSET(統合マスタ!$X$4,MATCH($A39,統合マスタ!$AC$5:$AC$1501,0),0))</f>
        <v>0</v>
      </c>
      <c r="F39" s="27">
        <f ca="1">IF($A39="","",OFFSET(統合マスタ!$Z$4,MATCH($A39,統合マスタ!$AC$5:$AC$1501,0),0))</f>
        <v>9</v>
      </c>
      <c r="G39" s="27" t="str">
        <f ca="1">IF($A39="","",OFFSET(統合マスタ!$E$4,MATCH($A39,統合マスタ!$AC$5:$AC$1501,0),0))</f>
        <v/>
      </c>
      <c r="H39" s="27" t="str">
        <f ca="1">IF($A39="","",OFFSET(統合マスタ!$F$4,MATCH($A39,統合マスタ!$AC$5:$AC$1501,0),0))</f>
        <v>２ｍｌｘ５０Ａ</v>
      </c>
      <c r="I39" s="54" t="str">
        <f ca="1">IF(F39="","",OFFSET(分類!$B$29,MATCH(F39,分類!$A$30:$A$46,0),0))</f>
        <v>注射</v>
      </c>
      <c r="J39" s="65">
        <v>27</v>
      </c>
      <c r="K39" s="54" t="s">
        <v>88</v>
      </c>
      <c r="L39" s="54"/>
      <c r="M39" s="54">
        <f t="shared" si="0"/>
        <v>27</v>
      </c>
      <c r="N39" s="27" t="str">
        <f ca="1">IF($A39="","",OFFSET(統合マスタ!$K$4,MATCH($A39,統合マスタ!$AC$5:$AC$1501,0),0))</f>
        <v>A</v>
      </c>
    </row>
    <row r="40" spans="1:14">
      <c r="A40" s="66" cm="1">
        <f t="array" aca="1" ref="A40" ca="1">IFERROR(
    SMALL(
        IF((統合マスタ!$R$5:$R$1501=1)*
           (ISNUMBER(MATCH(統合マスタ!$V$5:$V$1501, 分類!$Q$8:$Q$15, 0))),
           統合マスタ!$AC$5:$AC$1501),
        ROW(A36)
    ),
"")</f>
        <v>585</v>
      </c>
      <c r="B40" s="27">
        <f t="shared" si="1"/>
        <v>36</v>
      </c>
      <c r="C40" s="27">
        <f ca="1">IF($A40="","",OFFSET(統合マスタ!$B$4,MATCH($A40,統合マスタ!$AC$5:$AC$1501,0),0))</f>
        <v>585</v>
      </c>
      <c r="D40" s="27" t="str">
        <f ca="1">IF($A40="","",OFFSET(統合マスタ!$C$4,MATCH($A40,統合マスタ!$AC$5:$AC$1501,0),0))</f>
        <v>ベクルリー点滴静注用１００ｍｇ</v>
      </c>
      <c r="E40" s="27">
        <f ca="1">IF($A40="","",OFFSET(統合マスタ!$X$4,MATCH($A40,統合マスタ!$AC$5:$AC$1501,0),0))</f>
        <v>0</v>
      </c>
      <c r="F40" s="27">
        <f ca="1">IF($A40="","",OFFSET(統合マスタ!$Z$4,MATCH($A40,統合マスタ!$AC$5:$AC$1501,0),0))</f>
        <v>6</v>
      </c>
      <c r="G40" s="27" t="str">
        <f ca="1">IF($A40="","",OFFSET(統合マスタ!$E$4,MATCH($A40,統合マスタ!$AC$5:$AC$1501,0),0))</f>
        <v/>
      </c>
      <c r="H40" s="27" t="str">
        <f ca="1">IF($A40="","",OFFSET(統合マスタ!$F$4,MATCH($A40,統合マスタ!$AC$5:$AC$1501,0),0))</f>
        <v>１Ｖ</v>
      </c>
      <c r="I40" s="54" t="str">
        <f ca="1">IF(F40="","",OFFSET(分類!$B$29,MATCH(F40,分類!$A$30:$A$46,0),0))</f>
        <v>劇薬バラ</v>
      </c>
      <c r="J40" s="65">
        <v>4</v>
      </c>
      <c r="K40" s="54" t="s">
        <v>147</v>
      </c>
      <c r="L40" s="54"/>
      <c r="M40" s="54">
        <f t="shared" si="0"/>
        <v>4</v>
      </c>
      <c r="N40" s="27" t="str">
        <f ca="1">IF($A40="","",OFFSET(統合マスタ!$K$4,MATCH($A40,統合マスタ!$AC$5:$AC$1501,0),0))</f>
        <v>瓶</v>
      </c>
    </row>
    <row r="41" spans="1:14">
      <c r="A41" s="66" cm="1">
        <f t="array" aca="1" ref="A41" ca="1">IFERROR(
    SMALL(
        IF((統合マスタ!$R$5:$R$1501=1)*
           (ISNUMBER(MATCH(統合マスタ!$V$5:$V$1501, 分類!$Q$8:$Q$15, 0))),
           統合マスタ!$AC$5:$AC$1501),
        ROW(A37)
    ),
"")</f>
        <v>591</v>
      </c>
      <c r="B41" s="27">
        <f t="shared" si="1"/>
        <v>37</v>
      </c>
      <c r="C41" s="27">
        <f ca="1">IF($A41="","",OFFSET(統合マスタ!$B$4,MATCH($A41,統合マスタ!$AC$5:$AC$1501,0),0))</f>
        <v>591</v>
      </c>
      <c r="D41" s="27" t="str">
        <f ca="1">IF($A41="","",OFFSET(統合マスタ!$C$4,MATCH($A41,統合マスタ!$AC$5:$AC$1501,0),0))</f>
        <v>ヘパリンＮＡロック用１０単位／ｍｌ「オーツカ」　１００単位</v>
      </c>
      <c r="E41" s="27">
        <f ca="1">IF($A41="","",OFFSET(統合マスタ!$X$4,MATCH($A41,統合マスタ!$AC$5:$AC$1501,0),0))</f>
        <v>0</v>
      </c>
      <c r="F41" s="27">
        <f ca="1">IF($A41="","",OFFSET(統合マスタ!$Z$4,MATCH($A41,統合マスタ!$AC$5:$AC$1501,0),0))</f>
        <v>8</v>
      </c>
      <c r="G41" s="27" t="str">
        <f ca="1">IF($A41="","",OFFSET(統合マスタ!$E$4,MATCH($A41,統合マスタ!$AC$5:$AC$1501,0),0))</f>
        <v/>
      </c>
      <c r="H41" s="27" t="str">
        <f ca="1">IF($A41="","",OFFSET(統合マスタ!$F$4,MATCH($A41,統合マスタ!$AC$5:$AC$1501,0),0))</f>
        <v>１０ｍｌｘ１０</v>
      </c>
      <c r="I41" s="54" t="str">
        <f ca="1">IF(F41="","",OFFSET(分類!$B$29,MATCH(F41,分類!$A$30:$A$46,0),0))</f>
        <v>抗生剤.小輸液</v>
      </c>
      <c r="J41" s="65">
        <v>100</v>
      </c>
      <c r="K41" s="54" t="s">
        <v>244</v>
      </c>
      <c r="L41" s="54">
        <v>1</v>
      </c>
      <c r="M41" s="54">
        <f t="shared" si="0"/>
        <v>100</v>
      </c>
      <c r="N41" s="27" t="str">
        <f ca="1">IF($A41="","",OFFSET(統合マスタ!$K$4,MATCH($A41,統合マスタ!$AC$5:$AC$1501,0),0))</f>
        <v>10ｍｌ</v>
      </c>
    </row>
    <row r="42" spans="1:14">
      <c r="A42" s="66" cm="1">
        <f t="array" aca="1" ref="A42" ca="1">IFERROR(
    SMALL(
        IF((統合マスタ!$R$5:$R$1501=1)*
           (ISNUMBER(MATCH(統合マスタ!$V$5:$V$1501, 分類!$Q$8:$Q$15, 0))),
           統合マスタ!$AC$5:$AC$1501),
        ROW(A38)
    ),
"")</f>
        <v>592</v>
      </c>
      <c r="B42" s="27">
        <f t="shared" si="1"/>
        <v>38</v>
      </c>
      <c r="C42" s="27">
        <f ca="1">IF($A42="","",OFFSET(統合マスタ!$B$4,MATCH($A42,統合マスタ!$AC$5:$AC$1501,0),0))</f>
        <v>592</v>
      </c>
      <c r="D42" s="27" t="str">
        <f ca="1">IF($A42="","",OFFSET(統合マスタ!$C$4,MATCH($A42,統合マスタ!$AC$5:$AC$1501,0),0))</f>
        <v>ヘパリンＮａ注５千単位／５ｍｌ「モチダ」</v>
      </c>
      <c r="E42" s="27">
        <f ca="1">IF($A42="","",OFFSET(統合マスタ!$X$4,MATCH($A42,統合マスタ!$AC$5:$AC$1501,0),0))</f>
        <v>0</v>
      </c>
      <c r="F42" s="27">
        <f ca="1">IF($A42="","",OFFSET(統合マスタ!$Z$4,MATCH($A42,統合マスタ!$AC$5:$AC$1501,0),0))</f>
        <v>9</v>
      </c>
      <c r="G42" s="27" t="str">
        <f ca="1">IF($A42="","",OFFSET(統合マスタ!$E$4,MATCH($A42,統合マスタ!$AC$5:$AC$1501,0),0))</f>
        <v/>
      </c>
      <c r="H42" s="27" t="str">
        <f ca="1">IF($A42="","",OFFSET(統合マスタ!$F$4,MATCH($A42,統合マスタ!$AC$5:$AC$1501,0),0))</f>
        <v>５ｍｌｘ５Ｖ</v>
      </c>
      <c r="I42" s="54" t="str">
        <f ca="1">IF(F42="","",OFFSET(分類!$B$29,MATCH(F42,分類!$A$30:$A$46,0),0))</f>
        <v>注射</v>
      </c>
      <c r="J42" s="65">
        <v>9</v>
      </c>
      <c r="K42" s="54" t="s">
        <v>110</v>
      </c>
      <c r="L42" s="54"/>
      <c r="M42" s="54">
        <f t="shared" si="0"/>
        <v>9</v>
      </c>
      <c r="N42" s="27" t="str">
        <f ca="1">IF($A42="","",OFFSET(統合マスタ!$K$4,MATCH($A42,統合マスタ!$AC$5:$AC$1501,0),0))</f>
        <v>V</v>
      </c>
    </row>
    <row r="43" spans="1:14">
      <c r="A43" s="66" cm="1">
        <f t="array" aca="1" ref="A43" ca="1">IFERROR(
    SMALL(
        IF((統合マスタ!$R$5:$R$1501=1)*
           (ISNUMBER(MATCH(統合マスタ!$V$5:$V$1501, 分類!$Q$8:$Q$15, 0))),
           統合マスタ!$AC$5:$AC$1501),
        ROW(A39)
    ),
"")</f>
        <v>596</v>
      </c>
      <c r="B43" s="27">
        <f t="shared" si="1"/>
        <v>39</v>
      </c>
      <c r="C43" s="27">
        <f ca="1">IF($A43="","",OFFSET(統合マスタ!$B$4,MATCH($A43,統合マスタ!$AC$5:$AC$1501,0),0))</f>
        <v>596</v>
      </c>
      <c r="D43" s="27" t="str">
        <f ca="1">IF($A43="","",OFFSET(統合マスタ!$C$4,MATCH($A43,統合マスタ!$AC$5:$AC$1501,0),0))</f>
        <v>ヘブスブリンＩＨ静注１０００単位</v>
      </c>
      <c r="E43" s="27">
        <f ca="1">IF($A43="","",OFFSET(統合マスタ!$X$4,MATCH($A43,統合マスタ!$AC$5:$AC$1501,0),0))</f>
        <v>0</v>
      </c>
      <c r="F43" s="27">
        <f ca="1">IF($A43="","",OFFSET(統合マスタ!$Z$4,MATCH($A43,統合マスタ!$AC$5:$AC$1501,0),0))</f>
        <v>11</v>
      </c>
      <c r="G43" s="27" t="str">
        <f ca="1">IF($A43="","",OFFSET(統合マスタ!$E$4,MATCH($A43,統合マスタ!$AC$5:$AC$1501,0),0))</f>
        <v/>
      </c>
      <c r="H43" s="27" t="str">
        <f ca="1">IF($A43="","",OFFSET(統合マスタ!$F$4,MATCH($A43,統合マスタ!$AC$5:$AC$1501,0),0))</f>
        <v>５ｍｌｘ１Ｖ</v>
      </c>
      <c r="I43" s="54" t="str">
        <f ca="1">IF(F43="","",OFFSET(分類!$B$29,MATCH(F43,分類!$A$30:$A$46,0),0))</f>
        <v>冷蔵庫</v>
      </c>
      <c r="J43" s="65">
        <v>1</v>
      </c>
      <c r="K43" s="54" t="s">
        <v>110</v>
      </c>
      <c r="L43" s="54"/>
      <c r="M43" s="54">
        <f t="shared" si="0"/>
        <v>1</v>
      </c>
      <c r="N43" s="27" t="str">
        <f ca="1">IF($A43="","",OFFSET(統合マスタ!$K$4,MATCH($A43,統合マスタ!$AC$5:$AC$1501,0),0))</f>
        <v>V</v>
      </c>
    </row>
    <row r="44" spans="1:14">
      <c r="A44" s="66" cm="1">
        <f t="array" aca="1" ref="A44" ca="1">IFERROR(
    SMALL(
        IF((統合マスタ!$R$5:$R$1501=1)*
           (ISNUMBER(MATCH(統合マスタ!$V$5:$V$1501, 分類!$Q$8:$Q$15, 0))),
           統合マスタ!$AC$5:$AC$1501),
        ROW(A40)
    ),
"")</f>
        <v>608</v>
      </c>
      <c r="B44" s="27">
        <f t="shared" si="1"/>
        <v>40</v>
      </c>
      <c r="C44" s="27">
        <f ca="1">IF($A44="","",OFFSET(統合マスタ!$B$4,MATCH($A44,統合マスタ!$AC$5:$AC$1501,0),0))</f>
        <v>608</v>
      </c>
      <c r="D44" s="27" t="str">
        <f ca="1">IF($A44="","",OFFSET(統合マスタ!$C$4,MATCH($A44,統合マスタ!$AC$5:$AC$1501,0),0))</f>
        <v>ペントシリン注射用１ｇ　　　　　　　　　</v>
      </c>
      <c r="E44" s="27">
        <f ca="1">IF($A44="","",OFFSET(統合マスタ!$X$4,MATCH($A44,統合マスタ!$AC$5:$AC$1501,0),0))</f>
        <v>0</v>
      </c>
      <c r="F44" s="27">
        <f ca="1">IF($A44="","",OFFSET(統合マスタ!$Z$4,MATCH($A44,統合マスタ!$AC$5:$AC$1501,0),0))</f>
        <v>8</v>
      </c>
      <c r="G44" s="27" t="str">
        <f ca="1">IF($A44="","",OFFSET(統合マスタ!$E$4,MATCH($A44,統合マスタ!$AC$5:$AC$1501,0),0))</f>
        <v/>
      </c>
      <c r="H44" s="27" t="str">
        <f ca="1">IF($A44="","",OFFSET(統合マスタ!$F$4,MATCH($A44,統合マスタ!$AC$5:$AC$1501,0),0))</f>
        <v>１０Ｖ</v>
      </c>
      <c r="I44" s="54" t="str">
        <f ca="1">IF(F44="","",OFFSET(分類!$B$29,MATCH(F44,分類!$A$30:$A$46,0),0))</f>
        <v>抗生剤.小輸液</v>
      </c>
      <c r="J44" s="65">
        <v>19</v>
      </c>
      <c r="K44" s="54" t="s">
        <v>110</v>
      </c>
      <c r="L44" s="54"/>
      <c r="M44" s="54">
        <f t="shared" si="0"/>
        <v>19</v>
      </c>
      <c r="N44" s="27" t="str">
        <f ca="1">IF($A44="","",OFFSET(統合マスタ!$K$4,MATCH($A44,統合マスタ!$AC$5:$AC$1501,0),0))</f>
        <v>V</v>
      </c>
    </row>
    <row r="45" spans="1:14">
      <c r="A45" s="66" cm="1">
        <f t="array" aca="1" ref="A45" ca="1">IFERROR(
    SMALL(
        IF((統合マスタ!$R$5:$R$1501=1)*
           (ISNUMBER(MATCH(統合マスタ!$V$5:$V$1501, 分類!$Q$8:$Q$15, 0))),
           統合マスタ!$AC$5:$AC$1501),
        ROW(A41)
    ),
"")</f>
        <v>613</v>
      </c>
      <c r="B45" s="27">
        <f t="shared" si="1"/>
        <v>41</v>
      </c>
      <c r="C45" s="27">
        <f ca="1">IF($A45="","",OFFSET(統合マスタ!$B$4,MATCH($A45,統合マスタ!$AC$5:$AC$1501,0),0))</f>
        <v>613</v>
      </c>
      <c r="D45" s="27" t="str">
        <f ca="1">IF($A45="","",OFFSET(統合マスタ!$C$4,MATCH($A45,統合マスタ!$AC$5:$AC$1501,0),0))</f>
        <v>ホスホマイシンナトリウム静注用２ｇ「日医工」</v>
      </c>
      <c r="E45" s="27">
        <f ca="1">IF($A45="","",OFFSET(統合マスタ!$X$4,MATCH($A45,統合マスタ!$AC$5:$AC$1501,0),0))</f>
        <v>0</v>
      </c>
      <c r="F45" s="27">
        <f ca="1">IF($A45="","",OFFSET(統合マスタ!$Z$4,MATCH($A45,統合マスタ!$AC$5:$AC$1501,0),0))</f>
        <v>8</v>
      </c>
      <c r="G45" s="27" t="str">
        <f ca="1">IF($A45="","",OFFSET(統合マスタ!$E$4,MATCH($A45,統合マスタ!$AC$5:$AC$1501,0),0))</f>
        <v/>
      </c>
      <c r="H45" s="27" t="str">
        <f ca="1">IF($A45="","",OFFSET(統合マスタ!$F$4,MATCH($A45,統合マスタ!$AC$5:$AC$1501,0),0))</f>
        <v>２ｇ×１０Ｖ</v>
      </c>
      <c r="I45" s="54" t="str">
        <f ca="1">IF(F45="","",OFFSET(分類!$B$29,MATCH(F45,分類!$A$30:$A$46,0),0))</f>
        <v>抗生剤.小輸液</v>
      </c>
      <c r="J45" s="65">
        <v>57</v>
      </c>
      <c r="K45" s="54" t="s">
        <v>110</v>
      </c>
      <c r="L45" s="54"/>
      <c r="M45" s="54">
        <f t="shared" si="0"/>
        <v>57</v>
      </c>
      <c r="N45" s="27" t="str">
        <f ca="1">IF($A45="","",OFFSET(統合マスタ!$K$4,MATCH($A45,統合マスタ!$AC$5:$AC$1501,0),0))</f>
        <v>V</v>
      </c>
    </row>
    <row r="46" spans="1:14">
      <c r="A46" s="66" cm="1">
        <f t="array" aca="1" ref="A46" ca="1">IFERROR(
    SMALL(
        IF((統合マスタ!$R$5:$R$1501=1)*
           (ISNUMBER(MATCH(統合マスタ!$V$5:$V$1501, 分類!$Q$8:$Q$15, 0))),
           統合マスタ!$AC$5:$AC$1501),
        ROW(A42)
    ),
"")</f>
        <v>616</v>
      </c>
      <c r="B46" s="27">
        <f t="shared" si="1"/>
        <v>42</v>
      </c>
      <c r="C46" s="27">
        <f ca="1">IF($A46="","",OFFSET(統合マスタ!$B$4,MATCH($A46,統合マスタ!$AC$5:$AC$1501,0),0))</f>
        <v>616</v>
      </c>
      <c r="D46" s="27" t="str">
        <f ca="1">IF($A46="","",OFFSET(統合マスタ!$C$4,MATCH($A46,統合マスタ!$AC$5:$AC$1501,0),0))</f>
        <v>ポタコールＲ輸液　２５０ｍｌ</v>
      </c>
      <c r="E46" s="27">
        <f ca="1">IF($A46="","",OFFSET(統合マスタ!$X$4,MATCH($A46,統合マスタ!$AC$5:$AC$1501,0),0))</f>
        <v>0</v>
      </c>
      <c r="F46" s="27">
        <f ca="1">IF($A46="","",OFFSET(統合マスタ!$Z$4,MATCH($A46,統合マスタ!$AC$5:$AC$1501,0),0))</f>
        <v>10</v>
      </c>
      <c r="G46" s="27" t="str">
        <f ca="1">IF($A46="","",OFFSET(統合マスタ!$E$4,MATCH($A46,統合マスタ!$AC$5:$AC$1501,0),0))</f>
        <v/>
      </c>
      <c r="H46" s="27" t="str">
        <f ca="1">IF($A46="","",OFFSET(統合マスタ!$F$4,MATCH($A46,統合マスタ!$AC$5:$AC$1501,0),0))</f>
        <v>２５０ｍｌＸ２０Ｂ</v>
      </c>
      <c r="I46" s="54" t="str">
        <f ca="1">IF(F46="","",OFFSET(分類!$B$29,MATCH(F46,分類!$A$30:$A$46,0),0))</f>
        <v>輸液</v>
      </c>
      <c r="J46" s="65">
        <v>27</v>
      </c>
      <c r="K46" s="54" t="s">
        <v>97</v>
      </c>
      <c r="L46" s="54"/>
      <c r="M46" s="54">
        <f t="shared" si="0"/>
        <v>27</v>
      </c>
      <c r="N46" s="27" t="str">
        <f ca="1">IF($A46="","",OFFSET(統合マスタ!$K$4,MATCH($A46,統合マスタ!$AC$5:$AC$1501,0),0))</f>
        <v>袋</v>
      </c>
    </row>
    <row r="47" spans="1:14">
      <c r="A47" s="66" cm="1">
        <f t="array" aca="1" ref="A47" ca="1">IFERROR(
    SMALL(
        IF((統合マスタ!$R$5:$R$1501=1)*
           (ISNUMBER(MATCH(統合マスタ!$V$5:$V$1501, 分類!$Q$8:$Q$15, 0))),
           統合マスタ!$AC$5:$AC$1501),
        ROW(A43)
    ),
"")</f>
        <v>617</v>
      </c>
      <c r="B47" s="27">
        <f t="shared" si="1"/>
        <v>43</v>
      </c>
      <c r="C47" s="27">
        <f ca="1">IF($A47="","",OFFSET(統合マスタ!$B$4,MATCH($A47,統合マスタ!$AC$5:$AC$1501,0),0))</f>
        <v>617</v>
      </c>
      <c r="D47" s="27" t="str">
        <f ca="1">IF($A47="","",OFFSET(統合マスタ!$C$4,MATCH($A47,統合マスタ!$AC$5:$AC$1501,0),0))</f>
        <v>ポタコールＲ輸液　５００ｍｌ</v>
      </c>
      <c r="E47" s="27">
        <f ca="1">IF($A47="","",OFFSET(統合マスタ!$X$4,MATCH($A47,統合マスタ!$AC$5:$AC$1501,0),0))</f>
        <v>0</v>
      </c>
      <c r="F47" s="27">
        <f ca="1">IF($A47="","",OFFSET(統合マスタ!$Z$4,MATCH($A47,統合マスタ!$AC$5:$AC$1501,0),0))</f>
        <v>10</v>
      </c>
      <c r="G47" s="27" t="str">
        <f ca="1">IF($A47="","",OFFSET(統合マスタ!$E$4,MATCH($A47,統合マスタ!$AC$5:$AC$1501,0),0))</f>
        <v/>
      </c>
      <c r="H47" s="27" t="str">
        <f ca="1">IF($A47="","",OFFSET(統合マスタ!$F$4,MATCH($A47,統合マスタ!$AC$5:$AC$1501,0),0))</f>
        <v>５００ｍｌｘ２０</v>
      </c>
      <c r="I47" s="54" t="str">
        <f ca="1">IF(F47="","",OFFSET(分類!$B$29,MATCH(F47,分類!$A$30:$A$46,0),0))</f>
        <v>輸液</v>
      </c>
      <c r="J47" s="65">
        <v>80</v>
      </c>
      <c r="K47" s="54" t="s">
        <v>97</v>
      </c>
      <c r="L47" s="54"/>
      <c r="M47" s="54">
        <f t="shared" si="0"/>
        <v>80</v>
      </c>
      <c r="N47" s="27" t="str">
        <f ca="1">IF($A47="","",OFFSET(統合マスタ!$K$4,MATCH($A47,統合マスタ!$AC$5:$AC$1501,0),0))</f>
        <v>袋</v>
      </c>
    </row>
    <row r="48" spans="1:14">
      <c r="A48" s="66" cm="1">
        <f t="array" aca="1" ref="A48" ca="1">IFERROR(
    SMALL(
        IF((統合マスタ!$R$5:$R$1501=1)*
           (ISNUMBER(MATCH(統合マスタ!$V$5:$V$1501, 分類!$Q$8:$Q$15, 0))),
           統合マスタ!$AC$5:$AC$1501),
        ROW(A44)
    ),
"")</f>
        <v>640</v>
      </c>
      <c r="B48" s="27">
        <f t="shared" si="1"/>
        <v>44</v>
      </c>
      <c r="C48" s="27">
        <f ca="1">IF($A48="","",OFFSET(統合マスタ!$B$4,MATCH($A48,統合マスタ!$AC$5:$AC$1501,0),0))</f>
        <v>640</v>
      </c>
      <c r="D48" s="27" t="str">
        <f ca="1">IF($A48="","",OFFSET(統合マスタ!$C$4,MATCH($A48,統合マスタ!$AC$5:$AC$1501,0),0))</f>
        <v>ミノサイクリン塩酸塩点滴静注用１００ｍｇ「日医工」</v>
      </c>
      <c r="E48" s="27">
        <f ca="1">IF($A48="","",OFFSET(統合マスタ!$X$4,MATCH($A48,統合マスタ!$AC$5:$AC$1501,0),0))</f>
        <v>0</v>
      </c>
      <c r="F48" s="27">
        <f ca="1">IF($A48="","",OFFSET(統合マスタ!$Z$4,MATCH($A48,統合マスタ!$AC$5:$AC$1501,0),0))</f>
        <v>8</v>
      </c>
      <c r="G48" s="27" t="str">
        <f ca="1">IF($A48="","",OFFSET(統合マスタ!$E$4,MATCH($A48,統合マスタ!$AC$5:$AC$1501,0),0))</f>
        <v/>
      </c>
      <c r="H48" s="27" t="str">
        <f ca="1">IF($A48="","",OFFSET(統合マスタ!$F$4,MATCH($A48,統合マスタ!$AC$5:$AC$1501,0),0))</f>
        <v>１０Ｖ</v>
      </c>
      <c r="I48" s="54" t="str">
        <f ca="1">IF(F48="","",OFFSET(分類!$B$29,MATCH(F48,分類!$A$30:$A$46,0),0))</f>
        <v>抗生剤.小輸液</v>
      </c>
      <c r="J48" s="65">
        <v>46</v>
      </c>
      <c r="K48" s="54" t="s">
        <v>110</v>
      </c>
      <c r="L48" s="54"/>
      <c r="M48" s="54">
        <f t="shared" si="0"/>
        <v>46</v>
      </c>
      <c r="N48" s="27" t="str">
        <f ca="1">IF($A48="","",OFFSET(統合マスタ!$K$4,MATCH($A48,統合マスタ!$AC$5:$AC$1501,0),0))</f>
        <v>V</v>
      </c>
    </row>
    <row r="49" spans="1:14">
      <c r="A49" s="66" cm="1">
        <f t="array" aca="1" ref="A49" ca="1">IFERROR(
    SMALL(
        IF((統合マスタ!$R$5:$R$1501=1)*
           (ISNUMBER(MATCH(統合マスタ!$V$5:$V$1501, 分類!$Q$8:$Q$15, 0))),
           統合マスタ!$AC$5:$AC$1501),
        ROW(A45)
    ),
"")</f>
        <v>646</v>
      </c>
      <c r="B49" s="27">
        <f t="shared" si="1"/>
        <v>45</v>
      </c>
      <c r="C49" s="27">
        <f ca="1">IF($A49="","",OFFSET(統合マスタ!$B$4,MATCH($A49,統合マスタ!$AC$5:$AC$1501,0),0))</f>
        <v>646</v>
      </c>
      <c r="D49" s="27" t="str">
        <f ca="1">IF($A49="","",OFFSET(統合マスタ!$C$4,MATCH($A49,統合マスタ!$AC$5:$AC$1501,0),0))</f>
        <v>メイロン静注７％　プラアンプル</v>
      </c>
      <c r="E49" s="27">
        <f ca="1">IF($A49="","",OFFSET(統合マスタ!$X$4,MATCH($A49,統合マスタ!$AC$5:$AC$1501,0),0))</f>
        <v>0</v>
      </c>
      <c r="F49" s="27">
        <f ca="1">IF($A49="","",OFFSET(統合マスタ!$Z$4,MATCH($A49,統合マスタ!$AC$5:$AC$1501,0),0))</f>
        <v>9</v>
      </c>
      <c r="G49" s="27" t="str">
        <f ca="1">IF($A49="","",OFFSET(統合マスタ!$E$4,MATCH($A49,統合マスタ!$AC$5:$AC$1501,0),0))</f>
        <v/>
      </c>
      <c r="H49" s="27" t="str">
        <f ca="1">IF($A49="","",OFFSET(統合マスタ!$F$4,MATCH($A49,統合マスタ!$AC$5:$AC$1501,0),0))</f>
        <v>２０ＭＬＸ１０Ａ</v>
      </c>
      <c r="I49" s="54" t="str">
        <f ca="1">IF(F49="","",OFFSET(分類!$B$29,MATCH(F49,分類!$A$30:$A$46,0),0))</f>
        <v>注射</v>
      </c>
      <c r="J49" s="65">
        <v>0</v>
      </c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IF($A49="","",OFFSET(統合マスタ!$K$4,MATCH($A49,統合マスタ!$AC$5:$AC$1501,0),0))</f>
        <v>A</v>
      </c>
    </row>
    <row r="50" spans="1:14">
      <c r="A50" s="66" cm="1">
        <f t="array" aca="1" ref="A50" ca="1">IFERROR(
    SMALL(
        IF((統合マスタ!$R$5:$R$1501=1)*
           (ISNUMBER(MATCH(統合マスタ!$V$5:$V$1501, 分類!$Q$8:$Q$15, 0))),
           統合マスタ!$AC$5:$AC$1501),
        ROW(A46)
    ),
"")</f>
        <v>659</v>
      </c>
      <c r="B50" s="27">
        <f t="shared" si="1"/>
        <v>46</v>
      </c>
      <c r="C50" s="27">
        <f ca="1">IF($A50="","",OFFSET(統合マスタ!$B$4,MATCH($A50,統合マスタ!$AC$5:$AC$1501,0),0))</f>
        <v>659</v>
      </c>
      <c r="D50" s="27" t="str">
        <f ca="1">IF($A50="","",OFFSET(統合マスタ!$C$4,MATCH($A50,統合マスタ!$AC$5:$AC$1501,0),0))</f>
        <v>メロペネム点滴静注用０．５ｇ「サワイ」</v>
      </c>
      <c r="E50" s="27">
        <f ca="1">IF($A50="","",OFFSET(統合マスタ!$X$4,MATCH($A50,統合マスタ!$AC$5:$AC$1501,0),0))</f>
        <v>0</v>
      </c>
      <c r="F50" s="27">
        <f ca="1">IF($A50="","",OFFSET(統合マスタ!$Z$4,MATCH($A50,統合マスタ!$AC$5:$AC$1501,0),0))</f>
        <v>8</v>
      </c>
      <c r="G50" s="27" t="str">
        <f ca="1">IF($A50="","",OFFSET(統合マスタ!$E$4,MATCH($A50,統合マスタ!$AC$5:$AC$1501,0),0))</f>
        <v/>
      </c>
      <c r="H50" s="27" t="str">
        <f ca="1">IF($A50="","",OFFSET(統合マスタ!$F$4,MATCH($A50,統合マスタ!$AC$5:$AC$1501,0),0))</f>
        <v>５００ｍｇｘ１０Ｖ</v>
      </c>
      <c r="I50" s="54" t="str">
        <f ca="1">IF(F50="","",OFFSET(分類!$B$29,MATCH(F50,分類!$A$30:$A$46,0),0))</f>
        <v>抗生剤.小輸液</v>
      </c>
      <c r="J50" s="65">
        <v>131</v>
      </c>
      <c r="K50" s="54" t="s">
        <v>110</v>
      </c>
      <c r="L50" s="54"/>
      <c r="M50" s="54">
        <f t="shared" si="0"/>
        <v>131</v>
      </c>
      <c r="N50" s="27" t="str">
        <f ca="1">IF($A50="","",OFFSET(統合マスタ!$K$4,MATCH($A50,統合マスタ!$AC$5:$AC$1501,0),0))</f>
        <v>V</v>
      </c>
    </row>
    <row r="51" spans="1:14">
      <c r="A51" s="66" cm="1">
        <f t="array" aca="1" ref="A51" ca="1">IFERROR(
    SMALL(
        IF((統合マスタ!$R$5:$R$1501=1)*
           (ISNUMBER(MATCH(統合マスタ!$V$5:$V$1501, 分類!$Q$8:$Q$15, 0))),
           統合マスタ!$AC$5:$AC$1501),
        ROW(A47)
    ),
"")</f>
        <v>767</v>
      </c>
      <c r="B51" s="27">
        <f t="shared" si="1"/>
        <v>47</v>
      </c>
      <c r="C51" s="27">
        <f ca="1">IF($A51="","",OFFSET(統合マスタ!$B$4,MATCH($A51,統合マスタ!$AC$5:$AC$1501,0),0))</f>
        <v>767</v>
      </c>
      <c r="D51" s="27" t="str">
        <f ca="1">IF($A51="","",OFFSET(統合マスタ!$C$4,MATCH($A51,統合マスタ!$AC$5:$AC$1501,0),0))</f>
        <v>レベチラセタム点滴静注５００ｍｇ「明治」</v>
      </c>
      <c r="E51" s="27">
        <f ca="1">IF($A51="","",OFFSET(統合マスタ!$X$4,MATCH($A51,統合マスタ!$AC$5:$AC$1501,0),0))</f>
        <v>0</v>
      </c>
      <c r="F51" s="27">
        <f ca="1">IF($A51="","",OFFSET(統合マスタ!$Z$4,MATCH($A51,統合マスタ!$AC$5:$AC$1501,0),0))</f>
        <v>9</v>
      </c>
      <c r="G51" s="27" t="str">
        <f ca="1">IF($A51="","",OFFSET(統合マスタ!$E$4,MATCH($A51,統合マスタ!$AC$5:$AC$1501,0),0))</f>
        <v/>
      </c>
      <c r="H51" s="27" t="str">
        <f ca="1">IF($A51="","",OFFSET(統合マスタ!$F$4,MATCH($A51,統合マスタ!$AC$5:$AC$1501,0),0))</f>
        <v>５ｍｌｘ１０Ａ</v>
      </c>
      <c r="I51" s="54" t="str">
        <f ca="1">IF(F51="","",OFFSET(分類!$B$29,MATCH(F51,分類!$A$30:$A$46,0),0))</f>
        <v>注射</v>
      </c>
      <c r="J51" s="65">
        <v>68</v>
      </c>
      <c r="K51" s="54" t="s">
        <v>88</v>
      </c>
      <c r="L51" s="54"/>
      <c r="M51" s="54">
        <f t="shared" si="0"/>
        <v>68</v>
      </c>
      <c r="N51" s="27" t="str">
        <f ca="1">IF($A51="","",OFFSET(統合マスタ!$K$4,MATCH($A51,統合マスタ!$AC$5:$AC$1501,0),0))</f>
        <v>A</v>
      </c>
    </row>
    <row r="52" spans="1:14">
      <c r="A52" s="66" cm="1">
        <f t="array" aca="1" ref="A52" ca="1">IFERROR(
    SMALL(
        IF((統合マスタ!$R$5:$R$1501=1)*
           (ISNUMBER(MATCH(統合マスタ!$V$5:$V$1501, 分類!$Q$8:$Q$15, 0))),
           統合マスタ!$AC$5:$AC$1501),
        ROW(A48)
    ),
"")</f>
        <v>772</v>
      </c>
      <c r="B52" s="27">
        <f t="shared" si="1"/>
        <v>48</v>
      </c>
      <c r="C52" s="27">
        <f ca="1">IF($A52="","",OFFSET(統合マスタ!$B$4,MATCH($A52,統合マスタ!$AC$5:$AC$1501,0),0))</f>
        <v>772</v>
      </c>
      <c r="D52" s="27" t="str">
        <f ca="1">IF($A52="","",OFFSET(統合マスタ!$C$4,MATCH($A52,統合マスタ!$AC$5:$AC$1501,0),0))</f>
        <v>レボフロキサシン点滴静注バッグ５００ｍｇ／１００ｍｌ「ＤＳＥＰ」</v>
      </c>
      <c r="E52" s="27">
        <f ca="1">IF($A52="","",OFFSET(統合マスタ!$X$4,MATCH($A52,統合マスタ!$AC$5:$AC$1501,0),0))</f>
        <v>0</v>
      </c>
      <c r="F52" s="27">
        <f ca="1">IF($A52="","",OFFSET(統合マスタ!$Z$4,MATCH($A52,統合マスタ!$AC$5:$AC$1501,0),0))</f>
        <v>9</v>
      </c>
      <c r="G52" s="27" t="str">
        <f ca="1">IF($A52="","",OFFSET(統合マスタ!$E$4,MATCH($A52,統合マスタ!$AC$5:$AC$1501,0),0))</f>
        <v/>
      </c>
      <c r="H52" s="27" t="str">
        <f ca="1">IF($A52="","",OFFSET(統合マスタ!$F$4,MATCH($A52,統合マスタ!$AC$5:$AC$1501,0),0))</f>
        <v>１０袋</v>
      </c>
      <c r="I52" s="54" t="str">
        <f ca="1">IF(F52="","",OFFSET(分類!$B$29,MATCH(F52,分類!$A$30:$A$46,0),0))</f>
        <v>注射</v>
      </c>
      <c r="J52" s="65">
        <v>11</v>
      </c>
      <c r="K52" s="54" t="s">
        <v>97</v>
      </c>
      <c r="L52" s="54"/>
      <c r="M52" s="54">
        <f t="shared" si="0"/>
        <v>11</v>
      </c>
      <c r="N52" s="27" t="str">
        <f ca="1">IF($A52="","",OFFSET(統合マスタ!$K$4,MATCH($A52,統合マスタ!$AC$5:$AC$1501,0),0))</f>
        <v>袋</v>
      </c>
    </row>
    <row r="53" spans="1:14">
      <c r="A53" s="66" cm="1">
        <f t="array" aca="1" ref="A53" ca="1">IFERROR(
    SMALL(
        IF((統合マスタ!$R$5:$R$1501=1)*
           (ISNUMBER(MATCH(統合マスタ!$V$5:$V$1501, 分類!$Q$8:$Q$15, 0))),
           統合マスタ!$AC$5:$AC$1501),
        ROW(A49)
    ),
"")</f>
        <v>802</v>
      </c>
      <c r="B53" s="27">
        <f t="shared" si="1"/>
        <v>49</v>
      </c>
      <c r="C53" s="27">
        <f ca="1">IF($A53="","",OFFSET(統合マスタ!$B$4,MATCH($A53,統合マスタ!$AC$5:$AC$1501,0),0))</f>
        <v>802</v>
      </c>
      <c r="D53" s="27" t="str">
        <f ca="1">IF($A53="","",OFFSET(統合マスタ!$C$4,MATCH($A53,統合マスタ!$AC$5:$AC$1501,0),0))</f>
        <v>ワンパル２号輸液（１）</v>
      </c>
      <c r="E53" s="27">
        <f ca="1">IF($A53="","",OFFSET(統合マスタ!$X$4,MATCH($A53,統合マスタ!$AC$5:$AC$1501,0),0))</f>
        <v>0</v>
      </c>
      <c r="F53" s="27">
        <f ca="1">IF($A53="","",OFFSET(統合マスタ!$Z$4,MATCH($A53,統合マスタ!$AC$5:$AC$1501,0),0))</f>
        <v>10</v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>８００ｍｌｘ１０袋</v>
      </c>
      <c r="I53" s="54" t="str">
        <f ca="1">IF(F53="","",OFFSET(分類!$B$29,MATCH(F53,分類!$A$30:$A$46,0),0))</f>
        <v>輸液</v>
      </c>
      <c r="J53" s="65">
        <v>53</v>
      </c>
      <c r="K53" s="54" t="s">
        <v>97</v>
      </c>
      <c r="L53" s="54"/>
      <c r="M53" s="54">
        <f t="shared" si="0"/>
        <v>53</v>
      </c>
      <c r="N53" s="27" t="str">
        <f ca="1">IF($A53="","",OFFSET(統合マスタ!$K$4,MATCH($A53,統合マスタ!$AC$5:$AC$1501,0),0))</f>
        <v>袋</v>
      </c>
    </row>
    <row r="54" spans="1:14">
      <c r="A54" s="66" cm="1">
        <f t="array" aca="1" ref="A54" ca="1">IFERROR(
    SMALL(
        IF((統合マスタ!$R$5:$R$1501=1)*
           (ISNUMBER(MATCH(統合マスタ!$V$5:$V$1501, 分類!$Q$8:$Q$15, 0))),
           統合マスタ!$AC$5:$AC$1501),
        ROW(A50)
    ),
"")</f>
        <v>803</v>
      </c>
      <c r="B54" s="27">
        <f t="shared" si="1"/>
        <v>50</v>
      </c>
      <c r="C54" s="27">
        <f ca="1">IF($A54="","",OFFSET(統合マスタ!$B$4,MATCH($A54,統合マスタ!$AC$5:$AC$1501,0),0))</f>
        <v>803</v>
      </c>
      <c r="D54" s="27" t="str">
        <f ca="1">IF($A54="","",OFFSET(統合マスタ!$C$4,MATCH($A54,統合マスタ!$AC$5:$AC$1501,0),0))</f>
        <v>ワンパル２号輸液１２００ｍｌ</v>
      </c>
      <c r="E54" s="27">
        <f ca="1">IF($A54="","",OFFSET(統合マスタ!$X$4,MATCH($A54,統合マスタ!$AC$5:$AC$1501,0),0))</f>
        <v>0</v>
      </c>
      <c r="F54" s="27">
        <f ca="1">IF($A54="","",OFFSET(統合マスタ!$Z$4,MATCH($A54,統合マスタ!$AC$5:$AC$1501,0),0))</f>
        <v>10</v>
      </c>
      <c r="G54" s="27" t="str">
        <f ca="1">IF($A54="","",OFFSET(統合マスタ!$E$4,MATCH($A54,統合マスタ!$AC$5:$AC$1501,0),0))</f>
        <v/>
      </c>
      <c r="H54" s="27" t="str">
        <f ca="1">IF($A54="","",OFFSET(統合マスタ!$F$4,MATCH($A54,統合マスタ!$AC$5:$AC$1501,0),0))</f>
        <v>１２００ｍｌｘ７</v>
      </c>
      <c r="I54" s="54" t="str">
        <f ca="1">IF(F54="","",OFFSET(分類!$B$29,MATCH(F54,分類!$A$30:$A$46,0),0))</f>
        <v>輸液</v>
      </c>
      <c r="J54" s="65">
        <v>11</v>
      </c>
      <c r="K54" s="54" t="s">
        <v>97</v>
      </c>
      <c r="L54" s="54"/>
      <c r="M54" s="54">
        <f t="shared" si="0"/>
        <v>11</v>
      </c>
      <c r="N54" s="27" t="str">
        <f ca="1">IF($A54="","",OFFSET(統合マスタ!$K$4,MATCH($A54,統合マスタ!$AC$5:$AC$1501,0),0))</f>
        <v>袋</v>
      </c>
    </row>
    <row r="55" spans="1:14">
      <c r="A55" s="66" cm="1">
        <f t="array" aca="1" ref="A55" ca="1">IFERROR(
    SMALL(
        IF((統合マスタ!$R$5:$R$1501=1)*
           (ISNUMBER(MATCH(統合マスタ!$V$5:$V$1501, 分類!$Q$8:$Q$15, 0))),
           統合マスタ!$AC$5:$AC$1501),
        ROW(A51)
    ),
"")</f>
        <v>812</v>
      </c>
      <c r="B55" s="27">
        <f t="shared" si="1"/>
        <v>51</v>
      </c>
      <c r="C55" s="27">
        <f ca="1">IF($A55="","",OFFSET(統合マスタ!$B$4,MATCH($A55,統合マスタ!$AC$5:$AC$1501,0),0))</f>
        <v>812</v>
      </c>
      <c r="D55" s="27" t="str">
        <f ca="1">IF($A55="","",OFFSET(統合マスタ!$C$4,MATCH($A55,統合マスタ!$AC$5:$AC$1501,0),0))</f>
        <v>水溶性ハイドロコートン注射１００ｍｇ</v>
      </c>
      <c r="E55" s="27">
        <f ca="1">IF($A55="","",OFFSET(統合マスタ!$X$4,MATCH($A55,統合マスタ!$AC$5:$AC$1501,0),0))</f>
        <v>0</v>
      </c>
      <c r="F55" s="27">
        <f ca="1">IF($A55="","",OFFSET(統合マスタ!$Z$4,MATCH($A55,統合マスタ!$AC$5:$AC$1501,0),0))</f>
        <v>9</v>
      </c>
      <c r="G55" s="27" t="str">
        <f ca="1">IF($A55="","",OFFSET(統合マスタ!$E$4,MATCH($A55,統合マスタ!$AC$5:$AC$1501,0),0))</f>
        <v/>
      </c>
      <c r="H55" s="27" t="str">
        <f ca="1">IF($A55="","",OFFSET(統合マスタ!$F$4,MATCH($A55,統合マスタ!$AC$5:$AC$1501,0),0))</f>
        <v>２ｍＬＸ１０瓶</v>
      </c>
      <c r="I55" s="54" t="str">
        <f ca="1">IF(F55="","",OFFSET(分類!$B$29,MATCH(F55,分類!$A$30:$A$46,0),0))</f>
        <v>注射</v>
      </c>
      <c r="J55" s="65">
        <v>6</v>
      </c>
      <c r="K55" s="54" t="s">
        <v>88</v>
      </c>
      <c r="L55" s="54"/>
      <c r="M55" s="54">
        <f t="shared" si="0"/>
        <v>6</v>
      </c>
      <c r="N55" s="27" t="str">
        <f ca="1">IF($A55="","",OFFSET(統合マスタ!$K$4,MATCH($A55,統合マスタ!$AC$5:$AC$1501,0),0))</f>
        <v>A</v>
      </c>
    </row>
    <row r="56" spans="1:14">
      <c r="A56" s="66" cm="1">
        <f t="array" aca="1" ref="A56" ca="1">IFERROR(
    SMALL(
        IF((統合マスタ!$R$5:$R$1501=1)*
           (ISNUMBER(MATCH(統合マスタ!$V$5:$V$1501, 分類!$Q$8:$Q$15, 0))),
           統合マスタ!$AC$5:$AC$1501),
        ROW(A52)
    ),
"")</f>
        <v>815</v>
      </c>
      <c r="B56" s="27">
        <f t="shared" si="1"/>
        <v>52</v>
      </c>
      <c r="C56" s="27">
        <f ca="1">IF($A56="","",OFFSET(統合マスタ!$B$4,MATCH($A56,統合マスタ!$AC$5:$AC$1501,0),0))</f>
        <v>815</v>
      </c>
      <c r="D56" s="27" t="str">
        <f ca="1">IF($A56="","",OFFSET(統合マスタ!$C$4,MATCH($A56,統合マスタ!$AC$5:$AC$1501,0),0))</f>
        <v>生食溶解液キットＨ（１）</v>
      </c>
      <c r="E56" s="27">
        <f ca="1">IF($A56="","",OFFSET(統合マスタ!$X$4,MATCH($A56,統合マスタ!$AC$5:$AC$1501,0),0))</f>
        <v>0</v>
      </c>
      <c r="F56" s="27">
        <f ca="1">IF($A56="","",OFFSET(統合マスタ!$Z$4,MATCH($A56,統合マスタ!$AC$5:$AC$1501,0),0))</f>
        <v>9</v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>１００ｍｌｘ１０</v>
      </c>
      <c r="I56" s="54" t="str">
        <f ca="1">IF(F56="","",OFFSET(分類!$B$29,MATCH(F56,分類!$A$30:$A$46,0),0))</f>
        <v>注射</v>
      </c>
      <c r="J56" s="65">
        <v>49</v>
      </c>
      <c r="K56" s="54" t="s">
        <v>147</v>
      </c>
      <c r="L56" s="54"/>
      <c r="M56" s="54">
        <f t="shared" si="0"/>
        <v>49</v>
      </c>
      <c r="N56" s="27" t="str">
        <f ca="1">IF($A56="","",OFFSET(統合マスタ!$K$4,MATCH($A56,統合マスタ!$AC$5:$AC$1501,0),0))</f>
        <v>瓶</v>
      </c>
    </row>
    <row r="57" spans="1:14">
      <c r="A57" s="66" cm="1">
        <f t="array" aca="1" ref="A57" ca="1">IFERROR(
    SMALL(
        IF((統合マスタ!$R$5:$R$1501=1)*
           (ISNUMBER(MATCH(統合マスタ!$V$5:$V$1501, 分類!$Q$8:$Q$15, 0))),
           統合マスタ!$AC$5:$AC$1501),
        ROW(A53)
    ),
"")</f>
        <v>816</v>
      </c>
      <c r="B57" s="27">
        <f t="shared" si="1"/>
        <v>53</v>
      </c>
      <c r="C57" s="27">
        <f ca="1">IF($A57="","",OFFSET(統合マスタ!$B$4,MATCH($A57,統合マスタ!$AC$5:$AC$1501,0),0))</f>
        <v>816</v>
      </c>
      <c r="D57" s="27" t="str">
        <f ca="1">IF($A57="","",OFFSET(統合マスタ!$C$4,MATCH($A57,統合マスタ!$AC$5:$AC$1501,0),0))</f>
        <v>生理食塩液「ＶＴＲＳ」１００ｍｌ</v>
      </c>
      <c r="E57" s="27">
        <f ca="1">IF($A57="","",OFFSET(統合マスタ!$X$4,MATCH($A57,統合マスタ!$AC$5:$AC$1501,0),0))</f>
        <v>0</v>
      </c>
      <c r="F57" s="27">
        <f ca="1">IF($A57="","",OFFSET(統合マスタ!$Z$4,MATCH($A57,統合マスタ!$AC$5:$AC$1501,0),0))</f>
        <v>9</v>
      </c>
      <c r="G57" s="27" t="str">
        <f ca="1">IF($A57="","",OFFSET(統合マスタ!$E$4,MATCH($A57,統合マスタ!$AC$5:$AC$1501,0),0))</f>
        <v/>
      </c>
      <c r="H57" s="27" t="str">
        <f ca="1">IF($A57="","",OFFSET(統合マスタ!$F$4,MATCH($A57,統合マスタ!$AC$5:$AC$1501,0),0))</f>
        <v>１００ｍｌｘ１０Ｖ</v>
      </c>
      <c r="I57" s="54" t="str">
        <f ca="1">IF(F57="","",OFFSET(分類!$B$29,MATCH(F57,分類!$A$30:$A$46,0),0))</f>
        <v>注射</v>
      </c>
      <c r="J57" s="65">
        <v>368</v>
      </c>
      <c r="K57" s="54" t="s">
        <v>147</v>
      </c>
      <c r="L57" s="54"/>
      <c r="M57" s="54">
        <f t="shared" si="0"/>
        <v>368</v>
      </c>
      <c r="N57" s="27" t="str">
        <f ca="1">IF($A57="","",OFFSET(統合マスタ!$K$4,MATCH($A57,統合マスタ!$AC$5:$AC$1501,0),0))</f>
        <v>瓶</v>
      </c>
    </row>
    <row r="58" spans="1:14">
      <c r="A58" s="66" cm="1">
        <f t="array" aca="1" ref="A58" ca="1">IFERROR(
    SMALL(
        IF((統合マスタ!$R$5:$R$1501=1)*
           (ISNUMBER(MATCH(統合マスタ!$V$5:$V$1501, 分類!$Q$8:$Q$15, 0))),
           統合マスタ!$AC$5:$AC$1501),
        ROW(A54)
    ),
"")</f>
        <v>817</v>
      </c>
      <c r="B58" s="27">
        <f t="shared" si="1"/>
        <v>54</v>
      </c>
      <c r="C58" s="27">
        <f ca="1">IF($A58="","",OFFSET(統合マスタ!$B$4,MATCH($A58,統合マスタ!$AC$5:$AC$1501,0),0))</f>
        <v>817</v>
      </c>
      <c r="D58" s="27" t="str">
        <f ca="1">IF($A58="","",OFFSET(統合マスタ!$C$4,MATCH($A58,統合マスタ!$AC$5:$AC$1501,0),0))</f>
        <v>生理食塩液「ＶＴＲＳ」２０ｍｌ</v>
      </c>
      <c r="E58" s="27">
        <f ca="1">IF($A58="","",OFFSET(統合マスタ!$X$4,MATCH($A58,統合マスタ!$AC$5:$AC$1501,0),0))</f>
        <v>0</v>
      </c>
      <c r="F58" s="27">
        <f ca="1">IF($A58="","",OFFSET(統合マスタ!$Z$4,MATCH($A58,統合マスタ!$AC$5:$AC$1501,0),0))</f>
        <v>8</v>
      </c>
      <c r="G58" s="27" t="str">
        <f ca="1">IF($A58="","",OFFSET(統合マスタ!$E$4,MATCH($A58,統合マスタ!$AC$5:$AC$1501,0),0))</f>
        <v/>
      </c>
      <c r="H58" s="27" t="str">
        <f ca="1">IF($A58="","",OFFSET(統合マスタ!$F$4,MATCH($A58,統合マスタ!$AC$5:$AC$1501,0),0))</f>
        <v>２０ｍｌ×１００Ａ</v>
      </c>
      <c r="I58" s="54" t="str">
        <f ca="1">IF(F58="","",OFFSET(分類!$B$29,MATCH(F58,分類!$A$30:$A$46,0),0))</f>
        <v>抗生剤.小輸液</v>
      </c>
      <c r="J58" s="65">
        <v>113</v>
      </c>
      <c r="K58" s="54" t="s">
        <v>88</v>
      </c>
      <c r="L58" s="54"/>
      <c r="M58" s="54">
        <f t="shared" si="0"/>
        <v>113</v>
      </c>
      <c r="N58" s="27" t="str">
        <f ca="1">IF($A58="","",OFFSET(統合マスタ!$K$4,MATCH($A58,統合マスタ!$AC$5:$AC$1501,0),0))</f>
        <v>A</v>
      </c>
    </row>
    <row r="59" spans="1:14">
      <c r="A59" s="66" cm="1">
        <f t="array" aca="1" ref="A59" ca="1">IFERROR(
    SMALL(
        IF((統合マスタ!$R$5:$R$1501=1)*
           (ISNUMBER(MATCH(統合マスタ!$V$5:$V$1501, 分類!$Q$8:$Q$15, 0))),
           統合マスタ!$AC$5:$AC$1501),
        ROW(A55)
    ),
"")</f>
        <v>820</v>
      </c>
      <c r="B59" s="27">
        <f t="shared" si="1"/>
        <v>55</v>
      </c>
      <c r="C59" s="27">
        <f ca="1">IF($A59="","",OFFSET(統合マスタ!$B$4,MATCH($A59,統合マスタ!$AC$5:$AC$1501,0),0))</f>
        <v>820</v>
      </c>
      <c r="D59" s="27" t="str">
        <f ca="1">IF($A59="","",OFFSET(統合マスタ!$C$4,MATCH($A59,統合マスタ!$AC$5:$AC$1501,0),0))</f>
        <v>大塚生食注　　プラ細口　</v>
      </c>
      <c r="E59" s="27">
        <f ca="1">IF($A59="","",OFFSET(統合マスタ!$X$4,MATCH($A59,統合マスタ!$AC$5:$AC$1501,0),0))</f>
        <v>0</v>
      </c>
      <c r="F59" s="27">
        <f ca="1">IF($A59="","",OFFSET(統合マスタ!$Z$4,MATCH($A59,統合マスタ!$AC$5:$AC$1501,0),0))</f>
        <v>8</v>
      </c>
      <c r="G59" s="27" t="str">
        <f ca="1">IF($A59="","",OFFSET(統合マスタ!$E$4,MATCH($A59,統合マスタ!$AC$5:$AC$1501,0),0))</f>
        <v/>
      </c>
      <c r="H59" s="27" t="str">
        <f ca="1">IF($A59="","",OFFSET(統合マスタ!$F$4,MATCH($A59,統合マスタ!$AC$5:$AC$1501,0),0))</f>
        <v>５００ｍｌ×２０Ｂ　</v>
      </c>
      <c r="I59" s="54" t="str">
        <f ca="1">IF(F59="","",OFFSET(分類!$B$29,MATCH(F59,分類!$A$30:$A$46,0),0))</f>
        <v>抗生剤.小輸液</v>
      </c>
      <c r="J59" s="65">
        <v>15</v>
      </c>
      <c r="K59" s="54" t="s">
        <v>147</v>
      </c>
      <c r="L59" s="54"/>
      <c r="M59" s="54">
        <f t="shared" si="0"/>
        <v>15</v>
      </c>
      <c r="N59" s="27" t="str">
        <f ca="1">IF($A59="","",OFFSET(統合マスタ!$K$4,MATCH($A59,統合マスタ!$AC$5:$AC$1501,0),0))</f>
        <v>瓶</v>
      </c>
    </row>
    <row r="60" spans="1:14">
      <c r="A60" s="66" cm="1">
        <f t="array" aca="1" ref="A60" ca="1">IFERROR(
    SMALL(
        IF((統合マスタ!$R$5:$R$1501=1)*
           (ISNUMBER(MATCH(統合マスタ!$V$5:$V$1501, 分類!$Q$8:$Q$15, 0))),
           統合マスタ!$AC$5:$AC$1501),
        ROW(A56)
    ),
"")</f>
        <v>821</v>
      </c>
      <c r="B60" s="27">
        <f t="shared" si="1"/>
        <v>56</v>
      </c>
      <c r="C60" s="27">
        <f ca="1">IF($A60="","",OFFSET(統合マスタ!$B$4,MATCH($A60,統合マスタ!$AC$5:$AC$1501,0),0))</f>
        <v>821</v>
      </c>
      <c r="D60" s="27" t="str">
        <f ca="1">IF($A60="","",OFFSET(統合マスタ!$C$4,MATCH($A60,統合マスタ!$AC$5:$AC$1501,0),0))</f>
        <v>大塚生食注　ソフトバッグ</v>
      </c>
      <c r="E60" s="27">
        <f ca="1">IF($A60="","",OFFSET(統合マスタ!$X$4,MATCH($A60,統合マスタ!$AC$5:$AC$1501,0),0))</f>
        <v>0</v>
      </c>
      <c r="F60" s="27">
        <f ca="1">IF($A60="","",OFFSET(統合マスタ!$Z$4,MATCH($A60,統合マスタ!$AC$5:$AC$1501,0),0))</f>
        <v>8</v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>５００ｍｌｘ２０袋</v>
      </c>
      <c r="I60" s="54" t="str">
        <f ca="1">IF(F60="","",OFFSET(分類!$B$29,MATCH(F60,分類!$A$30:$A$46,0),0))</f>
        <v>抗生剤.小輸液</v>
      </c>
      <c r="J60" s="65">
        <v>6</v>
      </c>
      <c r="K60" s="54" t="s">
        <v>97</v>
      </c>
      <c r="L60" s="54"/>
      <c r="M60" s="54">
        <f t="shared" si="0"/>
        <v>6</v>
      </c>
      <c r="N60" s="27" t="str">
        <f ca="1">IF($A60="","",OFFSET(統合マスタ!$K$4,MATCH($A60,統合マスタ!$AC$5:$AC$1501,0),0))</f>
        <v>袋</v>
      </c>
    </row>
    <row r="61" spans="1:14">
      <c r="A61" s="66" cm="1">
        <f t="array" aca="1" ref="A61" ca="1">IFERROR(
    SMALL(
        IF((統合マスタ!$R$5:$R$1501=1)*
           (ISNUMBER(MATCH(統合マスタ!$V$5:$V$1501, 分類!$Q$8:$Q$15, 0))),
           統合マスタ!$AC$5:$AC$1501),
        ROW(A57)
    ),
"")</f>
        <v>822</v>
      </c>
      <c r="B61" s="27">
        <f t="shared" si="1"/>
        <v>57</v>
      </c>
      <c r="C61" s="27">
        <f ca="1">IF($A61="","",OFFSET(統合マスタ!$B$4,MATCH($A61,統合マスタ!$AC$5:$AC$1501,0),0))</f>
        <v>822</v>
      </c>
      <c r="D61" s="27" t="str">
        <f ca="1">IF($A61="","",OFFSET(統合マスタ!$C$4,MATCH($A61,統合マスタ!$AC$5:$AC$1501,0),0))</f>
        <v>大塚糖液５％　　　　　　　　　　　　　</v>
      </c>
      <c r="E61" s="27">
        <f ca="1">IF($A61="","",OFFSET(統合マスタ!$X$4,MATCH($A61,統合マスタ!$AC$5:$AC$1501,0),0))</f>
        <v>0</v>
      </c>
      <c r="F61" s="27">
        <f ca="1">IF($A61="","",OFFSET(統合マスタ!$Z$4,MATCH($A61,統合マスタ!$AC$5:$AC$1501,0),0))</f>
        <v>10</v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>５００ｍｌｘ２０袋</v>
      </c>
      <c r="I61" s="54" t="str">
        <f ca="1">IF(F61="","",OFFSET(分類!$B$29,MATCH(F61,分類!$A$30:$A$46,0),0))</f>
        <v>輸液</v>
      </c>
      <c r="J61" s="65">
        <v>61</v>
      </c>
      <c r="K61" s="54" t="s">
        <v>97</v>
      </c>
      <c r="L61" s="54"/>
      <c r="M61" s="54">
        <f t="shared" si="0"/>
        <v>61</v>
      </c>
      <c r="N61" s="27" t="str">
        <f ca="1">IF($A61="","",OFFSET(統合マスタ!$K$4,MATCH($A61,統合マスタ!$AC$5:$AC$1501,0),0))</f>
        <v>袋</v>
      </c>
    </row>
    <row r="62" spans="1:14">
      <c r="A62" s="66" cm="1">
        <f t="array" aca="1" ref="A62" ca="1">IFERROR(
    SMALL(
        IF((統合マスタ!$R$5:$R$1501=1)*
           (ISNUMBER(MATCH(統合マスタ!$V$5:$V$1501, 分類!$Q$8:$Q$15, 0))),
           統合マスタ!$AC$5:$AC$1501),
        ROW(A58)
    ),
"")</f>
        <v>823</v>
      </c>
      <c r="B62" s="27">
        <f t="shared" si="1"/>
        <v>58</v>
      </c>
      <c r="C62" s="27">
        <f ca="1">IF($A62="","",OFFSET(統合マスタ!$B$4,MATCH($A62,統合マスタ!$AC$5:$AC$1501,0),0))</f>
        <v>823</v>
      </c>
      <c r="D62" s="27" t="str">
        <f ca="1">IF($A62="","",OFFSET(統合マスタ!$C$4,MATCH($A62,統合マスタ!$AC$5:$AC$1501,0),0))</f>
        <v>大塚糖液５％　　　　　　　　　　　　　</v>
      </c>
      <c r="E62" s="27">
        <f ca="1">IF($A62="","",OFFSET(統合マスタ!$X$4,MATCH($A62,統合マスタ!$AC$5:$AC$1501,0),0))</f>
        <v>0</v>
      </c>
      <c r="F62" s="27">
        <f ca="1">IF($A62="","",OFFSET(統合マスタ!$Z$4,MATCH($A62,統合マスタ!$AC$5:$AC$1501,0),0))</f>
        <v>10</v>
      </c>
      <c r="G62" s="27" t="str">
        <f ca="1">IF($A62="","",OFFSET(統合マスタ!$E$4,MATCH($A62,統合マスタ!$AC$5:$AC$1501,0),0))</f>
        <v/>
      </c>
      <c r="H62" s="27" t="str">
        <f ca="1">IF($A62="","",OFFSET(統合マスタ!$F$4,MATCH($A62,統合マスタ!$AC$5:$AC$1501,0),0))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IF($A62="","",OFFSET(統合マスタ!$K$4,MATCH($A62,統合マスタ!$AC$5:$AC$1501,0),0))</f>
        <v>B</v>
      </c>
    </row>
    <row r="63" spans="1:14">
      <c r="A63" s="66" cm="1">
        <f t="array" aca="1" ref="A63" ca="1">IFERROR(
    SMALL(
        IF((統合マスタ!$R$5:$R$1501=1)*
           (ISNUMBER(MATCH(統合マスタ!$V$5:$V$1501, 分類!$Q$8:$Q$15, 0))),
           統合マスタ!$AC$5:$AC$1501),
        ROW(A59)
    ),
"")</f>
        <v>830</v>
      </c>
      <c r="B63" s="27">
        <f t="shared" si="1"/>
        <v>59</v>
      </c>
      <c r="C63" s="27">
        <f ca="1">IF($A63="","",OFFSET(統合マスタ!$B$4,MATCH($A63,統合マスタ!$AC$5:$AC$1501,0),0))</f>
        <v>830</v>
      </c>
      <c r="D63" s="27" t="str">
        <f ca="1">IF($A63="","",OFFSET(統合マスタ!$C$4,MATCH($A63,統合マスタ!$AC$5:$AC$1501,0),0))</f>
        <v>注射用水ＰＬ「フソー」２０ｍｌ（スノープル）</v>
      </c>
      <c r="E63" s="27">
        <f ca="1">IF($A63="","",OFFSET(統合マスタ!$X$4,MATCH($A63,統合マスタ!$AC$5:$AC$1501,0),0))</f>
        <v>0</v>
      </c>
      <c r="F63" s="27">
        <f ca="1">IF($A63="","",OFFSET(統合マスタ!$Z$4,MATCH($A63,統合マスタ!$AC$5:$AC$1501,0),0))</f>
        <v>8</v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>２０ｍｌ×５０Ｐ　</v>
      </c>
      <c r="I63" s="54" t="str">
        <f ca="1">IF(F63="","",OFFSET(分類!$B$29,MATCH(F63,分類!$A$30:$A$46,0),0))</f>
        <v>抗生剤.小輸液</v>
      </c>
      <c r="J63" s="65">
        <v>80</v>
      </c>
      <c r="K63" s="54" t="s">
        <v>873</v>
      </c>
      <c r="L63" s="54"/>
      <c r="M63" s="54">
        <f t="shared" si="0"/>
        <v>80</v>
      </c>
      <c r="N63" s="27" t="str">
        <f ca="1">IF($A63="","",OFFSET(統合マスタ!$K$4,MATCH($A63,統合マスタ!$AC$5:$AC$1501,0),0))</f>
        <v>筒</v>
      </c>
    </row>
    <row r="64" spans="1:14">
      <c r="A64" s="66" cm="1">
        <f t="array" aca="1" ref="A64" ca="1">IFERROR(
    SMALL(
        IF((統合マスタ!$R$5:$R$1501=1)*
           (ISNUMBER(MATCH(統合マスタ!$V$5:$V$1501, 分類!$Q$8:$Q$15, 0))),
           統合マスタ!$AC$5:$AC$1501),
        ROW(A60)
    ),
"")</f>
        <v>200031</v>
      </c>
      <c r="B64" s="27">
        <f t="shared" si="1"/>
        <v>60</v>
      </c>
      <c r="C64" s="27">
        <f ca="1">IF($A64="","",OFFSET(統合マスタ!$B$4,MATCH($A64,統合マスタ!$AC$5:$AC$1501,0),0))</f>
        <v>31</v>
      </c>
      <c r="D64" s="27" t="str">
        <f ca="1">IF($A64="","",OFFSET(統合マスタ!$C$4,MATCH($A64,統合マスタ!$AC$5:$AC$1501,0),0))</f>
        <v>アキネトン注射液５ｍｇ　　　　　　　　　</v>
      </c>
      <c r="E64" s="27">
        <f ca="1">IF($A64="","",OFFSET(統合マスタ!$X$4,MATCH($A64,統合マスタ!$AC$5:$AC$1501,0),0))</f>
        <v>2</v>
      </c>
      <c r="F64" s="27">
        <f ca="1">IF($A64="","",OFFSET(統合マスタ!$Z$4,MATCH($A64,統合マスタ!$AC$5:$AC$1501,0),0))</f>
        <v>9</v>
      </c>
      <c r="G64" s="27" t="str">
        <f ca="1">IF($A64="","",OFFSET(統合マスタ!$E$4,MATCH($A64,統合マスタ!$AC$5:$AC$1501,0),0))</f>
        <v/>
      </c>
      <c r="H64" s="27" t="str">
        <f ca="1">IF($A64="","",OFFSET(統合マスタ!$F$4,MATCH($A64,統合マスタ!$AC$5:$AC$1501,0),0))</f>
        <v>１ｍＬ×５０Ａ</v>
      </c>
      <c r="I64" s="54" t="str">
        <f ca="1">IF(F64="","",OFFSET(分類!$B$29,MATCH(F64,分類!$A$30:$A$46,0),0))</f>
        <v>注射</v>
      </c>
      <c r="J64" s="65">
        <v>22</v>
      </c>
      <c r="K64" s="54" t="s">
        <v>88</v>
      </c>
      <c r="L64" s="54"/>
      <c r="M64" s="54">
        <f t="shared" si="0"/>
        <v>22</v>
      </c>
      <c r="N64" s="27" t="str">
        <f ca="1">IF($A64="","",OFFSET(統合マスタ!$K$4,MATCH($A64,統合マスタ!$AC$5:$AC$1501,0),0))</f>
        <v>A</v>
      </c>
    </row>
    <row r="65" spans="1:14">
      <c r="A65" s="66" cm="1">
        <f t="array" aca="1" ref="A65" ca="1">IFERROR(
    SMALL(
        IF((統合マスタ!$R$5:$R$1501=1)*
           (ISNUMBER(MATCH(統合マスタ!$V$5:$V$1501, 分類!$Q$8:$Q$15, 0))),
           統合マスタ!$AC$5:$AC$1501),
        ROW(A61)
    ),
"")</f>
        <v>200069</v>
      </c>
      <c r="B65" s="27">
        <f t="shared" si="1"/>
        <v>61</v>
      </c>
      <c r="C65" s="27">
        <f ca="1">IF($A65="","",OFFSET(統合マスタ!$B$4,MATCH($A65,統合マスタ!$AC$5:$AC$1501,0),0))</f>
        <v>69</v>
      </c>
      <c r="D65" s="27" t="str">
        <f ca="1">IF($A65="","",OFFSET(統合マスタ!$C$4,MATCH($A65,統合マスタ!$AC$5:$AC$1501,0),0))</f>
        <v>アトロピン硫酸塩注０．５ｍｇ「ニプロ」</v>
      </c>
      <c r="E65" s="27">
        <f ca="1">IF($A65="","",OFFSET(統合マスタ!$X$4,MATCH($A65,統合マスタ!$AC$5:$AC$1501,0),0))</f>
        <v>2</v>
      </c>
      <c r="F65" s="27">
        <f ca="1">IF($A65="","",OFFSET(統合マスタ!$Z$4,MATCH($A65,統合マスタ!$AC$5:$AC$1501,0),0))</f>
        <v>9</v>
      </c>
      <c r="G65" s="27" t="str">
        <f ca="1">IF($A65="","",OFFSET(統合マスタ!$E$4,MATCH($A65,統合マスタ!$AC$5:$AC$1501,0),0))</f>
        <v/>
      </c>
      <c r="H65" s="27" t="str">
        <f ca="1">IF($A65="","",OFFSET(統合マスタ!$F$4,MATCH($A65,統合マスタ!$AC$5:$AC$1501,0),0))</f>
        <v>１ｍｌｘ１０Ａ</v>
      </c>
      <c r="I65" s="54" t="str">
        <f ca="1">IF(F65="","",OFFSET(分類!$B$29,MATCH(F65,分類!$A$30:$A$46,0),0))</f>
        <v>注射</v>
      </c>
      <c r="J65" s="65">
        <v>7</v>
      </c>
      <c r="K65" s="54" t="s">
        <v>88</v>
      </c>
      <c r="L65" s="54"/>
      <c r="M65" s="54">
        <f t="shared" si="0"/>
        <v>7</v>
      </c>
      <c r="N65" s="27" t="str">
        <f ca="1">IF($A65="","",OFFSET(統合マスタ!$K$4,MATCH($A65,統合マスタ!$AC$5:$AC$1501,0),0))</f>
        <v>A</v>
      </c>
    </row>
    <row r="66" spans="1:14">
      <c r="A66" s="66" cm="1">
        <f t="array" aca="1" ref="A66" ca="1">IFERROR(
    SMALL(
        IF((統合マスタ!$R$5:$R$1501=1)*
           (ISNUMBER(MATCH(統合マスタ!$V$5:$V$1501, 分類!$Q$8:$Q$15, 0))),
           統合マスタ!$AC$5:$AC$1501),
        ROW(A62)
    ),
"")</f>
        <v>200072</v>
      </c>
      <c r="B66" s="27">
        <f t="shared" si="1"/>
        <v>62</v>
      </c>
      <c r="C66" s="27">
        <f ca="1">IF($A66="","",OFFSET(統合マスタ!$B$4,MATCH($A66,統合マスタ!$AC$5:$AC$1501,0),0))</f>
        <v>72</v>
      </c>
      <c r="D66" s="27" t="str">
        <f ca="1">IF($A66="","",OFFSET(統合マスタ!$C$4,MATCH($A66,統合マスタ!$AC$5:$AC$1501,0),0))</f>
        <v>アネキセート注射液０．５ＭＧ</v>
      </c>
      <c r="E66" s="27">
        <f ca="1">IF($A66="","",OFFSET(統合マスタ!$X$4,MATCH($A66,統合マスタ!$AC$5:$AC$1501,0),0))</f>
        <v>2</v>
      </c>
      <c r="F66" s="27">
        <f ca="1">IF($A66="","",OFFSET(統合マスタ!$Z$4,MATCH($A66,統合マスタ!$AC$5:$AC$1501,0),0))</f>
        <v>9</v>
      </c>
      <c r="G66" s="27" t="str">
        <f ca="1">IF($A66="","",OFFSET(統合マスタ!$E$4,MATCH($A66,統合マスタ!$AC$5:$AC$1501,0),0))</f>
        <v/>
      </c>
      <c r="H66" s="27" t="str">
        <f ca="1">IF($A66="","",OFFSET(統合マスタ!$F$4,MATCH($A66,統合マスタ!$AC$5:$AC$1501,0),0))</f>
        <v>５ＭＬＸ５Ａ</v>
      </c>
      <c r="I66" s="54" t="str">
        <f ca="1">IF(F66="","",OFFSET(分類!$B$29,MATCH(F66,分類!$A$30:$A$46,0),0))</f>
        <v>注射</v>
      </c>
      <c r="J66" s="65">
        <v>2</v>
      </c>
      <c r="K66" s="54" t="s">
        <v>88</v>
      </c>
      <c r="L66" s="54"/>
      <c r="M66" s="54">
        <f t="shared" si="0"/>
        <v>2</v>
      </c>
      <c r="N66" s="27" t="str">
        <f ca="1">IF($A66="","",OFFSET(統合マスタ!$K$4,MATCH($A66,統合マスタ!$AC$5:$AC$1501,0),0))</f>
        <v>A</v>
      </c>
    </row>
    <row r="67" spans="1:14">
      <c r="A67" s="66" cm="1">
        <f t="array" aca="1" ref="A67" ca="1">IFERROR(
    SMALL(
        IF((統合マスタ!$R$5:$R$1501=1)*
           (ISNUMBER(MATCH(統合マスタ!$V$5:$V$1501, 分類!$Q$8:$Q$15, 0))),
           統合マスタ!$AC$5:$AC$1501),
        ROW(A63)
    ),
"")</f>
        <v>200097</v>
      </c>
      <c r="B67" s="27">
        <f t="shared" si="1"/>
        <v>63</v>
      </c>
      <c r="C67" s="27">
        <f ca="1">IF($A67="","",OFFSET(統合マスタ!$B$4,MATCH($A67,統合マスタ!$AC$5:$AC$1501,0),0))</f>
        <v>97</v>
      </c>
      <c r="D67" s="27" t="str">
        <f ca="1">IF($A67="","",OFFSET(統合マスタ!$C$4,MATCH($A67,統合マスタ!$AC$5:$AC$1501,0),0))</f>
        <v>アレビアチン注２５０ｍｇ</v>
      </c>
      <c r="E67" s="27">
        <f ca="1">IF($A67="","",OFFSET(統合マスタ!$X$4,MATCH($A67,統合マスタ!$AC$5:$AC$1501,0),0))</f>
        <v>2</v>
      </c>
      <c r="F67" s="27">
        <f ca="1">IF($A67="","",OFFSET(統合マスタ!$Z$4,MATCH($A67,統合マスタ!$AC$5:$AC$1501,0),0))</f>
        <v>9</v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>５ｍＬＸ１０管</v>
      </c>
      <c r="I67" s="54" t="str">
        <f ca="1">IF(F67="","",OFFSET(分類!$B$29,MATCH(F67,分類!$A$30:$A$46,0),0))</f>
        <v>注射</v>
      </c>
      <c r="J67" s="65">
        <v>17</v>
      </c>
      <c r="K67" s="54" t="s">
        <v>88</v>
      </c>
      <c r="L67" s="54"/>
      <c r="M67" s="54">
        <f t="shared" si="0"/>
        <v>17</v>
      </c>
      <c r="N67" s="27" t="str">
        <f ca="1">IF($A67="","",OFFSET(統合マスタ!$K$4,MATCH($A67,統合マスタ!$AC$5:$AC$1501,0),0))</f>
        <v>A</v>
      </c>
    </row>
    <row r="68" spans="1:14">
      <c r="A68" s="66" cm="1">
        <f t="array" aca="1" ref="A68" ca="1">IFERROR(
    SMALL(
        IF((統合マスタ!$R$5:$R$1501=1)*
           (ISNUMBER(MATCH(統合マスタ!$V$5:$V$1501, 分類!$Q$8:$Q$15, 0))),
           統合マスタ!$AC$5:$AC$1501),
        ROW(A64)
    ),
"")</f>
        <v>200105</v>
      </c>
      <c r="B68" s="27">
        <f t="shared" si="1"/>
        <v>64</v>
      </c>
      <c r="C68" s="27">
        <f ca="1">IF($A68="","",OFFSET(統合マスタ!$B$4,MATCH($A68,統合マスタ!$AC$5:$AC$1501,0),0))</f>
        <v>105</v>
      </c>
      <c r="D68" s="27" t="str">
        <f ca="1">IF($A68="","",OFFSET(統合マスタ!$C$4,MATCH($A68,統合マスタ!$AC$5:$AC$1501,0),0))</f>
        <v>イバンドロン酸静注１ｍｇシリンジ「トーワ」</v>
      </c>
      <c r="E68" s="27">
        <f ca="1">IF($A68="","",OFFSET(統合マスタ!$X$4,MATCH($A68,統合マスタ!$AC$5:$AC$1501,0),0))</f>
        <v>2</v>
      </c>
      <c r="F68" s="27">
        <f ca="1">IF($A68="","",OFFSET(統合マスタ!$Z$4,MATCH($A68,統合マスタ!$AC$5:$AC$1501,0),0))</f>
        <v>9</v>
      </c>
      <c r="G68" s="27" t="str">
        <f ca="1">IF($A68="","",OFFSET(統合マスタ!$E$4,MATCH($A68,統合マスタ!$AC$5:$AC$1501,0),0))</f>
        <v/>
      </c>
      <c r="H68" s="27" t="str">
        <f ca="1">IF($A68="","",OFFSET(統合マスタ!$F$4,MATCH($A68,統合マスタ!$AC$5:$AC$1501,0),0))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IF($A68="","",OFFSET(統合マスタ!$K$4,MATCH($A68,統合マスタ!$AC$5:$AC$1501,0),0))</f>
        <v>ｼﾘﾝｼﾞ</v>
      </c>
    </row>
    <row r="69" spans="1:14">
      <c r="A69" s="66" cm="1">
        <f t="array" aca="1" ref="A69" ca="1">IFERROR(
    SMALL(
        IF((統合マスタ!$R$5:$R$1501=1)*
           (ISNUMBER(MATCH(統合マスタ!$V$5:$V$1501, 分類!$Q$8:$Q$15, 0))),
           統合マスタ!$AC$5:$AC$1501),
        ROW(A65)
    ),
"")</f>
        <v>200106</v>
      </c>
      <c r="B69" s="27">
        <f t="shared" si="1"/>
        <v>65</v>
      </c>
      <c r="C69" s="27">
        <f ca="1">IF($A69="","",OFFSET(統合マスタ!$B$4,MATCH($A69,統合マスタ!$AC$5:$AC$1501,0),0))</f>
        <v>106</v>
      </c>
      <c r="D69" s="27" t="str">
        <f ca="1">IF($A69="","",OFFSET(統合マスタ!$C$4,MATCH($A69,統合マスタ!$AC$5:$AC$1501,0),0))</f>
        <v>イバンドロン酸静注１ｍｇシリンジ「トーワ」</v>
      </c>
      <c r="E69" s="27">
        <f ca="1">IF($A69="","",OFFSET(統合マスタ!$X$4,MATCH($A69,統合マスタ!$AC$5:$AC$1501,0),0))</f>
        <v>2</v>
      </c>
      <c r="F69" s="27">
        <f ca="1">IF($A69="","",OFFSET(統合マスタ!$Z$4,MATCH($A69,統合マスタ!$AC$5:$AC$1501,0),0))</f>
        <v>9</v>
      </c>
      <c r="G69" s="27" t="str">
        <f ca="1">IF($A69="","",OFFSET(統合マスタ!$E$4,MATCH($A69,統合マスタ!$AC$5:$AC$1501,0),0))</f>
        <v/>
      </c>
      <c r="H69" s="27" t="str">
        <f ca="1">IF($A69="","",OFFSET(統合マスタ!$F$4,MATCH($A69,統合マスタ!$AC$5:$AC$1501,0),0))</f>
        <v>１シリンジ</v>
      </c>
      <c r="I69" s="54" t="str">
        <f ca="1">IF(F69="","",OFFSET(分類!$B$29,MATCH(F69,分類!$A$30:$A$46,0),0))</f>
        <v>注射</v>
      </c>
      <c r="J69" s="65">
        <v>5</v>
      </c>
      <c r="K69" s="54" t="s">
        <v>269</v>
      </c>
      <c r="L69" s="54"/>
      <c r="M69" s="54">
        <f t="shared" si="0"/>
        <v>5</v>
      </c>
      <c r="N69" s="27" t="str">
        <f ca="1">IF($A69="","",OFFSET(統合マスタ!$K$4,MATCH($A69,統合マスタ!$AC$5:$AC$1501,0),0))</f>
        <v>ｼﾘﾝｼﾞ</v>
      </c>
    </row>
    <row r="70" spans="1:14">
      <c r="A70" s="66" cm="1">
        <f t="array" aca="1" ref="A70" ca="1">IFERROR(
    SMALL(
        IF((統合マスタ!$R$5:$R$1501=1)*
           (ISNUMBER(MATCH(統合マスタ!$V$5:$V$1501, 分類!$Q$8:$Q$15, 0))),
           統合マスタ!$AC$5:$AC$1501),
        ROW(A66)
    ),
"")</f>
        <v>200139</v>
      </c>
      <c r="B70" s="27">
        <f t="shared" si="1"/>
        <v>66</v>
      </c>
      <c r="C70" s="27">
        <f ca="1">IF($A70="","",OFFSET(統合マスタ!$B$4,MATCH($A70,統合マスタ!$AC$5:$AC$1501,0),0))</f>
        <v>139</v>
      </c>
      <c r="D70" s="27" t="str">
        <f ca="1">IF($A70="","",OFFSET(統合マスタ!$C$4,MATCH($A70,統合マスタ!$AC$5:$AC$1501,0),0))</f>
        <v>エビリファイ持続性水懸筋注用３００ｍｇ　シリンジ</v>
      </c>
      <c r="E70" s="27">
        <f ca="1">IF($A70="","",OFFSET(統合マスタ!$X$4,MATCH($A70,統合マスタ!$AC$5:$AC$1501,0),0))</f>
        <v>2</v>
      </c>
      <c r="F70" s="27">
        <f ca="1">IF($A70="","",OFFSET(統合マスタ!$Z$4,MATCH($A70,統合マスタ!$AC$5:$AC$1501,0),0))</f>
        <v>9</v>
      </c>
      <c r="G70" s="27" t="str">
        <f ca="1">IF($A70="","",OFFSET(統合マスタ!$E$4,MATCH($A70,統合マスタ!$AC$5:$AC$1501,0),0))</f>
        <v/>
      </c>
      <c r="H70" s="27" t="str">
        <f ca="1">IF($A70="","",OFFSET(統合マスタ!$F$4,MATCH($A70,統合マスタ!$AC$5:$AC$1501,0),0))</f>
        <v>１キット</v>
      </c>
      <c r="I70" s="54" t="str">
        <f ca="1">IF(F70="","",OFFSET(分類!$B$29,MATCH(F70,分類!$A$30:$A$46,0),0))</f>
        <v>注射</v>
      </c>
      <c r="J70" s="65">
        <v>1</v>
      </c>
      <c r="K70" s="54" t="s">
        <v>80</v>
      </c>
      <c r="L70" s="54"/>
      <c r="M70" s="54">
        <f t="shared" ref="M70:M95" si="2">IF(L70="",J70,J70*L70)</f>
        <v>1</v>
      </c>
      <c r="N70" s="27" t="str">
        <f ca="1">IF($A70="","",OFFSET(統合マスタ!$K$4,MATCH($A70,統合マスタ!$AC$5:$AC$1501,0),0))</f>
        <v>kit</v>
      </c>
    </row>
    <row r="71" spans="1:14">
      <c r="A71" s="66" cm="1">
        <f t="array" aca="1" ref="A71" ca="1">IFERROR(
    SMALL(
        IF((統合マスタ!$R$5:$R$1501=1)*
           (ISNUMBER(MATCH(統合マスタ!$V$5:$V$1501, 分類!$Q$8:$Q$15, 0))),
           統合マスタ!$AC$5:$AC$1501),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IF($A71="","",OFFSET(統合マスタ!$B$4,MATCH($A71,統合マスタ!$AC$5:$AC$1501,0),0))</f>
        <v>140</v>
      </c>
      <c r="D71" s="27" t="str">
        <f ca="1">IF($A71="","",OFFSET(統合マスタ!$C$4,MATCH($A71,統合マスタ!$AC$5:$AC$1501,0),0))</f>
        <v>エビリファイ持続性水懸筋注用４００ｍｇ　シリンジ</v>
      </c>
      <c r="E71" s="27">
        <f ca="1">IF($A71="","",OFFSET(統合マスタ!$X$4,MATCH($A71,統合マスタ!$AC$5:$AC$1501,0),0))</f>
        <v>2</v>
      </c>
      <c r="F71" s="27">
        <f ca="1">IF($A71="","",OFFSET(統合マスタ!$Z$4,MATCH($A71,統合マスタ!$AC$5:$AC$1501,0),0))</f>
        <v>9</v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>１キット</v>
      </c>
      <c r="I71" s="54" t="str">
        <f ca="1">IF(F71="","",OFFSET(分類!$B$29,MATCH(F71,分類!$A$30:$A$46,0),0))</f>
        <v>注射</v>
      </c>
      <c r="J71" s="65">
        <v>2</v>
      </c>
      <c r="K71" s="54" t="s">
        <v>80</v>
      </c>
      <c r="L71" s="54"/>
      <c r="M71" s="54">
        <f t="shared" si="2"/>
        <v>2</v>
      </c>
      <c r="N71" s="27" t="str">
        <f ca="1">IF($A71="","",OFFSET(統合マスタ!$K$4,MATCH($A71,統合マスタ!$AC$5:$AC$1501,0),0))</f>
        <v>kit</v>
      </c>
    </row>
    <row r="72" spans="1:14">
      <c r="A72" s="66" cm="1">
        <f t="array" aca="1" ref="A72" ca="1">IFERROR(
    SMALL(
        IF((統合マスタ!$R$5:$R$1501=1)*
           (ISNUMBER(MATCH(統合マスタ!$V$5:$V$1501, 分類!$Q$8:$Q$15, 0))),
           統合マスタ!$AC$5:$AC$1501),
        ROW(A68)
    ),
"")</f>
        <v>200147</v>
      </c>
      <c r="B72" s="27">
        <f t="shared" si="3"/>
        <v>68</v>
      </c>
      <c r="C72" s="27">
        <f ca="1">IF($A72="","",OFFSET(統合マスタ!$B$4,MATCH($A72,統合マスタ!$AC$5:$AC$1501,0),0))</f>
        <v>147</v>
      </c>
      <c r="D72" s="27" t="str">
        <f ca="1">IF($A72="","",OFFSET(統合マスタ!$C$4,MATCH($A72,統合マスタ!$AC$5:$AC$1501,0),0))</f>
        <v>エホチール注１０ｍｇ</v>
      </c>
      <c r="E72" s="27">
        <f ca="1">IF($A72="","",OFFSET(統合マスタ!$X$4,MATCH($A72,統合マスタ!$AC$5:$AC$1501,0),0))</f>
        <v>2</v>
      </c>
      <c r="F72" s="27">
        <f ca="1">IF($A72="","",OFFSET(統合マスタ!$Z$4,MATCH($A72,統合マスタ!$AC$5:$AC$1501,0),0))</f>
        <v>9</v>
      </c>
      <c r="G72" s="27" t="str">
        <f ca="1">IF($A72="","",OFFSET(統合マスタ!$E$4,MATCH($A72,統合マスタ!$AC$5:$AC$1501,0),0))</f>
        <v/>
      </c>
      <c r="H72" s="27" t="str">
        <f ca="1">IF($A72="","",OFFSET(統合マスタ!$F$4,MATCH($A72,統合マスタ!$AC$5:$AC$1501,0),0))</f>
        <v>１ｍｌｘ１０Ａ</v>
      </c>
      <c r="I72" s="54" t="str">
        <f ca="1">IF(F72="","",OFFSET(分類!$B$29,MATCH(F72,分類!$A$30:$A$46,0),0))</f>
        <v>注射</v>
      </c>
      <c r="J72" s="65">
        <v>3</v>
      </c>
      <c r="K72" s="54" t="s">
        <v>88</v>
      </c>
      <c r="L72" s="54"/>
      <c r="M72" s="54">
        <f t="shared" si="2"/>
        <v>3</v>
      </c>
      <c r="N72" s="27" t="str">
        <f ca="1">IF($A72="","",OFFSET(統合マスタ!$K$4,MATCH($A72,統合マスタ!$AC$5:$AC$1501,0),0))</f>
        <v>A</v>
      </c>
    </row>
    <row r="73" spans="1:14">
      <c r="A73" s="66" cm="1">
        <f t="array" aca="1" ref="A73" ca="1">IFERROR(
    SMALL(
        IF((統合マスタ!$R$5:$R$1501=1)*
           (ISNUMBER(MATCH(統合マスタ!$V$5:$V$1501, 分類!$Q$8:$Q$15, 0))),
           統合マスタ!$AC$5:$AC$1501),
        ROW(A69)
    ),
"")</f>
        <v>200181</v>
      </c>
      <c r="B73" s="27">
        <f t="shared" si="3"/>
        <v>69</v>
      </c>
      <c r="C73" s="27">
        <f ca="1">IF($A73="","",OFFSET(統合マスタ!$B$4,MATCH($A73,統合マスタ!$AC$5:$AC$1501,0),0))</f>
        <v>181</v>
      </c>
      <c r="D73" s="27" t="str">
        <f ca="1">IF($A73="","",OFFSET(統合マスタ!$C$4,MATCH($A73,統合マスタ!$AC$5:$AC$1501,0),0))</f>
        <v>キシロカイン注シリンジ０．５％　　</v>
      </c>
      <c r="E73" s="27">
        <f ca="1">IF($A73="","",OFFSET(統合マスタ!$X$4,MATCH($A73,統合マスタ!$AC$5:$AC$1501,0),0))</f>
        <v>2</v>
      </c>
      <c r="F73" s="27">
        <f ca="1">IF($A73="","",OFFSET(統合マスタ!$Z$4,MATCH($A73,統合マスタ!$AC$5:$AC$1501,0),0))</f>
        <v>9</v>
      </c>
      <c r="G73" s="27" t="str">
        <f ca="1">IF($A73="","",OFFSET(統合マスタ!$E$4,MATCH($A73,統合マスタ!$AC$5:$AC$1501,0),0))</f>
        <v/>
      </c>
      <c r="H73" s="27" t="str">
        <f ca="1">IF($A73="","",OFFSET(統合マスタ!$F$4,MATCH($A73,統合マスタ!$AC$5:$AC$1501,0),0))</f>
        <v>１０ｍｌｘ１０</v>
      </c>
      <c r="I73" s="54" t="str">
        <f ca="1">IF(F73="","",OFFSET(分類!$B$29,MATCH(F73,分類!$A$30:$A$46,0),0))</f>
        <v>注射</v>
      </c>
      <c r="J73" s="65">
        <v>7</v>
      </c>
      <c r="K73" s="54" t="s">
        <v>471</v>
      </c>
      <c r="L73" s="54">
        <v>1</v>
      </c>
      <c r="M73" s="54">
        <f t="shared" si="2"/>
        <v>7</v>
      </c>
      <c r="N73" s="27" t="str">
        <f ca="1">IF($A73="","",OFFSET(統合マスタ!$K$4,MATCH($A73,統合マスタ!$AC$5:$AC$1501,0),0))</f>
        <v>10ｍｌ</v>
      </c>
    </row>
    <row r="74" spans="1:14">
      <c r="A74" s="66" cm="1">
        <f t="array" aca="1" ref="A74" ca="1">IFERROR(
    SMALL(
        IF((統合マスタ!$R$5:$R$1501=1)*
           (ISNUMBER(MATCH(統合マスタ!$V$5:$V$1501, 分類!$Q$8:$Q$15, 0))),
           統合マスタ!$AC$5:$AC$1501),
        ROW(A70)
    ),
"")</f>
        <v>200251</v>
      </c>
      <c r="B74" s="27">
        <f t="shared" si="3"/>
        <v>70</v>
      </c>
      <c r="C74" s="27">
        <f ca="1">IF($A74="","",OFFSET(統合マスタ!$B$4,MATCH($A74,統合マスタ!$AC$5:$AC$1501,0),0))</f>
        <v>251</v>
      </c>
      <c r="D74" s="27" t="str">
        <f ca="1">IF($A74="","",OFFSET(統合マスタ!$C$4,MATCH($A74,統合マスタ!$AC$5:$AC$1501,0),0))</f>
        <v>ジギラノゲン注０．４ｍｇ　０．０２％</v>
      </c>
      <c r="E74" s="27">
        <f ca="1">IF($A74="","",OFFSET(統合マスタ!$X$4,MATCH($A74,統合マスタ!$AC$5:$AC$1501,0),0))</f>
        <v>2</v>
      </c>
      <c r="F74" s="27">
        <f ca="1">IF($A74="","",OFFSET(統合マスタ!$Z$4,MATCH($A74,統合マスタ!$AC$5:$AC$1501,0),0))</f>
        <v>9</v>
      </c>
      <c r="G74" s="27" t="str">
        <f ca="1">IF($A74="","",OFFSET(統合マスタ!$E$4,MATCH($A74,統合マスタ!$AC$5:$AC$1501,0),0))</f>
        <v/>
      </c>
      <c r="H74" s="27" t="str">
        <f ca="1">IF($A74="","",OFFSET(統合マスタ!$F$4,MATCH($A74,統合マスタ!$AC$5:$AC$1501,0),0))</f>
        <v>２ｍＬＸ１０管</v>
      </c>
      <c r="I74" s="54" t="str">
        <f ca="1">IF(F74="","",OFFSET(分類!$B$29,MATCH(F74,分類!$A$30:$A$46,0),0))</f>
        <v>注射</v>
      </c>
      <c r="J74" s="65">
        <v>1</v>
      </c>
      <c r="K74" s="54" t="s">
        <v>88</v>
      </c>
      <c r="L74" s="54"/>
      <c r="M74" s="54">
        <f t="shared" si="2"/>
        <v>1</v>
      </c>
      <c r="N74" s="27" t="str">
        <f ca="1">IF($A74="","",OFFSET(統合マスタ!$K$4,MATCH($A74,統合マスタ!$AC$5:$AC$1501,0),0))</f>
        <v>A</v>
      </c>
    </row>
    <row r="75" spans="1:14">
      <c r="A75" s="66" cm="1">
        <f t="array" aca="1" ref="A75" ca="1">IFERROR(
    SMALL(
        IF((統合マスタ!$R$5:$R$1501=1)*
           (ISNUMBER(MATCH(統合マスタ!$V$5:$V$1501, 分類!$Q$8:$Q$15, 0))),
           統合マスタ!$AC$5:$AC$1501),
        ROW(A71)
    ),
"")</f>
        <v>200293</v>
      </c>
      <c r="B75" s="27">
        <f t="shared" si="3"/>
        <v>71</v>
      </c>
      <c r="C75" s="27">
        <f ca="1">IF($A75="","",OFFSET(統合マスタ!$B$4,MATCH($A75,統合マスタ!$AC$5:$AC$1501,0),0))</f>
        <v>293</v>
      </c>
      <c r="D75" s="27" t="str">
        <f ca="1">IF($A75="","",OFFSET(統合マスタ!$C$4,MATCH($A75,統合マスタ!$AC$5:$AC$1501,0),0))</f>
        <v>ゼプリオン水懸筋注１００ｍｇ　シリンジ</v>
      </c>
      <c r="E75" s="27">
        <f ca="1">IF($A75="","",OFFSET(統合マスタ!$X$4,MATCH($A75,統合マスタ!$AC$5:$AC$1501,0),0))</f>
        <v>2</v>
      </c>
      <c r="F75" s="27">
        <f ca="1">IF($A75="","",OFFSET(統合マスタ!$Z$4,MATCH($A75,統合マスタ!$AC$5:$AC$1501,0),0))</f>
        <v>9</v>
      </c>
      <c r="G75" s="27" t="str">
        <f ca="1">IF($A75="","",OFFSET(統合マスタ!$E$4,MATCH($A75,統合マスタ!$AC$5:$AC$1501,0),0))</f>
        <v/>
      </c>
      <c r="H75" s="27" t="str">
        <f ca="1">IF($A75="","",OFFSET(統合マスタ!$F$4,MATCH($A75,統合マスタ!$AC$5:$AC$1501,0),0))</f>
        <v>１本</v>
      </c>
      <c r="I75" s="54" t="str">
        <f ca="1">IF(F75="","",OFFSET(分類!$B$29,MATCH(F75,分類!$A$30:$A$46,0),0))</f>
        <v>注射</v>
      </c>
      <c r="J75" s="65">
        <v>0</v>
      </c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IF($A75="","",OFFSET(統合マスタ!$K$4,MATCH($A75,統合マスタ!$AC$5:$AC$1501,0),0))</f>
        <v>ｼﾘﾝｼﾞ</v>
      </c>
    </row>
    <row r="76" spans="1:14">
      <c r="A76" s="66" cm="1">
        <f t="array" aca="1" ref="A76" ca="1">IFERROR(
    SMALL(
        IF((統合マスタ!$R$5:$R$1501=1)*
           (ISNUMBER(MATCH(統合マスタ!$V$5:$V$1501, 分類!$Q$8:$Q$15, 0))),
           統合マスタ!$AC$5:$AC$1501),
        ROW(A72)
    ),
"")</f>
        <v>200294</v>
      </c>
      <c r="B76" s="27">
        <f t="shared" si="3"/>
        <v>72</v>
      </c>
      <c r="C76" s="27">
        <f ca="1">IF($A76="","",OFFSET(統合マスタ!$B$4,MATCH($A76,統合マスタ!$AC$5:$AC$1501,0),0))</f>
        <v>294</v>
      </c>
      <c r="D76" s="27" t="str">
        <f ca="1">IF($A76="","",OFFSET(統合マスタ!$C$4,MATCH($A76,統合マスタ!$AC$5:$AC$1501,0),0))</f>
        <v>ゼプリオン水懸筋注１５０ｍｇ　シリンジ</v>
      </c>
      <c r="E76" s="27">
        <f ca="1">IF($A76="","",OFFSET(統合マスタ!$X$4,MATCH($A76,統合マスタ!$AC$5:$AC$1501,0),0))</f>
        <v>2</v>
      </c>
      <c r="F76" s="27">
        <f ca="1">IF($A76="","",OFFSET(統合マスタ!$Z$4,MATCH($A76,統合マスタ!$AC$5:$AC$1501,0),0))</f>
        <v>9</v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>１本</v>
      </c>
      <c r="I76" s="54" t="str">
        <f ca="1">IF(F76="","",OFFSET(分類!$B$29,MATCH(F76,分類!$A$30:$A$46,0),0))</f>
        <v>注射</v>
      </c>
      <c r="J76" s="65">
        <v>0</v>
      </c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IF($A76="","",OFFSET(統合マスタ!$K$4,MATCH($A76,統合マスタ!$AC$5:$AC$1501,0),0))</f>
        <v>ｼﾘﾝｼﾞ</v>
      </c>
    </row>
    <row r="77" spans="1:14">
      <c r="A77" s="66" cm="1">
        <f t="array" aca="1" ref="A77" ca="1">IFERROR(
    SMALL(
        IF((統合マスタ!$R$5:$R$1501=1)*
           (ISNUMBER(MATCH(統合マスタ!$V$5:$V$1501, 分類!$Q$8:$Q$15, 0))),
           統合マスタ!$AC$5:$AC$1501),
        ROW(A73)
    ),
"")</f>
        <v>200295</v>
      </c>
      <c r="B77" s="27">
        <f t="shared" si="3"/>
        <v>73</v>
      </c>
      <c r="C77" s="27">
        <f ca="1">IF($A77="","",OFFSET(統合マスタ!$B$4,MATCH($A77,統合マスタ!$AC$5:$AC$1501,0),0))</f>
        <v>295</v>
      </c>
      <c r="D77" s="27" t="str">
        <f ca="1">IF($A77="","",OFFSET(統合マスタ!$C$4,MATCH($A77,統合マスタ!$AC$5:$AC$1501,0),0))</f>
        <v>ゼプリオン水懸筋注５０ｍｇシリンジ</v>
      </c>
      <c r="E77" s="27">
        <f ca="1">IF($A77="","",OFFSET(統合マスタ!$X$4,MATCH($A77,統合マスタ!$AC$5:$AC$1501,0),0))</f>
        <v>2</v>
      </c>
      <c r="F77" s="27">
        <f ca="1">IF($A77="","",OFFSET(統合マスタ!$Z$4,MATCH($A77,統合マスタ!$AC$5:$AC$1501,0),0))</f>
        <v>9</v>
      </c>
      <c r="G77" s="27" t="str">
        <f ca="1">IF($A77="","",OFFSET(統合マスタ!$E$4,MATCH($A77,統合マスタ!$AC$5:$AC$1501,0),0))</f>
        <v/>
      </c>
      <c r="H77" s="27" t="str">
        <f ca="1">IF($A77="","",OFFSET(統合マスタ!$F$4,MATCH($A77,統合マスタ!$AC$5:$AC$1501,0),0))</f>
        <v>１シリンジ</v>
      </c>
      <c r="I77" s="54" t="str">
        <f ca="1">IF(F77="","",OFFSET(分類!$B$29,MATCH(F77,分類!$A$30:$A$46,0),0))</f>
        <v>注射</v>
      </c>
      <c r="J77" s="65">
        <v>1</v>
      </c>
      <c r="K77" s="54" t="s">
        <v>80</v>
      </c>
      <c r="L77" s="54"/>
      <c r="M77" s="54">
        <f t="shared" si="2"/>
        <v>1</v>
      </c>
      <c r="N77" s="27" t="str">
        <f ca="1">IF($A77="","",OFFSET(統合マスタ!$K$4,MATCH($A77,統合マスタ!$AC$5:$AC$1501,0),0))</f>
        <v>kit</v>
      </c>
    </row>
    <row r="78" spans="1:14">
      <c r="A78" s="66" cm="1">
        <f t="array" aca="1" ref="A78" ca="1">IFERROR(
    SMALL(
        IF((統合マスタ!$R$5:$R$1501=1)*
           (ISNUMBER(MATCH(統合マスタ!$V$5:$V$1501, 分類!$Q$8:$Q$15, 0))),
           統合マスタ!$AC$5:$AC$1501),
        ROW(A74)
    ),
"")</f>
        <v>200296</v>
      </c>
      <c r="B78" s="27">
        <f t="shared" si="3"/>
        <v>74</v>
      </c>
      <c r="C78" s="27">
        <f ca="1">IF($A78="","",OFFSET(統合マスタ!$B$4,MATCH($A78,統合マスタ!$AC$5:$AC$1501,0),0))</f>
        <v>296</v>
      </c>
      <c r="D78" s="27" t="str">
        <f ca="1">IF($A78="","",OFFSET(統合マスタ!$C$4,MATCH($A78,統合マスタ!$AC$5:$AC$1501,0),0))</f>
        <v>ゼプリオン水懸筋注７５ｍｇシリンジ</v>
      </c>
      <c r="E78" s="27">
        <f ca="1">IF($A78="","",OFFSET(統合マスタ!$X$4,MATCH($A78,統合マスタ!$AC$5:$AC$1501,0),0))</f>
        <v>2</v>
      </c>
      <c r="F78" s="27">
        <f ca="1">IF($A78="","",OFFSET(統合マスタ!$Z$4,MATCH($A78,統合マスタ!$AC$5:$AC$1501,0),0))</f>
        <v>9</v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>１シリンジ</v>
      </c>
      <c r="I78" s="54" t="str">
        <f ca="1">IF(F78="","",OFFSET(分類!$B$29,MATCH(F78,分類!$A$30:$A$46,0),0))</f>
        <v>注射</v>
      </c>
      <c r="J78" s="65">
        <v>1</v>
      </c>
      <c r="K78" s="54" t="s">
        <v>80</v>
      </c>
      <c r="L78" s="54"/>
      <c r="M78" s="54">
        <f t="shared" si="2"/>
        <v>1</v>
      </c>
      <c r="N78" s="27" t="str">
        <f ca="1">IF($A78="","",OFFSET(統合マスタ!$K$4,MATCH($A78,統合マスタ!$AC$5:$AC$1501,0),0))</f>
        <v>kit</v>
      </c>
    </row>
    <row r="79" spans="1:14">
      <c r="A79" s="66" cm="1">
        <f t="array" aca="1" ref="A79" ca="1">IFERROR(
    SMALL(
        IF((統合マスタ!$R$5:$R$1501=1)*
           (ISNUMBER(MATCH(統合マスタ!$V$5:$V$1501, 分類!$Q$8:$Q$15, 0))),
           統合マスタ!$AC$5:$AC$1501),
        ROW(A75)
    ),
"")</f>
        <v>200304</v>
      </c>
      <c r="B79" s="27">
        <f t="shared" si="3"/>
        <v>75</v>
      </c>
      <c r="C79" s="27">
        <f ca="1">IF($A79="","",OFFSET(統合マスタ!$B$4,MATCH($A79,統合マスタ!$AC$5:$AC$1501,0),0))</f>
        <v>304</v>
      </c>
      <c r="D79" s="27" t="str">
        <f ca="1">IF($A79="","",OFFSET(統合マスタ!$C$4,MATCH($A79,統合マスタ!$AC$5:$AC$1501,0),0))</f>
        <v>セレネース注５ｍｇ</v>
      </c>
      <c r="E79" s="27">
        <f ca="1">IF($A79="","",OFFSET(統合マスタ!$X$4,MATCH($A79,統合マスタ!$AC$5:$AC$1501,0),0))</f>
        <v>2</v>
      </c>
      <c r="F79" s="27">
        <f ca="1">IF($A79="","",OFFSET(統合マスタ!$Z$4,MATCH($A79,統合マスタ!$AC$5:$AC$1501,0),0))</f>
        <v>5</v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>１ｍＬＸ５０管</v>
      </c>
      <c r="I79" s="54" t="str">
        <f ca="1">IF(F79="","",OFFSET(分類!$B$29,MATCH(F79,分類!$A$30:$A$46,0),0))</f>
        <v>普通薬バラ</v>
      </c>
      <c r="J79" s="65">
        <v>114</v>
      </c>
      <c r="K79" s="54" t="s">
        <v>88</v>
      </c>
      <c r="L79" s="54"/>
      <c r="M79" s="54">
        <f t="shared" si="2"/>
        <v>114</v>
      </c>
      <c r="N79" s="27" t="str">
        <f ca="1">IF($A79="","",OFFSET(統合マスタ!$K$4,MATCH($A79,統合マスタ!$AC$5:$AC$1501,0),0))</f>
        <v>A</v>
      </c>
    </row>
    <row r="80" spans="1:14">
      <c r="A80" s="66" cm="1">
        <f t="array" aca="1" ref="A80" ca="1">IFERROR(
    SMALL(
        IF((統合マスタ!$R$5:$R$1501=1)*
           (ISNUMBER(MATCH(統合マスタ!$V$5:$V$1501, 分類!$Q$8:$Q$15, 0))),
           統合マスタ!$AC$5:$AC$1501),
        ROW(A76)
    ),
"")</f>
        <v>200398</v>
      </c>
      <c r="B80" s="27">
        <f t="shared" si="3"/>
        <v>76</v>
      </c>
      <c r="C80" s="27">
        <f ca="1">IF($A80="","",OFFSET(統合マスタ!$B$4,MATCH($A80,統合マスタ!$AC$5:$AC$1501,0),0))</f>
        <v>398</v>
      </c>
      <c r="D80" s="27" t="str">
        <f ca="1">IF($A80="","",OFFSET(統合マスタ!$C$4,MATCH($A80,統合マスタ!$AC$5:$AC$1501,0),0))</f>
        <v>ドパミン塩酸塩点滴静注１００ｍｇ「ＮＰ」</v>
      </c>
      <c r="E80" s="27">
        <f ca="1">IF($A80="","",OFFSET(統合マスタ!$X$4,MATCH($A80,統合マスタ!$AC$5:$AC$1501,0),0))</f>
        <v>2</v>
      </c>
      <c r="F80" s="27">
        <f ca="1">IF($A80="","",OFFSET(統合マスタ!$Z$4,MATCH($A80,統合マスタ!$AC$5:$AC$1501,0),0))</f>
        <v>9</v>
      </c>
      <c r="G80" s="27" t="str">
        <f ca="1">IF($A80="","",OFFSET(統合マスタ!$E$4,MATCH($A80,統合マスタ!$AC$5:$AC$1501,0),0))</f>
        <v/>
      </c>
      <c r="H80" s="27" t="str">
        <f ca="1">IF($A80="","",OFFSET(統合マスタ!$F$4,MATCH($A80,統合マスタ!$AC$5:$AC$1501,0),0))</f>
        <v>５ｍｌｘ１０Ａ</v>
      </c>
      <c r="I80" s="54" t="str">
        <f ca="1">IF(F80="","",OFFSET(分類!$B$29,MATCH(F80,分類!$A$30:$A$46,0),0))</f>
        <v>注射</v>
      </c>
      <c r="J80" s="65">
        <v>37</v>
      </c>
      <c r="K80" s="54" t="s">
        <v>88</v>
      </c>
      <c r="L80" s="54"/>
      <c r="M80" s="54">
        <f t="shared" si="2"/>
        <v>37</v>
      </c>
      <c r="N80" s="27" t="str">
        <f ca="1">IF($A80="","",OFFSET(統合マスタ!$K$4,MATCH($A80,統合マスタ!$AC$5:$AC$1501,0),0))</f>
        <v>A</v>
      </c>
    </row>
    <row r="81" spans="1:14">
      <c r="A81" s="66" cm="1">
        <f t="array" aca="1" ref="A81" ca="1">IFERROR(
    SMALL(
        IF((統合マスタ!$R$5:$R$1501=1)*
           (ISNUMBER(MATCH(統合マスタ!$V$5:$V$1501, 分類!$Q$8:$Q$15, 0))),
           統合マスタ!$AC$5:$AC$1501),
        ROW(A77)
    ),
"")</f>
        <v>200450</v>
      </c>
      <c r="B81" s="27">
        <f t="shared" si="3"/>
        <v>77</v>
      </c>
      <c r="C81" s="27">
        <f ca="1">IF($A81="","",OFFSET(統合マスタ!$B$4,MATCH($A81,統合マスタ!$AC$5:$AC$1501,0),0))</f>
        <v>450</v>
      </c>
      <c r="D81" s="27" t="str">
        <f ca="1">IF($A81="","",OFFSET(統合マスタ!$C$4,MATCH($A81,統合マスタ!$AC$5:$AC$1501,0),0))</f>
        <v>ノルアドリナリン注１ｍｇ</v>
      </c>
      <c r="E81" s="27">
        <f ca="1">IF($A81="","",OFFSET(統合マスタ!$X$4,MATCH($A81,統合マスタ!$AC$5:$AC$1501,0),0))</f>
        <v>2</v>
      </c>
      <c r="F81" s="27">
        <f ca="1">IF($A81="","",OFFSET(統合マスタ!$Z$4,MATCH($A81,統合マスタ!$AC$5:$AC$1501,0),0))</f>
        <v>9</v>
      </c>
      <c r="G81" s="27" t="str">
        <f ca="1">IF($A81="","",OFFSET(統合マスタ!$E$4,MATCH($A81,統合マスタ!$AC$5:$AC$1501,0),0))</f>
        <v/>
      </c>
      <c r="H81" s="27" t="str">
        <f ca="1">IF($A81="","",OFFSET(統合マスタ!$F$4,MATCH($A81,統合マスタ!$AC$5:$AC$1501,0),0))</f>
        <v>１ｍＬＸ１０管</v>
      </c>
      <c r="I81" s="54" t="str">
        <f ca="1">IF(F81="","",OFFSET(分類!$B$29,MATCH(F81,分類!$A$30:$A$46,0),0))</f>
        <v>注射</v>
      </c>
      <c r="J81" s="65">
        <v>10</v>
      </c>
      <c r="K81" s="54" t="s">
        <v>88</v>
      </c>
      <c r="L81" s="54"/>
      <c r="M81" s="54">
        <f t="shared" si="2"/>
        <v>10</v>
      </c>
      <c r="N81" s="27" t="str">
        <f ca="1">IF($A81="","",OFFSET(統合マスタ!$K$4,MATCH($A81,統合マスタ!$AC$5:$AC$1501,0),0))</f>
        <v>A</v>
      </c>
    </row>
    <row r="82" spans="1:14">
      <c r="A82" s="66" cm="1">
        <f t="array" aca="1" ref="A82" ca="1">IFERROR(
    SMALL(
        IF((統合マスタ!$R$5:$R$1501=1)*
           (ISNUMBER(MATCH(統合マスタ!$V$5:$V$1501, 分類!$Q$8:$Q$15, 0))),
           統合マスタ!$AC$5:$AC$1501),
        ROW(A78)
    ),
"")</f>
        <v>200457</v>
      </c>
      <c r="B82" s="27">
        <f t="shared" si="3"/>
        <v>78</v>
      </c>
      <c r="C82" s="27">
        <f ca="1">IF($A82="","",OFFSET(統合マスタ!$B$4,MATCH($A82,統合マスタ!$AC$5:$AC$1501,0),0))</f>
        <v>457</v>
      </c>
      <c r="D82" s="27" t="str">
        <f ca="1">IF($A82="","",OFFSET(統合マスタ!$C$4,MATCH($A82,統合マスタ!$AC$5:$AC$1501,0),0))</f>
        <v>ハベカシン注射液７５ｍｇ</v>
      </c>
      <c r="E82" s="27">
        <f ca="1">IF($A82="","",OFFSET(統合マスタ!$X$4,MATCH($A82,統合マスタ!$AC$5:$AC$1501,0),0))</f>
        <v>2</v>
      </c>
      <c r="F82" s="27">
        <f ca="1">IF($A82="","",OFFSET(統合マスタ!$Z$4,MATCH($A82,統合マスタ!$AC$5:$AC$1501,0),0))</f>
        <v>8</v>
      </c>
      <c r="G82" s="27" t="str">
        <f ca="1">IF($A82="","",OFFSET(統合マスタ!$E$4,MATCH($A82,統合マスタ!$AC$5:$AC$1501,0),0))</f>
        <v/>
      </c>
      <c r="H82" s="27" t="str">
        <f ca="1">IF($A82="","",OFFSET(統合マスタ!$F$4,MATCH($A82,統合マスタ!$AC$5:$AC$1501,0),0))</f>
        <v>１．５ｍｌｘ１０Ａ</v>
      </c>
      <c r="I82" s="54" t="str">
        <f ca="1">IF(F82="","",OFFSET(分類!$B$29,MATCH(F82,分類!$A$30:$A$46,0),0))</f>
        <v>抗生剤.小輸液</v>
      </c>
      <c r="J82" s="65">
        <v>16</v>
      </c>
      <c r="K82" s="54" t="s">
        <v>778</v>
      </c>
      <c r="L82" s="54"/>
      <c r="M82" s="54">
        <f t="shared" si="2"/>
        <v>16</v>
      </c>
      <c r="N82" s="27" t="str">
        <f ca="1">IF($A82="","",OFFSET(統合マスタ!$K$4,MATCH($A82,統合マスタ!$AC$5:$AC$1501,0),0))</f>
        <v>Ａ</v>
      </c>
    </row>
    <row r="83" spans="1:14">
      <c r="A83" s="66" cm="1">
        <f t="array" aca="1" ref="A83" ca="1">IFERROR(
    SMALL(
        IF((統合マスタ!$R$5:$R$1501=1)*
           (ISNUMBER(MATCH(統合マスタ!$V$5:$V$1501, 分類!$Q$8:$Q$15, 0))),
           統合マスタ!$AC$5:$AC$1501),
        ROW(A79)
    ),
"")</f>
        <v>200471</v>
      </c>
      <c r="B83" s="27">
        <f t="shared" si="3"/>
        <v>79</v>
      </c>
      <c r="C83" s="27">
        <f ca="1">IF($A83="","",OFFSET(統合マスタ!$B$4,MATCH($A83,統合マスタ!$AC$5:$AC$1501,0),0))</f>
        <v>471</v>
      </c>
      <c r="D83" s="27" t="str">
        <f ca="1">IF($A83="","",OFFSET(統合マスタ!$C$4,MATCH($A83,統合マスタ!$AC$5:$AC$1501,0),0))</f>
        <v>ハロマンス注１００ｍｇ</v>
      </c>
      <c r="E83" s="27">
        <f ca="1">IF($A83="","",OFFSET(統合マスタ!$X$4,MATCH($A83,統合マスタ!$AC$5:$AC$1501,0),0))</f>
        <v>2</v>
      </c>
      <c r="F83" s="27">
        <f ca="1">IF($A83="","",OFFSET(統合マスタ!$Z$4,MATCH($A83,統合マスタ!$AC$5:$AC$1501,0),0))</f>
        <v>9</v>
      </c>
      <c r="G83" s="27" t="str">
        <f ca="1">IF($A83="","",OFFSET(統合マスタ!$E$4,MATCH($A83,統合マスタ!$AC$5:$AC$1501,0),0))</f>
        <v/>
      </c>
      <c r="H83" s="27" t="str">
        <f ca="1">IF($A83="","",OFFSET(統合マスタ!$F$4,MATCH($A83,統合マスタ!$AC$5:$AC$1501,0),0))</f>
        <v>１ｍｌｘ１０</v>
      </c>
      <c r="I83" s="54" t="str">
        <f ca="1">IF(F83="","",OFFSET(分類!$B$29,MATCH(F83,分類!$A$30:$A$46,0),0))</f>
        <v>注射</v>
      </c>
      <c r="J83" s="65">
        <v>3</v>
      </c>
      <c r="K83" s="54" t="s">
        <v>88</v>
      </c>
      <c r="L83" s="54"/>
      <c r="M83" s="54">
        <f t="shared" si="2"/>
        <v>3</v>
      </c>
      <c r="N83" s="27" t="str">
        <f ca="1">IF($A83="","",OFFSET(統合マスタ!$K$4,MATCH($A83,統合マスタ!$AC$5:$AC$1501,0),0))</f>
        <v>A</v>
      </c>
    </row>
    <row r="84" spans="1:14">
      <c r="A84" s="66" cm="1">
        <f t="array" aca="1" ref="A84" ca="1">IFERROR(
    SMALL(
        IF((統合マスタ!$R$5:$R$1501=1)*
           (ISNUMBER(MATCH(統合マスタ!$V$5:$V$1501, 分類!$Q$8:$Q$15, 0))),
           統合マスタ!$AC$5:$AC$1501),
        ROW(A80)
    ),
"")</f>
        <v>200472</v>
      </c>
      <c r="B84" s="27">
        <f t="shared" si="3"/>
        <v>80</v>
      </c>
      <c r="C84" s="27">
        <f ca="1">IF($A84="","",OFFSET(統合マスタ!$B$4,MATCH($A84,統合マスタ!$AC$5:$AC$1501,0),0))</f>
        <v>472</v>
      </c>
      <c r="D84" s="27" t="str">
        <f ca="1">IF($A84="","",OFFSET(統合マスタ!$C$4,MATCH($A84,統合マスタ!$AC$5:$AC$1501,0),0))</f>
        <v>ハロマンス注５０ｍｇ</v>
      </c>
      <c r="E84" s="27">
        <f ca="1">IF($A84="","",OFFSET(統合マスタ!$X$4,MATCH($A84,統合マスタ!$AC$5:$AC$1501,0),0))</f>
        <v>2</v>
      </c>
      <c r="F84" s="27">
        <f ca="1">IF($A84="","",OFFSET(統合マスタ!$Z$4,MATCH($A84,統合マスタ!$AC$5:$AC$1501,0),0))</f>
        <v>9</v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>１ｍｌｘ１０</v>
      </c>
      <c r="I84" s="54" t="str">
        <f ca="1">IF(F84="","",OFFSET(分類!$B$29,MATCH(F84,分類!$A$30:$A$46,0),0))</f>
        <v>注射</v>
      </c>
      <c r="J84" s="65">
        <v>10</v>
      </c>
      <c r="K84" s="54" t="s">
        <v>88</v>
      </c>
      <c r="L84" s="54"/>
      <c r="M84" s="54">
        <f t="shared" si="2"/>
        <v>10</v>
      </c>
      <c r="N84" s="27" t="str">
        <f ca="1">IF($A84="","",OFFSET(統合マスタ!$K$4,MATCH($A84,統合マスタ!$AC$5:$AC$1501,0),0))</f>
        <v>A</v>
      </c>
    </row>
    <row r="85" spans="1:14">
      <c r="A85" s="66" cm="1">
        <f t="array" aca="1" ref="A85" ca="1">IFERROR(
    SMALL(
        IF((統合マスタ!$R$5:$R$1501=1)*
           (ISNUMBER(MATCH(統合マスタ!$V$5:$V$1501, 分類!$Q$8:$Q$15, 0))),
           統合マスタ!$AC$5:$AC$1501),
        ROW(A81)
    ),
"")</f>
        <v>200510</v>
      </c>
      <c r="B85" s="27">
        <f t="shared" si="3"/>
        <v>81</v>
      </c>
      <c r="C85" s="27">
        <f ca="1">IF($A85="","",OFFSET(統合マスタ!$B$4,MATCH($A85,統合マスタ!$AC$5:$AC$1501,0),0))</f>
        <v>510</v>
      </c>
      <c r="D85" s="27" t="str">
        <f ca="1">IF($A85="","",OFFSET(統合マスタ!$C$4,MATCH($A85,統合マスタ!$AC$5:$AC$1501,0),0))</f>
        <v>ヒューマリンＲ注Ｕ１００単位／ｍｌ　１０ｍｌ</v>
      </c>
      <c r="E85" s="27">
        <f ca="1">IF($A85="","",OFFSET(統合マスタ!$X$4,MATCH($A85,統合マスタ!$AC$5:$AC$1501,0),0))</f>
        <v>2</v>
      </c>
      <c r="F85" s="27">
        <f ca="1">IF($A85="","",OFFSET(統合マスタ!$Z$4,MATCH($A85,統合マスタ!$AC$5:$AC$1501,0),0))</f>
        <v>11</v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>１０ＭＬＸ１Ｖ</v>
      </c>
      <c r="I85" s="54" t="str">
        <f ca="1">IF(F85="","",OFFSET(分類!$B$29,MATCH(F85,分類!$A$30:$A$46,0),0))</f>
        <v>冷蔵庫</v>
      </c>
      <c r="J85" s="65">
        <v>2</v>
      </c>
      <c r="K85" s="54" t="s">
        <v>110</v>
      </c>
      <c r="L85" s="54"/>
      <c r="M85" s="54">
        <f t="shared" si="2"/>
        <v>2</v>
      </c>
      <c r="N85" s="27" t="str">
        <f ca="1">IF($A85="","",OFFSET(統合マスタ!$K$4,MATCH($A85,統合マスタ!$AC$5:$AC$1501,0),0))</f>
        <v>V</v>
      </c>
    </row>
    <row r="86" spans="1:14">
      <c r="A86" s="66" cm="1">
        <f t="array" aca="1" ref="A86" ca="1">IFERROR(
    SMALL(
        IF((統合マスタ!$R$5:$R$1501=1)*
           (ISNUMBER(MATCH(統合マスタ!$V$5:$V$1501, 分類!$Q$8:$Q$15, 0))),
           統合マスタ!$AC$5:$AC$1501),
        ROW(A82)
    ),
"")</f>
        <v>200531</v>
      </c>
      <c r="B86" s="27">
        <f t="shared" si="3"/>
        <v>82</v>
      </c>
      <c r="C86" s="27">
        <f ca="1">IF($A86="","",OFFSET(統合マスタ!$B$4,MATCH($A86,統合マスタ!$AC$5:$AC$1501,0),0))</f>
        <v>531</v>
      </c>
      <c r="D86" s="27" t="str">
        <f ca="1">IF($A86="","",OFFSET(統合マスタ!$C$4,MATCH($A86,統合マスタ!$AC$5:$AC$1501,0),0))</f>
        <v>フェノバール注射液１００ｍｇ</v>
      </c>
      <c r="E86" s="27">
        <f ca="1">IF($A86="","",OFFSET(統合マスタ!$X$4,MATCH($A86,統合マスタ!$AC$5:$AC$1501,0),0))</f>
        <v>2</v>
      </c>
      <c r="F86" s="27">
        <f ca="1">IF($A86="","",OFFSET(統合マスタ!$Z$4,MATCH($A86,統合マスタ!$AC$5:$AC$1501,0),0))</f>
        <v>9</v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>１ｍｌｘ１０Ａ</v>
      </c>
      <c r="I86" s="54" t="str">
        <f ca="1">IF(F86="","",OFFSET(分類!$B$29,MATCH(F86,分類!$A$30:$A$46,0),0))</f>
        <v>注射</v>
      </c>
      <c r="J86" s="65">
        <v>9</v>
      </c>
      <c r="K86" s="54" t="s">
        <v>88</v>
      </c>
      <c r="L86" s="54"/>
      <c r="M86" s="54">
        <f t="shared" si="2"/>
        <v>9</v>
      </c>
      <c r="N86" s="27" t="str">
        <f ca="1">IF($A86="","",OFFSET(統合マスタ!$K$4,MATCH($A86,統合マスタ!$AC$5:$AC$1501,0),0))</f>
        <v>A</v>
      </c>
    </row>
    <row r="87" spans="1:14">
      <c r="A87" s="66" cm="1">
        <f t="array" aca="1" ref="A87" ca="1">IFERROR(
    SMALL(
        IF((統合マスタ!$R$5:$R$1501=1)*
           (ISNUMBER(MATCH(統合マスタ!$V$5:$V$1501, 分類!$Q$8:$Q$15, 0))),
           統合マスタ!$AC$5:$AC$1501),
        ROW(A83)
    ),
"")</f>
        <v>200540</v>
      </c>
      <c r="B87" s="27">
        <f t="shared" si="3"/>
        <v>83</v>
      </c>
      <c r="C87" s="27">
        <f ca="1">IF($A87="","",OFFSET(統合マスタ!$B$4,MATCH($A87,統合マスタ!$AC$5:$AC$1501,0),0))</f>
        <v>540</v>
      </c>
      <c r="D87" s="27" t="str">
        <f ca="1">IF($A87="","",OFFSET(統合マスタ!$C$4,MATCH($A87,統合マスタ!$AC$5:$AC$1501,0),0))</f>
        <v>ブスコパン注２０ｍｇ　２％</v>
      </c>
      <c r="E87" s="27">
        <f ca="1">IF($A87="","",OFFSET(統合マスタ!$X$4,MATCH($A87,統合マスタ!$AC$5:$AC$1501,0),0))</f>
        <v>2</v>
      </c>
      <c r="F87" s="27">
        <f ca="1">IF($A87="","",OFFSET(統合マスタ!$Z$4,MATCH($A87,統合マスタ!$AC$5:$AC$1501,0),0))</f>
        <v>9</v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>１ｍｌｘ１０Ａ</v>
      </c>
      <c r="I87" s="54" t="str">
        <f ca="1">IF(F87="","",OFFSET(分類!$B$29,MATCH(F87,分類!$A$30:$A$46,0),0))</f>
        <v>注射</v>
      </c>
      <c r="J87" s="65">
        <v>10</v>
      </c>
      <c r="K87" s="54" t="s">
        <v>88</v>
      </c>
      <c r="L87" s="54"/>
      <c r="M87" s="54">
        <f t="shared" si="2"/>
        <v>10</v>
      </c>
      <c r="N87" s="27" t="str">
        <f ca="1">IF($A87="","",OFFSET(統合マスタ!$K$4,MATCH($A87,統合マスタ!$AC$5:$AC$1501,0),0))</f>
        <v>A</v>
      </c>
    </row>
    <row r="88" spans="1:14">
      <c r="A88" s="66" cm="1">
        <f t="array" aca="1" ref="A88" ca="1">IFERROR(
    SMALL(
        IF((統合マスタ!$R$5:$R$1501=1)*
           (ISNUMBER(MATCH(統合マスタ!$V$5:$V$1501, 分類!$Q$8:$Q$15, 0))),
           統合マスタ!$AC$5:$AC$1501),
        ROW(A84)
    ),
"")</f>
        <v>200554</v>
      </c>
      <c r="B88" s="27">
        <f t="shared" si="3"/>
        <v>84</v>
      </c>
      <c r="C88" s="27">
        <f ca="1">IF($A88="","",OFFSET(統合マスタ!$B$4,MATCH($A88,統合マスタ!$AC$5:$AC$1501,0),0))</f>
        <v>554</v>
      </c>
      <c r="D88" s="27" t="str">
        <f ca="1">IF($A88="","",OFFSET(統合マスタ!$C$4,MATCH($A88,統合マスタ!$AC$5:$AC$1501,0),0))</f>
        <v>フルデカシン筋注２５ｍｇ</v>
      </c>
      <c r="E88" s="27">
        <f ca="1">IF($A88="","",OFFSET(統合マスタ!$X$4,MATCH($A88,統合マスタ!$AC$5:$AC$1501,0),0))</f>
        <v>2</v>
      </c>
      <c r="F88" s="27">
        <f ca="1">IF($A88="","",OFFSET(統合マスタ!$Z$4,MATCH($A88,統合マスタ!$AC$5:$AC$1501,0),0))</f>
        <v>15</v>
      </c>
      <c r="G88" s="27" t="str">
        <f ca="1">IF($A88="","",OFFSET(統合マスタ!$E$4,MATCH($A88,統合マスタ!$AC$5:$AC$1501,0),0))</f>
        <v/>
      </c>
      <c r="H88" s="27" t="str">
        <f ca="1">IF($A88="","",OFFSET(統合マスタ!$F$4,MATCH($A88,統合マスタ!$AC$5:$AC$1501,0),0))</f>
        <v>１ｍＬＸ５瓶</v>
      </c>
      <c r="I88" s="54" t="str">
        <f ca="1">IF(F88="","",OFFSET(分類!$B$29,MATCH(F88,分類!$A$30:$A$46,0),0))</f>
        <v>不良在庫</v>
      </c>
      <c r="J88" s="65">
        <v>0</v>
      </c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IF($A88="","",OFFSET(統合マスタ!$K$4,MATCH($A88,統合マスタ!$AC$5:$AC$1501,0),0))</f>
        <v>V</v>
      </c>
    </row>
    <row r="89" spans="1:14">
      <c r="A89" s="66" cm="1">
        <f t="array" aca="1" ref="A89" ca="1">IFERROR(
    SMALL(
        IF((統合マスタ!$R$5:$R$1501=1)*
           (ISNUMBER(MATCH(統合マスタ!$V$5:$V$1501, 分類!$Q$8:$Q$15, 0))),
           統合マスタ!$AC$5:$AC$1501),
        ROW(A85)
    ),
"")</f>
        <v>200603</v>
      </c>
      <c r="B89" s="27">
        <f t="shared" si="3"/>
        <v>85</v>
      </c>
      <c r="C89" s="27">
        <f ca="1">IF($A89="","",OFFSET(統合マスタ!$B$4,MATCH($A89,統合マスタ!$AC$5:$AC$1501,0),0))</f>
        <v>603</v>
      </c>
      <c r="D89" s="27" t="str">
        <f ca="1">IF($A89="","",OFFSET(統合マスタ!$C$4,MATCH($A89,統合マスタ!$AC$5:$AC$1501,0),0))</f>
        <v>ヘルベッサー注射用５０</v>
      </c>
      <c r="E89" s="27">
        <f ca="1">IF($A89="","",OFFSET(統合マスタ!$X$4,MATCH($A89,統合マスタ!$AC$5:$AC$1501,0),0))</f>
        <v>2</v>
      </c>
      <c r="F89" s="27">
        <f ca="1">IF($A89="","",OFFSET(統合マスタ!$Z$4,MATCH($A89,統合マスタ!$AC$5:$AC$1501,0),0))</f>
        <v>9</v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>１０瓶</v>
      </c>
      <c r="I89" s="54" t="str">
        <f ca="1">IF(F89="","",OFFSET(分類!$B$29,MATCH(F89,分類!$A$30:$A$46,0),0))</f>
        <v>注射</v>
      </c>
      <c r="J89" s="65">
        <v>5</v>
      </c>
      <c r="K89" s="54" t="s">
        <v>147</v>
      </c>
      <c r="L89" s="54"/>
      <c r="M89" s="54">
        <f t="shared" si="2"/>
        <v>5</v>
      </c>
      <c r="N89" s="27" t="str">
        <f ca="1">IF($A89="","",OFFSET(統合マスタ!$K$4,MATCH($A89,統合マスタ!$AC$5:$AC$1501,0),0))</f>
        <v>瓶</v>
      </c>
    </row>
    <row r="90" spans="1:14">
      <c r="A90" s="66" cm="1">
        <f t="array" aca="1" ref="A90" ca="1">IFERROR(
    SMALL(
        IF((統合マスタ!$R$5:$R$1501=1)*
           (ISNUMBER(MATCH(統合マスタ!$V$5:$V$1501, 分類!$Q$8:$Q$15, 0))),
           統合マスタ!$AC$5:$AC$1501),
        ROW(A86)
    ),
"")</f>
        <v>200614</v>
      </c>
      <c r="B90" s="27">
        <f t="shared" si="3"/>
        <v>86</v>
      </c>
      <c r="C90" s="27">
        <f ca="1">IF($A90="","",OFFSET(統合マスタ!$B$4,MATCH($A90,統合マスタ!$AC$5:$AC$1501,0),0))</f>
        <v>614</v>
      </c>
      <c r="D90" s="27" t="str">
        <f ca="1">IF($A90="","",OFFSET(統合マスタ!$C$4,MATCH($A90,統合マスタ!$AC$5:$AC$1501,0),0))</f>
        <v>ボスミン注１ｍｇ　０．１％</v>
      </c>
      <c r="E90" s="27">
        <f ca="1">IF($A90="","",OFFSET(統合マスタ!$X$4,MATCH($A90,統合マスタ!$AC$5:$AC$1501,0),0))</f>
        <v>2</v>
      </c>
      <c r="F90" s="27">
        <f ca="1">IF($A90="","",OFFSET(統合マスタ!$Z$4,MATCH($A90,統合マスタ!$AC$5:$AC$1501,0),0))</f>
        <v>9</v>
      </c>
      <c r="G90" s="27" t="str">
        <f ca="1">IF($A90="","",OFFSET(統合マスタ!$E$4,MATCH($A90,統合マスタ!$AC$5:$AC$1501,0),0))</f>
        <v/>
      </c>
      <c r="H90" s="27" t="str">
        <f ca="1">IF($A90="","",OFFSET(統合マスタ!$F$4,MATCH($A90,統合マスタ!$AC$5:$AC$1501,0),0))</f>
        <v>１ｍｌｘ１０管</v>
      </c>
      <c r="I90" s="54" t="str">
        <f ca="1">IF(F90="","",OFFSET(分類!$B$29,MATCH(F90,分類!$A$30:$A$46,0),0))</f>
        <v>注射</v>
      </c>
      <c r="J90" s="65">
        <v>38</v>
      </c>
      <c r="K90" s="54" t="s">
        <v>88</v>
      </c>
      <c r="L90" s="54"/>
      <c r="M90" s="54">
        <f t="shared" si="2"/>
        <v>38</v>
      </c>
      <c r="N90" s="27" t="str">
        <f ca="1">IF($A90="","",OFFSET(統合マスタ!$K$4,MATCH($A90,統合マスタ!$AC$5:$AC$1501,0),0))</f>
        <v>A</v>
      </c>
    </row>
    <row r="91" spans="1:14">
      <c r="A91" s="66" cm="1">
        <f t="array" aca="1" ref="A91" ca="1">IFERROR(
    SMALL(
        IF((統合マスタ!$R$5:$R$1501=1)*
           (ISNUMBER(MATCH(統合マスタ!$V$5:$V$1501, 分類!$Q$8:$Q$15, 0))),
           統合マスタ!$AC$5:$AC$1501),
        ROW(A87)
    ),
"")</f>
        <v>200677</v>
      </c>
      <c r="B91" s="27">
        <f t="shared" si="3"/>
        <v>87</v>
      </c>
      <c r="C91" s="27">
        <f ca="1">IF($A91="","",OFFSET(統合マスタ!$B$4,MATCH($A91,統合マスタ!$AC$5:$AC$1501,0),0))</f>
        <v>677</v>
      </c>
      <c r="D91" s="27" t="str">
        <f ca="1">IF($A91="","",OFFSET(統合マスタ!$C$4,MATCH($A91,統合マスタ!$AC$5:$AC$1501,0),0))</f>
        <v>ラスビック点滴静注キット１５０ｍｇ</v>
      </c>
      <c r="E91" s="27">
        <f ca="1">IF($A91="","",OFFSET(統合マスタ!$X$4,MATCH($A91,統合マスタ!$AC$5:$AC$1501,0),0))</f>
        <v>2</v>
      </c>
      <c r="F91" s="27">
        <f ca="1">IF($A91="","",OFFSET(統合マスタ!$Z$4,MATCH($A91,統合マスタ!$AC$5:$AC$1501,0),0))</f>
        <v>8</v>
      </c>
      <c r="G91" s="27" t="str">
        <f ca="1">IF($A91="","",OFFSET(統合マスタ!$E$4,MATCH($A91,統合マスタ!$AC$5:$AC$1501,0),0))</f>
        <v/>
      </c>
      <c r="H91" s="27" t="str">
        <f ca="1">IF($A91="","",OFFSET(統合マスタ!$F$4,MATCH($A91,統合マスタ!$AC$5:$AC$1501,0),0))</f>
        <v>１キット</v>
      </c>
      <c r="I91" s="54" t="str">
        <f ca="1">IF(F91="","",OFFSET(分類!$B$29,MATCH(F91,分類!$A$30:$A$46,0),0))</f>
        <v>抗生剤.小輸液</v>
      </c>
      <c r="J91" s="65">
        <v>3</v>
      </c>
      <c r="K91" s="54" t="s">
        <v>80</v>
      </c>
      <c r="L91" s="54"/>
      <c r="M91" s="54">
        <f t="shared" si="2"/>
        <v>3</v>
      </c>
      <c r="N91" s="27" t="str">
        <f ca="1">IF($A91="","",OFFSET(統合マスタ!$K$4,MATCH($A91,統合マスタ!$AC$5:$AC$1501,0),0))</f>
        <v>kit</v>
      </c>
    </row>
    <row r="92" spans="1:14">
      <c r="A92" s="66" cm="1">
        <f t="array" aca="1" ref="A92" ca="1">IFERROR(
    SMALL(
        IF((統合マスタ!$R$5:$R$1501=1)*
           (ISNUMBER(MATCH(統合マスタ!$V$5:$V$1501, 分類!$Q$8:$Q$15, 0))),
           統合マスタ!$AC$5:$AC$1501),
        ROW(A88)
    ),
"")</f>
        <v>200698</v>
      </c>
      <c r="B92" s="27">
        <f t="shared" si="3"/>
        <v>88</v>
      </c>
      <c r="C92" s="27">
        <f ca="1">IF($A92="","",OFFSET(統合マスタ!$B$4,MATCH($A92,統合マスタ!$AC$5:$AC$1501,0),0))</f>
        <v>698</v>
      </c>
      <c r="D92" s="27" t="str">
        <f ca="1">IF($A92="","",OFFSET(統合マスタ!$C$4,MATCH($A92,統合マスタ!$AC$5:$AC$1501,0),0))</f>
        <v>リスパダールコンスタ筋注用２５ｍｇ</v>
      </c>
      <c r="E92" s="27">
        <f ca="1">IF($A92="","",OFFSET(統合マスタ!$X$4,MATCH($A92,統合マスタ!$AC$5:$AC$1501,0),0))</f>
        <v>2</v>
      </c>
      <c r="F92" s="27">
        <f ca="1">IF($A92="","",OFFSET(統合マスタ!$Z$4,MATCH($A92,統合マスタ!$AC$5:$AC$1501,0),0))</f>
        <v>11</v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>１キット</v>
      </c>
      <c r="I92" s="54" t="str">
        <f ca="1">IF(F92="","",OFFSET(分類!$B$29,MATCH(F92,分類!$A$30:$A$46,0),0))</f>
        <v>冷蔵庫</v>
      </c>
      <c r="J92" s="65">
        <v>2</v>
      </c>
      <c r="K92" s="54" t="s">
        <v>80</v>
      </c>
      <c r="L92" s="54"/>
      <c r="M92" s="54">
        <f t="shared" si="2"/>
        <v>2</v>
      </c>
      <c r="N92" s="27" t="str">
        <f ca="1">IF($A92="","",OFFSET(統合マスタ!$K$4,MATCH($A92,統合マスタ!$AC$5:$AC$1501,0),0))</f>
        <v>kit</v>
      </c>
    </row>
    <row r="93" spans="1:14">
      <c r="A93" s="66" cm="1">
        <f t="array" aca="1" ref="A93" ca="1">IFERROR(
    SMALL(
        IF((統合マスタ!$R$5:$R$1501=1)*
           (ISNUMBER(MATCH(統合マスタ!$V$5:$V$1501, 分類!$Q$8:$Q$15, 0))),
           統合マスタ!$AC$5:$AC$1501),
        ROW(A89)
    ),
"")</f>
        <v>200699</v>
      </c>
      <c r="B93" s="27">
        <f t="shared" si="3"/>
        <v>89</v>
      </c>
      <c r="C93" s="27">
        <f ca="1">IF($A93="","",OFFSET(統合マスタ!$B$4,MATCH($A93,統合マスタ!$AC$5:$AC$1501,0),0))</f>
        <v>699</v>
      </c>
      <c r="D93" s="27" t="str">
        <f ca="1">IF($A93="","",OFFSET(統合マスタ!$C$4,MATCH($A93,統合マスタ!$AC$5:$AC$1501,0),0))</f>
        <v>リスパダールコンスタ筋注用５０ｍｇ</v>
      </c>
      <c r="E93" s="27">
        <f ca="1">IF($A93="","",OFFSET(統合マスタ!$X$4,MATCH($A93,統合マスタ!$AC$5:$AC$1501,0),0))</f>
        <v>2</v>
      </c>
      <c r="F93" s="27">
        <f ca="1">IF($A93="","",OFFSET(統合マスタ!$Z$4,MATCH($A93,統合マスタ!$AC$5:$AC$1501,0),0))</f>
        <v>11</v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>１　キット</v>
      </c>
      <c r="I93" s="54" t="str">
        <f ca="1">IF(F93="","",OFFSET(分類!$B$29,MATCH(F93,分類!$A$30:$A$46,0),0))</f>
        <v>冷蔵庫</v>
      </c>
      <c r="J93" s="65">
        <v>1</v>
      </c>
      <c r="K93" s="54" t="s">
        <v>80</v>
      </c>
      <c r="L93" s="54"/>
      <c r="M93" s="54">
        <f t="shared" si="2"/>
        <v>1</v>
      </c>
      <c r="N93" s="27" t="str">
        <f ca="1">IF($A93="","",OFFSET(統合マスタ!$K$4,MATCH($A93,統合マスタ!$AC$5:$AC$1501,0),0))</f>
        <v>kit</v>
      </c>
    </row>
    <row r="94" spans="1:14">
      <c r="A94" s="66" cm="1">
        <f t="array" aca="1" ref="A94" ca="1">IFERROR(
    SMALL(
        IF((統合マスタ!$R$5:$R$1501=1)*
           (ISNUMBER(MATCH(統合マスタ!$V$5:$V$1501, 分類!$Q$8:$Q$15, 0))),
           統合マスタ!$AC$5:$AC$1501),
        ROW(A90)
    ),
"")</f>
        <v>200799</v>
      </c>
      <c r="B94" s="27">
        <f t="shared" si="3"/>
        <v>90</v>
      </c>
      <c r="C94" s="27">
        <f ca="1">IF($A94="","",OFFSET(統合マスタ!$B$4,MATCH($A94,統合マスタ!$AC$5:$AC$1501,0),0))</f>
        <v>799</v>
      </c>
      <c r="D94" s="27" t="str">
        <f ca="1">IF($A94="","",OFFSET(統合マスタ!$C$4,MATCH($A94,統合マスタ!$AC$5:$AC$1501,0),0))</f>
        <v>ワゴスチグミン注　０．５ｍｇ</v>
      </c>
      <c r="E94" s="27">
        <f ca="1">IF($A94="","",OFFSET(統合マスタ!$X$4,MATCH($A94,統合マスタ!$AC$5:$AC$1501,0),0))</f>
        <v>2</v>
      </c>
      <c r="F94" s="27">
        <f ca="1">IF($A94="","",OFFSET(統合マスタ!$Z$4,MATCH($A94,統合マスタ!$AC$5:$AC$1501,0),0))</f>
        <v>15</v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>０．５ｍｇｘ１０Ａ</v>
      </c>
      <c r="I94" s="54" t="str">
        <f ca="1">IF(F94="","",OFFSET(分類!$B$29,MATCH(F94,分類!$A$30:$A$46,0),0))</f>
        <v>不良在庫</v>
      </c>
      <c r="J94" s="65">
        <v>0</v>
      </c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IF($A94="","",OFFSET(統合マスタ!$K$4,MATCH($A94,統合マスタ!$AC$5:$AC$1501,0),0))</f>
        <v>Ａ</v>
      </c>
    </row>
    <row r="95" spans="1:14">
      <c r="A95" s="66" cm="1">
        <f t="array" aca="1" ref="A95" ca="1">IFERROR(
    SMALL(
        IF((統合マスタ!$R$5:$R$1501=1)*
           (ISNUMBER(MATCH(統合マスタ!$V$5:$V$1501, 分類!$Q$8:$Q$15, 0))),
           統合マスタ!$AC$5:$AC$1501),
        ROW(A91)
    ),
"")</f>
        <v>200801</v>
      </c>
      <c r="B95" s="27">
        <f t="shared" si="3"/>
        <v>91</v>
      </c>
      <c r="C95" s="27">
        <f ca="1">IF($A95="","",OFFSET(統合マスタ!$B$4,MATCH($A95,統合マスタ!$AC$5:$AC$1501,0),0))</f>
        <v>801</v>
      </c>
      <c r="D95" s="27" t="str">
        <f ca="1">IF($A95="","",OFFSET(統合マスタ!$C$4,MATCH($A95,統合マスタ!$AC$5:$AC$1501,0),0))</f>
        <v>ワソラン静注５ｍｇ</v>
      </c>
      <c r="E95" s="27">
        <f ca="1">IF($A95="","",OFFSET(統合マスタ!$X$4,MATCH($A95,統合マスタ!$AC$5:$AC$1501,0),0))</f>
        <v>2</v>
      </c>
      <c r="F95" s="27">
        <f ca="1">IF($A95="","",OFFSET(統合マスタ!$Z$4,MATCH($A95,統合マスタ!$AC$5:$AC$1501,0),0))</f>
        <v>9</v>
      </c>
      <c r="G95" s="27" t="str">
        <f ca="1">IF($A95="","",OFFSET(統合マスタ!$E$4,MATCH($A95,統合マスタ!$AC$5:$AC$1501,0),0))</f>
        <v/>
      </c>
      <c r="H95" s="27" t="str">
        <f ca="1">IF($A95="","",OFFSET(統合マスタ!$F$4,MATCH($A95,統合マスタ!$AC$5:$AC$1501,0),0))</f>
        <v>２ｍｌｘ１０Ａ</v>
      </c>
      <c r="I95" s="54" t="str">
        <f ca="1">IF(F95="","",OFFSET(分類!$B$29,MATCH(F95,分類!$A$30:$A$46,0),0))</f>
        <v>注射</v>
      </c>
      <c r="J95" s="65">
        <v>4</v>
      </c>
      <c r="K95" s="54" t="s">
        <v>88</v>
      </c>
      <c r="L95" s="54"/>
      <c r="M95" s="54">
        <f t="shared" si="2"/>
        <v>4</v>
      </c>
      <c r="N95" s="27" t="str">
        <f ca="1">IF($A95="","",OFFSET(統合マスタ!$K$4,MATCH($A95,統合マスタ!$AC$5:$AC$1501,0),0))</f>
        <v>A</v>
      </c>
    </row>
    <row r="96" spans="1:14">
      <c r="A96" s="66" t="str" cm="1">
        <f t="array" aca="1" ref="A96" ca="1">IFERROR(
    SMALL(
        IF((統合マスタ!$R$5:$R$1501=1)*
           (ISNUMBER(MATCH(統合マスタ!$V$5:$V$1501, 分類!$Q$8:$Q$15, 0))),
           統合マスタ!$AC$5:$AC$1501),
        ROW(A92)
    ),
"")</f>
        <v/>
      </c>
      <c r="B96" s="27">
        <f t="shared" si="3"/>
        <v>92</v>
      </c>
      <c r="C96" s="27" t="str">
        <f ca="1">IF($A96="","",OFFSET(統合マスタ!$B$4,MATCH($A96,統合マスタ!$AC$5:$AC$1501,0),0))</f>
        <v/>
      </c>
      <c r="D96" s="27" t="str">
        <f ca="1">IF($A96="","",OFFSET(統合マスタ!$C$4,MATCH($A96,統合マスタ!$AC$5:$AC$1501,0),0))</f>
        <v/>
      </c>
      <c r="E96" s="27" t="str">
        <f ca="1">IF($A96="","",OFFSET(統合マスタ!$X$4,MATCH($A96,統合マスタ!$AC$5:$AC$1501,0),0))</f>
        <v/>
      </c>
      <c r="F96" s="27" t="str">
        <f ca="1">IF($A96="","",OFFSET(統合マスタ!$Z$4,MATCH($A96,統合マスタ!$AC$5:$AC$1501,0),0))</f>
        <v/>
      </c>
      <c r="G96" s="27" t="str">
        <f ca="1">IF($A96="","",OFFSET(統合マスタ!$E$4,MATCH($A96,統合マスタ!$AC$5:$AC$1501,0),0))</f>
        <v/>
      </c>
      <c r="H96" s="27" t="str">
        <f ca="1">IF($A96="","",OFFSET(統合マスタ!$F$4,MATCH($A96,統合マスタ!$AC$5:$AC$1501,0),0))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IF($A96="","",OFFSET(統合マスタ!$K$4,MATCH($A96,統合マスタ!$AC$5:$AC$1501,0),0))</f>
        <v/>
      </c>
    </row>
    <row r="97" spans="1:14">
      <c r="A97" s="66" t="str" cm="1">
        <f t="array" aca="1" ref="A97" ca="1">IFERROR(
    SMALL(
        IF((統合マスタ!$R$5:$R$1501=1)*
           (ISNUMBER(MATCH(統合マスタ!$V$5:$V$1501, 分類!$Q$8:$Q$15, 0))),
           統合マスタ!$AC$5:$AC$1501),
        ROW(A93)
    ),
"")</f>
        <v/>
      </c>
      <c r="B97" s="27">
        <f t="shared" si="3"/>
        <v>93</v>
      </c>
      <c r="C97" s="27" t="str">
        <f ca="1">IF($A97="","",OFFSET(統合マスタ!$B$4,MATCH($A97,統合マスタ!$AC$5:$AC$1501,0),0))</f>
        <v/>
      </c>
      <c r="D97" s="27" t="str">
        <f ca="1">IF($A97="","",OFFSET(統合マスタ!$C$4,MATCH($A97,統合マスタ!$AC$5:$AC$1501,0),0))</f>
        <v/>
      </c>
      <c r="E97" s="27" t="str">
        <f ca="1">IF($A97="","",OFFSET(統合マスタ!$X$4,MATCH($A97,統合マスタ!$AC$5:$AC$1501,0),0))</f>
        <v/>
      </c>
      <c r="F97" s="27" t="str">
        <f ca="1">IF($A97="","",OFFSET(統合マスタ!$Z$4,MATCH($A97,統合マスタ!$AC$5:$AC$1501,0),0))</f>
        <v/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IF($A97="","",OFFSET(統合マスタ!$K$4,MATCH($A97,統合マスタ!$AC$5:$AC$1501,0),0))</f>
        <v/>
      </c>
    </row>
    <row r="98" spans="1:14">
      <c r="A98" s="66" t="str" cm="1">
        <f t="array" aca="1" ref="A98" ca="1">IFERROR(
    SMALL(
        IF((統合マスタ!$R$5:$R$1501=1)*
           (ISNUMBER(MATCH(統合マスタ!$V$5:$V$1501, 分類!$Q$8:$Q$15, 0))),
           統合マスタ!$AC$5:$AC$1501),
        ROW(A94)
    ),
"")</f>
        <v/>
      </c>
      <c r="B98" s="27">
        <f t="shared" si="3"/>
        <v>94</v>
      </c>
      <c r="C98" s="27" t="str">
        <f ca="1">IF($A98="","",OFFSET(統合マスタ!$B$4,MATCH($A98,統合マスタ!$AC$5:$AC$1501,0),0))</f>
        <v/>
      </c>
      <c r="D98" s="27" t="str">
        <f ca="1">IF($A98="","",OFFSET(統合マスタ!$C$4,MATCH($A98,統合マスタ!$AC$5:$AC$1501,0),0))</f>
        <v/>
      </c>
      <c r="E98" s="27" t="str">
        <f ca="1">IF($A98="","",OFFSET(統合マスタ!$X$4,MATCH($A98,統合マスタ!$AC$5:$AC$1501,0),0))</f>
        <v/>
      </c>
      <c r="F98" s="27" t="str">
        <f ca="1">IF($A98="","",OFFSET(統合マスタ!$Z$4,MATCH($A98,統合マスタ!$AC$5:$AC$1501,0),0))</f>
        <v/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IF($A98="","",OFFSET(統合マスタ!$K$4,MATCH($A98,統合マスタ!$AC$5:$AC$1501,0),0))</f>
        <v/>
      </c>
    </row>
    <row r="99" spans="1:14">
      <c r="A99" s="66" t="str" cm="1">
        <f t="array" aca="1" ref="A99" ca="1">IFERROR(
    SMALL(
        IF((統合マスタ!$R$5:$R$1501=1)*
           (ISNUMBER(MATCH(統合マスタ!$V$5:$V$1501, 分類!$Q$8:$Q$15, 0))),
           統合マスタ!$AC$5:$AC$1501),
        ROW(A95)
    ),
"")</f>
        <v/>
      </c>
      <c r="B99" s="27">
        <f t="shared" si="3"/>
        <v>95</v>
      </c>
      <c r="C99" s="27" t="str">
        <f ca="1">IF($A99="","",OFFSET(統合マスタ!$B$4,MATCH($A99,統合マスタ!$AC$5:$AC$1501,0),0))</f>
        <v/>
      </c>
      <c r="D99" s="27" t="str">
        <f ca="1">IF($A99="","",OFFSET(統合マスタ!$C$4,MATCH($A99,統合マスタ!$AC$5:$AC$1501,0),0))</f>
        <v/>
      </c>
      <c r="E99" s="27" t="str">
        <f ca="1">IF($A99="","",OFFSET(統合マスタ!$X$4,MATCH($A99,統合マスタ!$AC$5:$AC$1501,0),0))</f>
        <v/>
      </c>
      <c r="F99" s="27" t="str">
        <f ca="1">IF($A99="","",OFFSET(統合マスタ!$Z$4,MATCH($A99,統合マスタ!$AC$5:$AC$1501,0),0))</f>
        <v/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IF($A99="","",OFFSET(統合マスタ!$K$4,MATCH($A99,統合マスタ!$AC$5:$AC$1501,0),0))</f>
        <v/>
      </c>
    </row>
    <row r="100" spans="1:14">
      <c r="A100" s="66" t="str" cm="1">
        <f t="array" aca="1" ref="A100" ca="1">IFERROR(
    SMALL(
        IF((統合マスタ!$R$5:$R$1501=1)*
           (ISNUMBER(MATCH(統合マスタ!$V$5:$V$1501, 分類!$Q$8:$Q$15, 0))),
           統合マスタ!$AC$5:$AC$1501),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IF($A100="","",OFFSET(統合マスタ!$B$4,MATCH($A100,統合マスタ!$AC$5:$AC$1501,0),0))</f>
        <v/>
      </c>
      <c r="D100" s="27" t="str">
        <f ca="1">IF($A100="","",OFFSET(統合マスタ!$C$4,MATCH($A100,統合マスタ!$AC$5:$AC$1501,0),0))</f>
        <v/>
      </c>
      <c r="E100" s="27" t="str">
        <f ca="1">IF($A100="","",OFFSET(統合マスタ!$X$4,MATCH($A100,統合マスタ!$AC$5:$AC$1501,0),0))</f>
        <v/>
      </c>
      <c r="F100" s="27" t="str">
        <f ca="1">IF($A100="","",OFFSET(統合マスタ!$Z$4,MATCH($A100,統合マスタ!$AC$5:$AC$1501,0),0))</f>
        <v/>
      </c>
      <c r="G100" s="27" t="str">
        <f ca="1">IF($A100="","",OFFSET(統合マスタ!$E$4,MATCH($A100,統合マスタ!$AC$5:$AC$1501,0),0))</f>
        <v/>
      </c>
      <c r="H100" s="27" t="str">
        <f ca="1">IF($A100="","",OFFSET(統合マスタ!$F$4,MATCH($A100,統合マスタ!$AC$5:$AC$1501,0),0))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IF($A100="","",OFFSET(統合マスタ!$K$4,MATCH($A100,統合マスタ!$AC$5:$AC$1501,0),0))</f>
        <v/>
      </c>
    </row>
    <row r="101" spans="1:14">
      <c r="A101" s="66" t="str" cm="1">
        <f t="array" aca="1" ref="A101" ca="1">IFERROR(
    SMALL(
        IF((統合マスタ!$R$5:$R$1501=1)*
           (ISNUMBER(MATCH(統合マスタ!$V$5:$V$1501, 分類!$Q$8:$Q$15, 0))),
           統合マスタ!$AC$5:$AC$1501),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IF($A101="","",OFFSET(統合マスタ!$B$4,MATCH($A101,統合マスタ!$AC$5:$AC$1501,0),0))</f>
        <v/>
      </c>
      <c r="D101" s="27" t="str">
        <f ca="1">IF($A101="","",OFFSET(統合マスタ!$C$4,MATCH($A101,統合マスタ!$AC$5:$AC$1501,0),0))</f>
        <v/>
      </c>
      <c r="E101" s="27" t="str">
        <f ca="1">IF($A101="","",OFFSET(統合マスタ!$X$4,MATCH($A101,統合マスタ!$AC$5:$AC$1501,0),0))</f>
        <v/>
      </c>
      <c r="F101" s="27" t="str">
        <f ca="1">IF($A101="","",OFFSET(統合マスタ!$Z$4,MATCH($A101,統合マスタ!$AC$5:$AC$1501,0),0))</f>
        <v/>
      </c>
      <c r="G101" s="27" t="str">
        <f ca="1">IF($A101="","",OFFSET(統合マスタ!$E$4,MATCH($A101,統合マスタ!$AC$5:$AC$1501,0),0))</f>
        <v/>
      </c>
      <c r="H101" s="27" t="str">
        <f ca="1">IF($A101="","",OFFSET(統合マスタ!$F$4,MATCH($A101,統合マスタ!$AC$5:$AC$1501,0),0))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IF($A101="","",OFFSET(統合マスタ!$K$4,MATCH($A101,統合マスタ!$AC$5:$AC$1501,0),0))</f>
        <v/>
      </c>
    </row>
    <row r="102" spans="1:14">
      <c r="A102" s="66" t="str" cm="1">
        <f t="array" aca="1" ref="A102" ca="1">IFERROR(
    SMALL(
        IF((統合マスタ!$R$5:$R$1501=1)*
           (ISNUMBER(MATCH(統合マスタ!$V$5:$V$1501, 分類!$Q$8:$Q$15, 0))),
           統合マスタ!$AC$5:$AC$1501),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IF($A102="","",OFFSET(統合マスタ!$B$4,MATCH($A102,統合マスタ!$AC$5:$AC$1501,0),0))</f>
        <v/>
      </c>
      <c r="D102" s="27" t="str">
        <f ca="1">IF($A102="","",OFFSET(統合マスタ!$C$4,MATCH($A102,統合マスタ!$AC$5:$AC$1501,0),0))</f>
        <v/>
      </c>
      <c r="E102" s="27" t="str">
        <f ca="1">IF($A102="","",OFFSET(統合マスタ!$X$4,MATCH($A102,統合マスタ!$AC$5:$AC$1501,0),0))</f>
        <v/>
      </c>
      <c r="F102" s="27" t="str">
        <f ca="1">IF($A102="","",OFFSET(統合マスタ!$Z$4,MATCH($A102,統合マスタ!$AC$5:$AC$1501,0),0))</f>
        <v/>
      </c>
      <c r="G102" s="27" t="str">
        <f ca="1">IF($A102="","",OFFSET(統合マスタ!$E$4,MATCH($A102,統合マスタ!$AC$5:$AC$1501,0),0))</f>
        <v/>
      </c>
      <c r="H102" s="27" t="str">
        <f ca="1">IF($A102="","",OFFSET(統合マスタ!$F$4,MATCH($A102,統合マスタ!$AC$5:$AC$1501,0),0))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IF($A102="","",OFFSET(統合マスタ!$K$4,MATCH($A102,統合マスタ!$AC$5:$AC$1501,0),0))</f>
        <v/>
      </c>
    </row>
    <row r="103" spans="1:14">
      <c r="A103" s="66" t="str" cm="1">
        <f t="array" aca="1" ref="A103" ca="1">IFERROR(
    SMALL(
        IF((統合マスタ!$R$5:$R$1501=1)*
           (ISNUMBER(MATCH(統合マスタ!$V$5:$V$1501, 分類!$Q$8:$Q$15, 0))),
           統合マスタ!$AC$5:$AC$1501),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IF($A103="","",OFFSET(統合マスタ!$B$4,MATCH($A103,統合マスタ!$AC$5:$AC$1501,0),0))</f>
        <v/>
      </c>
      <c r="D103" s="27" t="str">
        <f ca="1">IF($A103="","",OFFSET(統合マスタ!$C$4,MATCH($A103,統合マスタ!$AC$5:$AC$1501,0),0))</f>
        <v/>
      </c>
      <c r="E103" s="27" t="str">
        <f ca="1">IF($A103="","",OFFSET(統合マスタ!$X$4,MATCH($A103,統合マスタ!$AC$5:$AC$1501,0),0))</f>
        <v/>
      </c>
      <c r="F103" s="27" t="str">
        <f ca="1">IF($A103="","",OFFSET(統合マスタ!$Z$4,MATCH($A103,統合マスタ!$AC$5:$AC$1501,0),0))</f>
        <v/>
      </c>
      <c r="G103" s="27" t="str">
        <f ca="1">IF($A103="","",OFFSET(統合マスタ!$E$4,MATCH($A103,統合マスタ!$AC$5:$AC$1501,0),0))</f>
        <v/>
      </c>
      <c r="H103" s="27" t="str">
        <f ca="1">IF($A103="","",OFFSET(統合マスタ!$F$4,MATCH($A103,統合マスタ!$AC$5:$AC$1501,0),0))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IF($A103="","",OFFSET(統合マスタ!$K$4,MATCH($A103,統合マスタ!$AC$5:$AC$1501,0),0))</f>
        <v/>
      </c>
    </row>
    <row r="104" spans="1:14">
      <c r="A104" s="66" t="str" cm="1">
        <f t="array" aca="1" ref="A104" ca="1">IFERROR(
    SMALL(
        IF((統合マスタ!$R$5:$R$1501=1)*
           (ISNUMBER(MATCH(統合マスタ!$V$5:$V$1501, 分類!$Q$8:$Q$15, 0))),
           統合マスタ!$AC$5:$AC$1501),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IF($A104="","",OFFSET(統合マスタ!$B$4,MATCH($A104,統合マスタ!$AC$5:$AC$1501,0),0))</f>
        <v/>
      </c>
      <c r="D104" s="27" t="str">
        <f ca="1">IF($A104="","",OFFSET(統合マスタ!$C$4,MATCH($A104,統合マスタ!$AC$5:$AC$1501,0),0))</f>
        <v/>
      </c>
      <c r="E104" s="27" t="str">
        <f ca="1">IF($A104="","",OFFSET(統合マスタ!$X$4,MATCH($A104,統合マスタ!$AC$5:$AC$1501,0),0))</f>
        <v/>
      </c>
      <c r="F104" s="27" t="str">
        <f ca="1">IF($A104="","",OFFSET(統合マスタ!$Z$4,MATCH($A104,統合マスタ!$AC$5:$AC$1501,0),0))</f>
        <v/>
      </c>
      <c r="G104" s="27" t="str">
        <f ca="1">IF($A104="","",OFFSET(統合マスタ!$E$4,MATCH($A104,統合マスタ!$AC$5:$AC$1501,0),0))</f>
        <v/>
      </c>
      <c r="H104" s="27" t="str">
        <f ca="1">IF($A104="","",OFFSET(統合マスタ!$F$4,MATCH($A104,統合マスタ!$AC$5:$AC$1501,0),0))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IF($A104="","",OFFSET(統合マスタ!$K$4,MATCH($A104,統合マスタ!$AC$5:$AC$1501,0),0))</f>
        <v/>
      </c>
    </row>
    <row r="105" spans="1:14">
      <c r="A105" s="66" t="str" cm="1">
        <f t="array" aca="1" ref="A105" ca="1">IFERROR(
    SMALL(
        IF((統合マスタ!$R$5:$R$1501=1)*
           (ISNUMBER(MATCH(統合マスタ!$V$5:$V$1501, 分類!$Q$8:$Q$15, 0))),
           統合マスタ!$AC$5:$AC$1501),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IF($A105="","",OFFSET(統合マスタ!$B$4,MATCH($A105,統合マスタ!$AC$5:$AC$1501,0),0))</f>
        <v/>
      </c>
      <c r="D105" s="27" t="str">
        <f ca="1">IF($A105="","",OFFSET(統合マスタ!$C$4,MATCH($A105,統合マスタ!$AC$5:$AC$1501,0),0))</f>
        <v/>
      </c>
      <c r="E105" s="27" t="str">
        <f ca="1">IF($A105="","",OFFSET(統合マスタ!$X$4,MATCH($A105,統合マスタ!$AC$5:$AC$1501,0),0))</f>
        <v/>
      </c>
      <c r="F105" s="27" t="str">
        <f ca="1">IF($A105="","",OFFSET(統合マスタ!$Z$4,MATCH($A105,統合マスタ!$AC$5:$AC$1501,0),0))</f>
        <v/>
      </c>
      <c r="G105" s="27" t="str">
        <f ca="1">IF($A105="","",OFFSET(統合マスタ!$E$4,MATCH($A105,統合マスタ!$AC$5:$AC$1501,0),0))</f>
        <v/>
      </c>
      <c r="H105" s="27" t="str">
        <f ca="1">IF($A105="","",OFFSET(統合マスタ!$F$4,MATCH($A105,統合マスタ!$AC$5:$AC$1501,0),0))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IF($A105="","",OFFSET(統合マスタ!$K$4,MATCH($A105,統合マスタ!$AC$5:$AC$1501,0),0))</f>
        <v/>
      </c>
    </row>
    <row r="106" spans="1:14">
      <c r="A106" s="66" t="str" cm="1">
        <f t="array" aca="1" ref="A106" ca="1">IFERROR(
    SMALL(
        IF((統合マスタ!$R$5:$R$1501=1)*
           (ISNUMBER(MATCH(統合マスタ!$V$5:$V$1501, 分類!$Q$8:$Q$15, 0))),
           統合マスタ!$AC$5:$AC$1501),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IF($A106="","",OFFSET(統合マスタ!$B$4,MATCH($A106,統合マスタ!$AC$5:$AC$1501,0),0))</f>
        <v/>
      </c>
      <c r="D106" s="27" t="str">
        <f ca="1">IF($A106="","",OFFSET(統合マスタ!$C$4,MATCH($A106,統合マスタ!$AC$5:$AC$1501,0),0))</f>
        <v/>
      </c>
      <c r="E106" s="27" t="str">
        <f ca="1">IF($A106="","",OFFSET(統合マスタ!$X$4,MATCH($A106,統合マスタ!$AC$5:$AC$1501,0),0))</f>
        <v/>
      </c>
      <c r="F106" s="27" t="str">
        <f ca="1">IF($A106="","",OFFSET(統合マスタ!$Z$4,MATCH($A106,統合マスタ!$AC$5:$AC$1501,0),0))</f>
        <v/>
      </c>
      <c r="G106" s="27" t="str">
        <f ca="1">IF($A106="","",OFFSET(統合マスタ!$E$4,MATCH($A106,統合マスタ!$AC$5:$AC$1501,0),0))</f>
        <v/>
      </c>
      <c r="H106" s="27" t="str">
        <f ca="1">IF($A106="","",OFFSET(統合マスタ!$F$4,MATCH($A106,統合マスタ!$AC$5:$AC$1501,0),0))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IF($A106="","",OFFSET(統合マスタ!$K$4,MATCH($A106,統合マスタ!$AC$5:$AC$1501,0),0))</f>
        <v/>
      </c>
    </row>
    <row r="107" spans="1:14">
      <c r="A107" s="66" t="str" cm="1">
        <f t="array" aca="1" ref="A107" ca="1">IFERROR(
    SMALL(
        IF((統合マスタ!$R$5:$R$1501=1)*
           (ISNUMBER(MATCH(統合マスタ!$V$5:$V$1501, 分類!$Q$8:$Q$15, 0))),
           統合マスタ!$AC$5:$AC$1501),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IF($A107="","",OFFSET(統合マスタ!$B$4,MATCH($A107,統合マスタ!$AC$5:$AC$1501,0),0))</f>
        <v/>
      </c>
      <c r="D107" s="27" t="str">
        <f ca="1">IF($A107="","",OFFSET(統合マスタ!$C$4,MATCH($A107,統合マスタ!$AC$5:$AC$1501,0),0))</f>
        <v/>
      </c>
      <c r="E107" s="27" t="str">
        <f ca="1">IF($A107="","",OFFSET(統合マスタ!$X$4,MATCH($A107,統合マスタ!$AC$5:$AC$1501,0),0))</f>
        <v/>
      </c>
      <c r="F107" s="27" t="str">
        <f ca="1">IF($A107="","",OFFSET(統合マスタ!$Z$4,MATCH($A107,統合マスタ!$AC$5:$AC$1501,0),0))</f>
        <v/>
      </c>
      <c r="G107" s="27" t="str">
        <f ca="1">IF($A107="","",OFFSET(統合マスタ!$E$4,MATCH($A107,統合マスタ!$AC$5:$AC$1501,0),0))</f>
        <v/>
      </c>
      <c r="H107" s="27" t="str">
        <f ca="1">IF($A107="","",OFFSET(統合マスタ!$F$4,MATCH($A107,統合マスタ!$AC$5:$AC$1501,0),0))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IF($A107="","",OFFSET(統合マスタ!$K$4,MATCH($A107,統合マスタ!$AC$5:$AC$1501,0),0))</f>
        <v/>
      </c>
    </row>
    <row r="108" spans="1:14">
      <c r="A108" s="66" t="str" cm="1">
        <f t="array" aca="1" ref="A108" ca="1">IFERROR(
    SMALL(
        IF((統合マスタ!$R$5:$R$1501=1)*
           (ISNUMBER(MATCH(統合マスタ!$V$5:$V$1501, 分類!$Q$8:$Q$15, 0))),
           統合マスタ!$AC$5:$AC$1501),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IF($A108="","",OFFSET(統合マスタ!$B$4,MATCH($A108,統合マスタ!$AC$5:$AC$1501,0),0))</f>
        <v/>
      </c>
      <c r="D108" s="27" t="str">
        <f ca="1">IF($A108="","",OFFSET(統合マスタ!$C$4,MATCH($A108,統合マスタ!$AC$5:$AC$1501,0),0))</f>
        <v/>
      </c>
      <c r="E108" s="27" t="str">
        <f ca="1">IF($A108="","",OFFSET(統合マスタ!$X$4,MATCH($A108,統合マスタ!$AC$5:$AC$1501,0),0))</f>
        <v/>
      </c>
      <c r="F108" s="27" t="str">
        <f ca="1">IF($A108="","",OFFSET(統合マスタ!$Z$4,MATCH($A108,統合マスタ!$AC$5:$AC$1501,0),0))</f>
        <v/>
      </c>
      <c r="G108" s="27" t="str">
        <f ca="1">IF($A108="","",OFFSET(統合マスタ!$E$4,MATCH($A108,統合マスタ!$AC$5:$AC$1501,0),0))</f>
        <v/>
      </c>
      <c r="H108" s="27" t="str">
        <f ca="1">IF($A108="","",OFFSET(統合マスタ!$F$4,MATCH($A108,統合マスタ!$AC$5:$AC$1501,0),0))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IF($A108="","",OFFSET(統合マスタ!$K$4,MATCH($A108,統合マスタ!$AC$5:$AC$1501,0),0))</f>
        <v/>
      </c>
    </row>
    <row r="109" spans="1:14">
      <c r="A109" s="66" t="str" cm="1">
        <f t="array" aca="1" ref="A109" ca="1">IFERROR(
    SMALL(
        IF((統合マスタ!$R$5:$R$1501=1)*
           (ISNUMBER(MATCH(統合マスタ!$V$5:$V$1501, 分類!$Q$8:$Q$15, 0))),
           統合マスタ!$AC$5:$AC$1501),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IF($A109="","",OFFSET(統合マスタ!$B$4,MATCH($A109,統合マスタ!$AC$5:$AC$1501,0),0))</f>
        <v/>
      </c>
      <c r="D109" s="27" t="str">
        <f ca="1">IF($A109="","",OFFSET(統合マスタ!$C$4,MATCH($A109,統合マスタ!$AC$5:$AC$1501,0),0))</f>
        <v/>
      </c>
      <c r="E109" s="27" t="str">
        <f ca="1">IF($A109="","",OFFSET(統合マスタ!$X$4,MATCH($A109,統合マスタ!$AC$5:$AC$1501,0),0))</f>
        <v/>
      </c>
      <c r="F109" s="27" t="str">
        <f ca="1">IF($A109="","",OFFSET(統合マスタ!$Z$4,MATCH($A109,統合マスタ!$AC$5:$AC$1501,0),0))</f>
        <v/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IF($A109="","",OFFSET(統合マスタ!$K$4,MATCH($A109,統合マスタ!$AC$5:$AC$1501,0),0))</f>
        <v/>
      </c>
    </row>
    <row r="110" spans="1:14">
      <c r="A110" s="66" t="str" cm="1">
        <f t="array" aca="1" ref="A110" ca="1">IFERROR(
    SMALL(
        IF((統合マスタ!$R$5:$R$1501=1)*
           (ISNUMBER(MATCH(統合マスタ!$V$5:$V$1501, 分類!$Q$8:$Q$15, 0))),
           統合マスタ!$AC$5:$AC$1501),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IF($A110="","",OFFSET(統合マスタ!$B$4,MATCH($A110,統合マスタ!$AC$5:$AC$1501,0),0))</f>
        <v/>
      </c>
      <c r="D110" s="27" t="str">
        <f ca="1">IF($A110="","",OFFSET(統合マスタ!$C$4,MATCH($A110,統合マスタ!$AC$5:$AC$1501,0),0))</f>
        <v/>
      </c>
      <c r="E110" s="27" t="str">
        <f ca="1">IF($A110="","",OFFSET(統合マスタ!$X$4,MATCH($A110,統合マスタ!$AC$5:$AC$1501,0),0))</f>
        <v/>
      </c>
      <c r="F110" s="27" t="str">
        <f ca="1">IF($A110="","",OFFSET(統合マスタ!$Z$4,MATCH($A110,統合マスタ!$AC$5:$AC$1501,0),0))</f>
        <v/>
      </c>
      <c r="G110" s="27" t="str">
        <f ca="1">IF($A110="","",OFFSET(統合マスタ!$E$4,MATCH($A110,統合マスタ!$AC$5:$AC$1501,0),0))</f>
        <v/>
      </c>
      <c r="H110" s="27" t="str">
        <f ca="1">IF($A110="","",OFFSET(統合マスタ!$F$4,MATCH($A110,統合マスタ!$AC$5:$AC$1501,0),0))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IF($A110="","",OFFSET(統合マスタ!$K$4,MATCH($A110,統合マスタ!$AC$5:$AC$1501,0),0))</f>
        <v/>
      </c>
    </row>
    <row r="111" spans="1:14">
      <c r="A111" s="66" t="str" cm="1">
        <f t="array" aca="1" ref="A111" ca="1">IFERROR(
    SMALL(
        IF((統合マスタ!$R$5:$R$1501=1)*
           (ISNUMBER(MATCH(統合マスタ!$V$5:$V$1501, 分類!$Q$8:$Q$15, 0))),
           統合マスタ!$AC$5:$AC$1501),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IF($A111="","",OFFSET(統合マスタ!$B$4,MATCH($A111,統合マスタ!$AC$5:$AC$1501,0),0))</f>
        <v/>
      </c>
      <c r="D111" s="27" t="str">
        <f ca="1">IF($A111="","",OFFSET(統合マスタ!$C$4,MATCH($A111,統合マスタ!$AC$5:$AC$1501,0),0))</f>
        <v/>
      </c>
      <c r="E111" s="27" t="str">
        <f ca="1">IF($A111="","",OFFSET(統合マスタ!$X$4,MATCH($A111,統合マスタ!$AC$5:$AC$1501,0),0))</f>
        <v/>
      </c>
      <c r="F111" s="27" t="str">
        <f ca="1">IF($A111="","",OFFSET(統合マスタ!$Z$4,MATCH($A111,統合マスタ!$AC$5:$AC$1501,0),0))</f>
        <v/>
      </c>
      <c r="G111" s="27" t="str">
        <f ca="1">IF($A111="","",OFFSET(統合マスタ!$E$4,MATCH($A111,統合マスタ!$AC$5:$AC$1501,0),0))</f>
        <v/>
      </c>
      <c r="H111" s="27" t="str">
        <f ca="1">IF($A111="","",OFFSET(統合マスタ!$F$4,MATCH($A111,統合マスタ!$AC$5:$AC$1501,0),0))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IF($A111="","",OFFSET(統合マスタ!$K$4,MATCH($A111,統合マスタ!$AC$5:$AC$1501,0),0))</f>
        <v/>
      </c>
    </row>
    <row r="112" spans="1:14">
      <c r="A112" s="66" t="str" cm="1">
        <f t="array" aca="1" ref="A112" ca="1">IFERROR(
    SMALL(
        IF((統合マスタ!$R$5:$R$1501=1)*
           (ISNUMBER(MATCH(統合マスタ!$V$5:$V$1501, 分類!$Q$8:$Q$15, 0))),
           統合マスタ!$AC$5:$AC$1501),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IF($A112="","",OFFSET(統合マスタ!$B$4,MATCH($A112,統合マスタ!$AC$5:$AC$1501,0),0))</f>
        <v/>
      </c>
      <c r="D112" s="27" t="str">
        <f ca="1">IF($A112="","",OFFSET(統合マスタ!$C$4,MATCH($A112,統合マスタ!$AC$5:$AC$1501,0),0))</f>
        <v/>
      </c>
      <c r="E112" s="27" t="str">
        <f ca="1">IF($A112="","",OFFSET(統合マスタ!$X$4,MATCH($A112,統合マスタ!$AC$5:$AC$1501,0),0))</f>
        <v/>
      </c>
      <c r="F112" s="27" t="str">
        <f ca="1">IF($A112="","",OFFSET(統合マスタ!$Z$4,MATCH($A112,統合マスタ!$AC$5:$AC$1501,0),0))</f>
        <v/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IF($A112="","",OFFSET(統合マスタ!$K$4,MATCH($A112,統合マスタ!$AC$5:$AC$1501,0),0))</f>
        <v/>
      </c>
    </row>
    <row r="113" spans="1:14">
      <c r="A113" s="66" t="str" cm="1">
        <f t="array" aca="1" ref="A113" ca="1">IFERROR(
    SMALL(
        IF((統合マスタ!$R$5:$R$1501=1)*
           (ISNUMBER(MATCH(統合マスタ!$V$5:$V$1501, 分類!$Q$8:$Q$15, 0))),
           統合マスタ!$AC$5:$AC$1501),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IF($A113="","",OFFSET(統合マスタ!$B$4,MATCH($A113,統合マスタ!$AC$5:$AC$1501,0),0))</f>
        <v/>
      </c>
      <c r="D113" s="27" t="str">
        <f ca="1">IF($A113="","",OFFSET(統合マスタ!$C$4,MATCH($A113,統合マスタ!$AC$5:$AC$1501,0),0))</f>
        <v/>
      </c>
      <c r="E113" s="27" t="str">
        <f ca="1">IF($A113="","",OFFSET(統合マスタ!$X$4,MATCH($A113,統合マスタ!$AC$5:$AC$1501,0),0))</f>
        <v/>
      </c>
      <c r="F113" s="27" t="str">
        <f ca="1">IF($A113="","",OFFSET(統合マスタ!$Z$4,MATCH($A113,統合マスタ!$AC$5:$AC$1501,0),0))</f>
        <v/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IF($A113="","",OFFSET(統合マスタ!$K$4,MATCH($A113,統合マスタ!$AC$5:$AC$1501,0),0))</f>
        <v/>
      </c>
    </row>
    <row r="114" spans="1:14">
      <c r="A114" s="66" t="str" cm="1">
        <f t="array" aca="1" ref="A114" ca="1">IFERROR(
    SMALL(
        IF((統合マスタ!$R$5:$R$1501=1)*
           (ISNUMBER(MATCH(統合マスタ!$V$5:$V$1501, 分類!$Q$8:$Q$15, 0))),
           統合マスタ!$AC$5:$AC$1501),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IF($A114="","",OFFSET(統合マスタ!$B$4,MATCH($A114,統合マスタ!$AC$5:$AC$1501,0),0))</f>
        <v/>
      </c>
      <c r="D114" s="27" t="str">
        <f ca="1">IF($A114="","",OFFSET(統合マスタ!$C$4,MATCH($A114,統合マスタ!$AC$5:$AC$1501,0),0))</f>
        <v/>
      </c>
      <c r="E114" s="27" t="str">
        <f ca="1">IF($A114="","",OFFSET(統合マスタ!$X$4,MATCH($A114,統合マスタ!$AC$5:$AC$1501,0),0))</f>
        <v/>
      </c>
      <c r="F114" s="27" t="str">
        <f ca="1">IF($A114="","",OFFSET(統合マスタ!$Z$4,MATCH($A114,統合マスタ!$AC$5:$AC$1501,0),0))</f>
        <v/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IF($A114="","",OFFSET(統合マスタ!$K$4,MATCH($A114,統合マスタ!$AC$5:$AC$1501,0),0))</f>
        <v/>
      </c>
    </row>
    <row r="115" spans="1:14">
      <c r="A115" s="66" t="str" cm="1">
        <f t="array" aca="1" ref="A115" ca="1">IFERROR(
    SMALL(
        IF((統合マスタ!$R$5:$R$1501=1)*
           (ISNUMBER(MATCH(統合マスタ!$V$5:$V$1501, 分類!$Q$8:$Q$15, 0))),
           統合マスタ!$AC$5:$AC$1501),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IF($A115="","",OFFSET(統合マスタ!$B$4,MATCH($A115,統合マスタ!$AC$5:$AC$1501,0),0))</f>
        <v/>
      </c>
      <c r="D115" s="27" t="str">
        <f ca="1">IF($A115="","",OFFSET(統合マスタ!$C$4,MATCH($A115,統合マスタ!$AC$5:$AC$1501,0),0))</f>
        <v/>
      </c>
      <c r="E115" s="27" t="str">
        <f ca="1">IF($A115="","",OFFSET(統合マスタ!$X$4,MATCH($A115,統合マスタ!$AC$5:$AC$1501,0),0))</f>
        <v/>
      </c>
      <c r="F115" s="27" t="str">
        <f ca="1">IF($A115="","",OFFSET(統合マスタ!$Z$4,MATCH($A115,統合マスタ!$AC$5:$AC$1501,0),0))</f>
        <v/>
      </c>
      <c r="G115" s="27" t="str">
        <f ca="1">IF($A115="","",OFFSET(統合マスタ!$E$4,MATCH($A115,統合マスタ!$AC$5:$AC$1501,0),0))</f>
        <v/>
      </c>
      <c r="H115" s="27" t="str">
        <f ca="1">IF($A115="","",OFFSET(統合マスタ!$F$4,MATCH($A115,統合マスタ!$AC$5:$AC$1501,0),0))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IF($A115="","",OFFSET(統合マスタ!$K$4,MATCH($A115,統合マスタ!$AC$5:$AC$1501,0),0))</f>
        <v/>
      </c>
    </row>
    <row r="116" spans="1:14">
      <c r="A116" s="66" t="str" cm="1">
        <f t="array" aca="1" ref="A116" ca="1">IFERROR(
    SMALL(
        IF((統合マスタ!$R$5:$R$1501=1)*
           (ISNUMBER(MATCH(統合マスタ!$V$5:$V$1501, 分類!$Q$8:$Q$15, 0))),
           統合マスタ!$AC$5:$AC$1501),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IF($A116="","",OFFSET(統合マスタ!$B$4,MATCH($A116,統合マスタ!$AC$5:$AC$1501,0),0))</f>
        <v/>
      </c>
      <c r="D116" s="27" t="str">
        <f ca="1">IF($A116="","",OFFSET(統合マスタ!$C$4,MATCH($A116,統合マスタ!$AC$5:$AC$1501,0),0))</f>
        <v/>
      </c>
      <c r="E116" s="27" t="str">
        <f ca="1">IF($A116="","",OFFSET(統合マスタ!$X$4,MATCH($A116,統合マスタ!$AC$5:$AC$1501,0),0))</f>
        <v/>
      </c>
      <c r="F116" s="27" t="str">
        <f ca="1">IF($A116="","",OFFSET(統合マスタ!$Z$4,MATCH($A116,統合マスタ!$AC$5:$AC$1501,0),0))</f>
        <v/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IF($A116="","",OFFSET(統合マスタ!$K$4,MATCH($A116,統合マスタ!$AC$5:$AC$1501,0),0))</f>
        <v/>
      </c>
    </row>
    <row r="117" spans="1:14">
      <c r="A117" s="66" t="str" cm="1">
        <f t="array" aca="1" ref="A117" ca="1">IFERROR(
    SMALL(
        IF((統合マスタ!$R$5:$R$1501=1)*
           (ISNUMBER(MATCH(統合マスタ!$V$5:$V$1501, 分類!$Q$8:$Q$15, 0))),
           統合マスタ!$AC$5:$AC$1501),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IF($A117="","",OFFSET(統合マスタ!$B$4,MATCH($A117,統合マスタ!$AC$5:$AC$1501,0),0))</f>
        <v/>
      </c>
      <c r="D117" s="27" t="str">
        <f ca="1">IF($A117="","",OFFSET(統合マスタ!$C$4,MATCH($A117,統合マスタ!$AC$5:$AC$1501,0),0))</f>
        <v/>
      </c>
      <c r="E117" s="27" t="str">
        <f ca="1">IF($A117="","",OFFSET(統合マスタ!$X$4,MATCH($A117,統合マスタ!$AC$5:$AC$1501,0),0))</f>
        <v/>
      </c>
      <c r="F117" s="27" t="str">
        <f ca="1">IF($A117="","",OFFSET(統合マスタ!$Z$4,MATCH($A117,統合マスタ!$AC$5:$AC$1501,0),0))</f>
        <v/>
      </c>
      <c r="G117" s="27" t="str">
        <f ca="1">IF($A117="","",OFFSET(統合マスタ!$E$4,MATCH($A117,統合マスタ!$AC$5:$AC$1501,0),0))</f>
        <v/>
      </c>
      <c r="H117" s="27" t="str">
        <f ca="1">IF($A117="","",OFFSET(統合マスタ!$F$4,MATCH($A117,統合マスタ!$AC$5:$AC$1501,0),0))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IF($A117="","",OFFSET(統合マスタ!$K$4,MATCH($A117,統合マスタ!$AC$5:$AC$1501,0),0))</f>
        <v/>
      </c>
    </row>
    <row r="118" spans="1:14">
      <c r="A118" s="66" t="str" cm="1">
        <f t="array" aca="1" ref="A118" ca="1">IFERROR(
    SMALL(
        IF((統合マスタ!$R$5:$R$1501=1)*
           (ISNUMBER(MATCH(統合マスタ!$V$5:$V$1501, 分類!$Q$8:$Q$15, 0))),
           統合マスタ!$AC$5:$AC$1501),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IF($A118="","",OFFSET(統合マスタ!$B$4,MATCH($A118,統合マスタ!$AC$5:$AC$1501,0),0))</f>
        <v/>
      </c>
      <c r="D118" s="27" t="str">
        <f ca="1">IF($A118="","",OFFSET(統合マスタ!$C$4,MATCH($A118,統合マスタ!$AC$5:$AC$1501,0),0))</f>
        <v/>
      </c>
      <c r="E118" s="27" t="str">
        <f ca="1">IF($A118="","",OFFSET(統合マスタ!$X$4,MATCH($A118,統合マスタ!$AC$5:$AC$1501,0),0))</f>
        <v/>
      </c>
      <c r="F118" s="27" t="str">
        <f ca="1">IF($A118="","",OFFSET(統合マスタ!$Z$4,MATCH($A118,統合マスタ!$AC$5:$AC$1501,0),0))</f>
        <v/>
      </c>
      <c r="G118" s="27" t="str">
        <f ca="1">IF($A118="","",OFFSET(統合マスタ!$E$4,MATCH($A118,統合マスタ!$AC$5:$AC$1501,0),0))</f>
        <v/>
      </c>
      <c r="H118" s="27" t="str">
        <f ca="1">IF($A118="","",OFFSET(統合マスタ!$F$4,MATCH($A118,統合マスタ!$AC$5:$AC$1501,0),0))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IF($A118="","",OFFSET(統合マスタ!$K$4,MATCH($A118,統合マスタ!$AC$5:$AC$1501,0),0))</f>
        <v/>
      </c>
    </row>
    <row r="119" spans="1:14">
      <c r="A119" s="66" t="str" cm="1">
        <f t="array" aca="1" ref="A119" ca="1">IFERROR(
    SMALL(
        IF((統合マスタ!$R$5:$R$1501=1)*
           (ISNUMBER(MATCH(統合マスタ!$V$5:$V$1501, 分類!$Q$8:$Q$15, 0))),
           統合マスタ!$AC$5:$AC$1501),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IF($A119="","",OFFSET(統合マスタ!$B$4,MATCH($A119,統合マスタ!$AC$5:$AC$1501,0),0))</f>
        <v/>
      </c>
      <c r="D119" s="27" t="str">
        <f ca="1">IF($A119="","",OFFSET(統合マスタ!$C$4,MATCH($A119,統合マスタ!$AC$5:$AC$1501,0),0))</f>
        <v/>
      </c>
      <c r="E119" s="27" t="str">
        <f ca="1">IF($A119="","",OFFSET(統合マスタ!$X$4,MATCH($A119,統合マスタ!$AC$5:$AC$1501,0),0))</f>
        <v/>
      </c>
      <c r="F119" s="27" t="str">
        <f ca="1">IF($A119="","",OFFSET(統合マスタ!$Z$4,MATCH($A119,統合マスタ!$AC$5:$AC$1501,0),0))</f>
        <v/>
      </c>
      <c r="G119" s="27" t="str">
        <f ca="1">IF($A119="","",OFFSET(統合マスタ!$E$4,MATCH($A119,統合マスタ!$AC$5:$AC$1501,0),0))</f>
        <v/>
      </c>
      <c r="H119" s="27" t="str">
        <f ca="1">IF($A119="","",OFFSET(統合マスタ!$F$4,MATCH($A119,統合マスタ!$AC$5:$AC$1501,0),0))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IF($A119="","",OFFSET(統合マスタ!$K$4,MATCH($A119,統合マスタ!$AC$5:$AC$1501,0),0))</f>
        <v/>
      </c>
    </row>
    <row r="120" spans="1:14">
      <c r="A120" s="66" t="str" cm="1">
        <f t="array" aca="1" ref="A120" ca="1">IFERROR(
    SMALL(
        IF((統合マスタ!$R$5:$R$1501=1)*
           (ISNUMBER(MATCH(統合マスタ!$V$5:$V$1501, 分類!$Q$8:$Q$15, 0))),
           統合マスタ!$AC$5:$AC$1501),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IF($A120="","",OFFSET(統合マスタ!$B$4,MATCH($A120,統合マスタ!$AC$5:$AC$1501,0),0))</f>
        <v/>
      </c>
      <c r="D120" s="27" t="str">
        <f ca="1">IF($A120="","",OFFSET(統合マスタ!$C$4,MATCH($A120,統合マスタ!$AC$5:$AC$1501,0),0))</f>
        <v/>
      </c>
      <c r="E120" s="27" t="str">
        <f ca="1">IF($A120="","",OFFSET(統合マスタ!$X$4,MATCH($A120,統合マスタ!$AC$5:$AC$1501,0),0))</f>
        <v/>
      </c>
      <c r="F120" s="27" t="str">
        <f ca="1">IF($A120="","",OFFSET(統合マスタ!$Z$4,MATCH($A120,統合マスタ!$AC$5:$AC$1501,0),0))</f>
        <v/>
      </c>
      <c r="G120" s="27" t="str">
        <f ca="1">IF($A120="","",OFFSET(統合マスタ!$E$4,MATCH($A120,統合マスタ!$AC$5:$AC$1501,0),0))</f>
        <v/>
      </c>
      <c r="H120" s="27" t="str">
        <f ca="1">IF($A120="","",OFFSET(統合マスタ!$F$4,MATCH($A120,統合マスタ!$AC$5:$AC$1501,0),0))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IF($A120="","",OFFSET(統合マスタ!$K$4,MATCH($A120,統合マスタ!$AC$5:$AC$1501,0),0))</f>
        <v/>
      </c>
    </row>
    <row r="121" spans="1:14">
      <c r="A121" s="66" t="str" cm="1">
        <f t="array" aca="1" ref="A121" ca="1">IFERROR(
    SMALL(
        IF((統合マスタ!$R$5:$R$1501=1)*
           (ISNUMBER(MATCH(統合マスタ!$V$5:$V$1501, 分類!$Q$8:$Q$15, 0))),
           統合マスタ!$AC$5:$AC$1501),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IF($A121="","",OFFSET(統合マスタ!$B$4,MATCH($A121,統合マスタ!$AC$5:$AC$1501,0),0))</f>
        <v/>
      </c>
      <c r="D121" s="27" t="str">
        <f ca="1">IF($A121="","",OFFSET(統合マスタ!$C$4,MATCH($A121,統合マスタ!$AC$5:$AC$1501,0),0))</f>
        <v/>
      </c>
      <c r="E121" s="27" t="str">
        <f ca="1">IF($A121="","",OFFSET(統合マスタ!$X$4,MATCH($A121,統合マスタ!$AC$5:$AC$1501,0),0))</f>
        <v/>
      </c>
      <c r="F121" s="27" t="str">
        <f ca="1">IF($A121="","",OFFSET(統合マスタ!$Z$4,MATCH($A121,統合マスタ!$AC$5:$AC$1501,0),0))</f>
        <v/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IF($A121="","",OFFSET(統合マスタ!$K$4,MATCH($A121,統合マスタ!$AC$5:$AC$1501,0),0))</f>
        <v/>
      </c>
    </row>
    <row r="122" spans="1:14">
      <c r="A122" s="66" t="str" cm="1">
        <f t="array" aca="1" ref="A122" ca="1">IFERROR(
    SMALL(
        IF((統合マスタ!$R$5:$R$1501=1)*
           (ISNUMBER(MATCH(統合マスタ!$V$5:$V$1501, 分類!$Q$8:$Q$15, 0))),
           統合マスタ!$AC$5:$AC$1501),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IF($A122="","",OFFSET(統合マスタ!$B$4,MATCH($A122,統合マスタ!$AC$5:$AC$1501,0),0))</f>
        <v/>
      </c>
      <c r="D122" s="27" t="str">
        <f ca="1">IF($A122="","",OFFSET(統合マスタ!$C$4,MATCH($A122,統合マスタ!$AC$5:$AC$1501,0),0))</f>
        <v/>
      </c>
      <c r="E122" s="27" t="str">
        <f ca="1">IF($A122="","",OFFSET(統合マスタ!$X$4,MATCH($A122,統合マスタ!$AC$5:$AC$1501,0),0))</f>
        <v/>
      </c>
      <c r="F122" s="27" t="str">
        <f ca="1">IF($A122="","",OFFSET(統合マスタ!$Z$4,MATCH($A122,統合マスタ!$AC$5:$AC$1501,0),0))</f>
        <v/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IF($A122="","",OFFSET(統合マスタ!$K$4,MATCH($A122,統合マスタ!$AC$5:$AC$1501,0),0))</f>
        <v/>
      </c>
    </row>
    <row r="123" spans="1:14">
      <c r="A123" s="66" t="str" cm="1">
        <f t="array" aca="1" ref="A123" ca="1">IFERROR(
    SMALL(
        IF((統合マスタ!$R$5:$R$1501=1)*
           (ISNUMBER(MATCH(統合マスタ!$V$5:$V$1501, 分類!$Q$8:$Q$15, 0))),
           統合マスタ!$AC$5:$AC$1501),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IF($A123="","",OFFSET(統合マスタ!$B$4,MATCH($A123,統合マスタ!$AC$5:$AC$1501,0),0))</f>
        <v/>
      </c>
      <c r="D123" s="27" t="str">
        <f ca="1">IF($A123="","",OFFSET(統合マスタ!$C$4,MATCH($A123,統合マスタ!$AC$5:$AC$1501,0),0))</f>
        <v/>
      </c>
      <c r="E123" s="27" t="str">
        <f ca="1">IF($A123="","",OFFSET(統合マスタ!$X$4,MATCH($A123,統合マスタ!$AC$5:$AC$1501,0),0))</f>
        <v/>
      </c>
      <c r="F123" s="27" t="str">
        <f ca="1">IF($A123="","",OFFSET(統合マスタ!$Z$4,MATCH($A123,統合マスタ!$AC$5:$AC$1501,0),0))</f>
        <v/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IF($A123="","",OFFSET(統合マスタ!$K$4,MATCH($A123,統合マスタ!$AC$5:$AC$1501,0),0))</f>
        <v/>
      </c>
    </row>
    <row r="124" spans="1:14">
      <c r="A124" s="66" t="str" cm="1">
        <f t="array" aca="1" ref="A124" ca="1">IFERROR(
    SMALL(
        IF((統合マスタ!$R$5:$R$1501=1)*
           (ISNUMBER(MATCH(統合マスタ!$V$5:$V$1501, 分類!$Q$8:$Q$15, 0))),
           統合マスタ!$AC$5:$AC$1501),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IF($A124="","",OFFSET(統合マスタ!$B$4,MATCH($A124,統合マスタ!$AC$5:$AC$1501,0),0))</f>
        <v/>
      </c>
      <c r="D124" s="27" t="str">
        <f ca="1">IF($A124="","",OFFSET(統合マスタ!$C$4,MATCH($A124,統合マスタ!$AC$5:$AC$1501,0),0))</f>
        <v/>
      </c>
      <c r="E124" s="27" t="str">
        <f ca="1">IF($A124="","",OFFSET(統合マスタ!$X$4,MATCH($A124,統合マスタ!$AC$5:$AC$1501,0),0))</f>
        <v/>
      </c>
      <c r="F124" s="27" t="str">
        <f ca="1">IF($A124="","",OFFSET(統合マスタ!$Z$4,MATCH($A124,統合マスタ!$AC$5:$AC$1501,0),0))</f>
        <v/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IF($A124="","",OFFSET(統合マスタ!$K$4,MATCH($A124,統合マスタ!$AC$5:$AC$1501,0),0))</f>
        <v/>
      </c>
    </row>
    <row r="125" spans="1:14">
      <c r="A125" s="66" t="str" cm="1">
        <f t="array" aca="1" ref="A125" ca="1">IFERROR(
    SMALL(
        IF((統合マスタ!$R$5:$R$1501=1)*
           (ISNUMBER(MATCH(統合マスタ!$V$5:$V$1501, 分類!$Q$8:$Q$15, 0))),
           統合マスタ!$AC$5:$AC$1501),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IF($A125="","",OFFSET(統合マスタ!$B$4,MATCH($A125,統合マスタ!$AC$5:$AC$1501,0),0))</f>
        <v/>
      </c>
      <c r="D125" s="27" t="str">
        <f ca="1">IF($A125="","",OFFSET(統合マスタ!$C$4,MATCH($A125,統合マスタ!$AC$5:$AC$1501,0),0))</f>
        <v/>
      </c>
      <c r="E125" s="27" t="str">
        <f ca="1">IF($A125="","",OFFSET(統合マスタ!$X$4,MATCH($A125,統合マスタ!$AC$5:$AC$1501,0),0))</f>
        <v/>
      </c>
      <c r="F125" s="27" t="str">
        <f ca="1">IF($A125="","",OFFSET(統合マスタ!$Z$4,MATCH($A125,統合マスタ!$AC$5:$AC$1501,0),0))</f>
        <v/>
      </c>
      <c r="G125" s="27" t="str">
        <f ca="1">IF($A125="","",OFFSET(統合マスタ!$E$4,MATCH($A125,統合マスタ!$AC$5:$AC$1501,0),0))</f>
        <v/>
      </c>
      <c r="H125" s="27" t="str">
        <f ca="1">IF($A125="","",OFFSET(統合マスタ!$F$4,MATCH($A125,統合マスタ!$AC$5:$AC$1501,0),0))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IF($A125="","",OFFSET(統合マスタ!$K$4,MATCH($A125,統合マスタ!$AC$5:$AC$1501,0),0))</f>
        <v/>
      </c>
    </row>
    <row r="126" spans="1:14">
      <c r="A126" s="66" t="str" cm="1">
        <f t="array" aca="1" ref="A126" ca="1">IFERROR(
    SMALL(
        IF((統合マスタ!$R$5:$R$1501=1)*
           (ISNUMBER(MATCH(統合マスタ!$V$5:$V$1501, 分類!$Q$8:$Q$15, 0))),
           統合マスタ!$AC$5:$AC$1501),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IF($A126="","",OFFSET(統合マスタ!$B$4,MATCH($A126,統合マスタ!$AC$5:$AC$1501,0),0))</f>
        <v/>
      </c>
      <c r="D126" s="27" t="str">
        <f ca="1">IF($A126="","",OFFSET(統合マスタ!$C$4,MATCH($A126,統合マスタ!$AC$5:$AC$1501,0),0))</f>
        <v/>
      </c>
      <c r="E126" s="27" t="str">
        <f ca="1">IF($A126="","",OFFSET(統合マスタ!$X$4,MATCH($A126,統合マスタ!$AC$5:$AC$1501,0),0))</f>
        <v/>
      </c>
      <c r="F126" s="27" t="str">
        <f ca="1">IF($A126="","",OFFSET(統合マスタ!$Z$4,MATCH($A126,統合マスタ!$AC$5:$AC$1501,0),0))</f>
        <v/>
      </c>
      <c r="G126" s="27" t="str">
        <f ca="1">IF($A126="","",OFFSET(統合マスタ!$E$4,MATCH($A126,統合マスタ!$AC$5:$AC$1501,0),0))</f>
        <v/>
      </c>
      <c r="H126" s="27" t="str">
        <f ca="1">IF($A126="","",OFFSET(統合マスタ!$F$4,MATCH($A126,統合マスタ!$AC$5:$AC$1501,0),0))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IF($A126="","",OFFSET(統合マスタ!$K$4,MATCH($A126,統合マスタ!$AC$5:$AC$1501,0),0))</f>
        <v/>
      </c>
    </row>
    <row r="127" spans="1:14">
      <c r="A127" s="66" t="str" cm="1">
        <f t="array" aca="1" ref="A127" ca="1">IFERROR(
    SMALL(
        IF((統合マスタ!$R$5:$R$1501=1)*
           (ISNUMBER(MATCH(統合マスタ!$V$5:$V$1501, 分類!$Q$8:$Q$15, 0))),
           統合マスタ!$AC$5:$AC$1501),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IF($A127="","",OFFSET(統合マスタ!$B$4,MATCH($A127,統合マスタ!$AC$5:$AC$1501,0),0))</f>
        <v/>
      </c>
      <c r="D127" s="27" t="str">
        <f ca="1">IF($A127="","",OFFSET(統合マスタ!$C$4,MATCH($A127,統合マスタ!$AC$5:$AC$1501,0),0))</f>
        <v/>
      </c>
      <c r="E127" s="27" t="str">
        <f ca="1">IF($A127="","",OFFSET(統合マスタ!$X$4,MATCH($A127,統合マスタ!$AC$5:$AC$1501,0),0))</f>
        <v/>
      </c>
      <c r="F127" s="27" t="str">
        <f ca="1">IF($A127="","",OFFSET(統合マスタ!$Z$4,MATCH($A127,統合マスタ!$AC$5:$AC$1501,0),0))</f>
        <v/>
      </c>
      <c r="G127" s="27" t="str">
        <f ca="1">IF($A127="","",OFFSET(統合マスタ!$E$4,MATCH($A127,統合マスタ!$AC$5:$AC$1501,0),0))</f>
        <v/>
      </c>
      <c r="H127" s="27" t="str">
        <f ca="1">IF($A127="","",OFFSET(統合マスタ!$F$4,MATCH($A127,統合マスタ!$AC$5:$AC$1501,0),0))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IF($A127="","",OFFSET(統合マスタ!$K$4,MATCH($A127,統合マスタ!$AC$5:$AC$1501,0),0))</f>
        <v/>
      </c>
    </row>
    <row r="128" spans="1:14">
      <c r="A128" s="66" t="str" cm="1">
        <f t="array" aca="1" ref="A128" ca="1">IFERROR(
    SMALL(
        IF((統合マスタ!$R$5:$R$1501=1)*
           (ISNUMBER(MATCH(統合マスタ!$V$5:$V$1501, 分類!$Q$8:$Q$15, 0))),
           統合マスタ!$AC$5:$AC$1501),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IF($A128="","",OFFSET(統合マスタ!$B$4,MATCH($A128,統合マスタ!$AC$5:$AC$1501,0),0))</f>
        <v/>
      </c>
      <c r="D128" s="27" t="str">
        <f ca="1">IF($A128="","",OFFSET(統合マスタ!$C$4,MATCH($A128,統合マスタ!$AC$5:$AC$1501,0),0))</f>
        <v/>
      </c>
      <c r="E128" s="27" t="str">
        <f ca="1">IF($A128="","",OFFSET(統合マスタ!$X$4,MATCH($A128,統合マスタ!$AC$5:$AC$1501,0),0))</f>
        <v/>
      </c>
      <c r="F128" s="27" t="str">
        <f ca="1">IF($A128="","",OFFSET(統合マスタ!$Z$4,MATCH($A128,統合マスタ!$AC$5:$AC$1501,0),0))</f>
        <v/>
      </c>
      <c r="G128" s="27" t="str">
        <f ca="1">IF($A128="","",OFFSET(統合マスタ!$E$4,MATCH($A128,統合マスタ!$AC$5:$AC$1501,0),0))</f>
        <v/>
      </c>
      <c r="H128" s="27" t="str">
        <f ca="1">IF($A128="","",OFFSET(統合マスタ!$F$4,MATCH($A128,統合マスタ!$AC$5:$AC$1501,0),0))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IF($A128="","",OFFSET(統合マスタ!$K$4,MATCH($A128,統合マスタ!$AC$5:$AC$1501,0),0))</f>
        <v/>
      </c>
    </row>
    <row r="129" spans="1:14">
      <c r="A129" s="66" t="str" cm="1">
        <f t="array" aca="1" ref="A129" ca="1">IFERROR(
    SMALL(
        IF((統合マスタ!$R$5:$R$1501=1)*
           (ISNUMBER(MATCH(統合マスタ!$V$5:$V$1501, 分類!$Q$8:$Q$15, 0))),
           統合マスタ!$AC$5:$AC$1501),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IF($A129="","",OFFSET(統合マスタ!$B$4,MATCH($A129,統合マスタ!$AC$5:$AC$1501,0),0))</f>
        <v/>
      </c>
      <c r="D129" s="27" t="str">
        <f ca="1">IF($A129="","",OFFSET(統合マスタ!$C$4,MATCH($A129,統合マスタ!$AC$5:$AC$1501,0),0))</f>
        <v/>
      </c>
      <c r="E129" s="27" t="str">
        <f ca="1">IF($A129="","",OFFSET(統合マスタ!$X$4,MATCH($A129,統合マスタ!$AC$5:$AC$1501,0),0))</f>
        <v/>
      </c>
      <c r="F129" s="27" t="str">
        <f ca="1">IF($A129="","",OFFSET(統合マスタ!$Z$4,MATCH($A129,統合マスタ!$AC$5:$AC$1501,0),0))</f>
        <v/>
      </c>
      <c r="G129" s="27" t="str">
        <f ca="1">IF($A129="","",OFFSET(統合マスタ!$E$4,MATCH($A129,統合マスタ!$AC$5:$AC$1501,0),0))</f>
        <v/>
      </c>
      <c r="H129" s="27" t="str">
        <f ca="1">IF($A129="","",OFFSET(統合マスタ!$F$4,MATCH($A129,統合マスタ!$AC$5:$AC$1501,0),0))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IF($A129="","",OFFSET(統合マスタ!$K$4,MATCH($A129,統合マスタ!$AC$5:$AC$1501,0),0))</f>
        <v/>
      </c>
    </row>
    <row r="130" spans="1:14">
      <c r="A130" s="66" t="str" cm="1">
        <f t="array" aca="1" ref="A130" ca="1">IFERROR(
    SMALL(
        IF((統合マスタ!$R$5:$R$1501=1)*
           (ISNUMBER(MATCH(統合マスタ!$V$5:$V$1501, 分類!$Q$8:$Q$15, 0))),
           統合マスタ!$AC$5:$AC$1501),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IF($A130="","",OFFSET(統合マスタ!$B$4,MATCH($A130,統合マスタ!$AC$5:$AC$1501,0),0))</f>
        <v/>
      </c>
      <c r="D130" s="27" t="str">
        <f ca="1">IF($A130="","",OFFSET(統合マスタ!$C$4,MATCH($A130,統合マスタ!$AC$5:$AC$1501,0),0))</f>
        <v/>
      </c>
      <c r="E130" s="27" t="str">
        <f ca="1">IF($A130="","",OFFSET(統合マスタ!$X$4,MATCH($A130,統合マスタ!$AC$5:$AC$1501,0),0))</f>
        <v/>
      </c>
      <c r="F130" s="27" t="str">
        <f ca="1">IF($A130="","",OFFSET(統合マスタ!$Z$4,MATCH($A130,統合マスタ!$AC$5:$AC$1501,0),0))</f>
        <v/>
      </c>
      <c r="G130" s="27" t="str">
        <f ca="1">IF($A130="","",OFFSET(統合マスタ!$E$4,MATCH($A130,統合マスタ!$AC$5:$AC$1501,0),0))</f>
        <v/>
      </c>
      <c r="H130" s="27" t="str">
        <f ca="1">IF($A130="","",OFFSET(統合マスタ!$F$4,MATCH($A130,統合マスタ!$AC$5:$AC$1501,0),0))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IF($A130="","",OFFSET(統合マスタ!$K$4,MATCH($A130,統合マスタ!$AC$5:$AC$1501,0),0))</f>
        <v/>
      </c>
    </row>
    <row r="131" spans="1:14">
      <c r="A131" s="66" t="str" cm="1">
        <f t="array" aca="1" ref="A131" ca="1">IFERROR(
    SMALL(
        IF((統合マスタ!$R$5:$R$1501=1)*
           (ISNUMBER(MATCH(統合マスタ!$V$5:$V$1501, 分類!$Q$8:$Q$15, 0))),
           統合マスタ!$AC$5:$AC$1501),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IF($A131="","",OFFSET(統合マスタ!$B$4,MATCH($A131,統合マスタ!$AC$5:$AC$1501,0),0))</f>
        <v/>
      </c>
      <c r="D131" s="27" t="str">
        <f ca="1">IF($A131="","",OFFSET(統合マスタ!$C$4,MATCH($A131,統合マスタ!$AC$5:$AC$1501,0),0))</f>
        <v/>
      </c>
      <c r="E131" s="27" t="str">
        <f ca="1">IF($A131="","",OFFSET(統合マスタ!$X$4,MATCH($A131,統合マスタ!$AC$5:$AC$1501,0),0))</f>
        <v/>
      </c>
      <c r="F131" s="27" t="str">
        <f ca="1">IF($A131="","",OFFSET(統合マスタ!$Z$4,MATCH($A131,統合マスタ!$AC$5:$AC$1501,0),0))</f>
        <v/>
      </c>
      <c r="G131" s="27" t="str">
        <f ca="1">IF($A131="","",OFFSET(統合マスタ!$E$4,MATCH($A131,統合マスタ!$AC$5:$AC$1501,0),0))</f>
        <v/>
      </c>
      <c r="H131" s="27" t="str">
        <f ca="1">IF($A131="","",OFFSET(統合マスタ!$F$4,MATCH($A131,統合マスタ!$AC$5:$AC$1501,0),0))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IF($A131="","",OFFSET(統合マスタ!$K$4,MATCH($A131,統合マスタ!$AC$5:$AC$1501,0),0))</f>
        <v/>
      </c>
    </row>
    <row r="132" spans="1:14">
      <c r="A132" s="66" t="str" cm="1">
        <f t="array" aca="1" ref="A132" ca="1">IFERROR(
    SMALL(
        IF((統合マスタ!$R$5:$R$1501=1)*
           (ISNUMBER(MATCH(統合マスタ!$V$5:$V$1501, 分類!$Q$8:$Q$15, 0))),
           統合マスタ!$AC$5:$AC$1501),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IF($A132="","",OFFSET(統合マスタ!$B$4,MATCH($A132,統合マスタ!$AC$5:$AC$1501,0),0))</f>
        <v/>
      </c>
      <c r="D132" s="27" t="str">
        <f ca="1">IF($A132="","",OFFSET(統合マスタ!$C$4,MATCH($A132,統合マスタ!$AC$5:$AC$1501,0),0))</f>
        <v/>
      </c>
      <c r="E132" s="27" t="str">
        <f ca="1">IF($A132="","",OFFSET(統合マスタ!$X$4,MATCH($A132,統合マスタ!$AC$5:$AC$1501,0),0))</f>
        <v/>
      </c>
      <c r="F132" s="27" t="str">
        <f ca="1">IF($A132="","",OFFSET(統合マスタ!$Z$4,MATCH($A132,統合マスタ!$AC$5:$AC$1501,0),0))</f>
        <v/>
      </c>
      <c r="G132" s="27" t="str">
        <f ca="1">IF($A132="","",OFFSET(統合マスタ!$E$4,MATCH($A132,統合マスタ!$AC$5:$AC$1501,0),0))</f>
        <v/>
      </c>
      <c r="H132" s="27" t="str">
        <f ca="1">IF($A132="","",OFFSET(統合マスタ!$F$4,MATCH($A132,統合マスタ!$AC$5:$AC$1501,0),0))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IF($A132="","",OFFSET(統合マスタ!$K$4,MATCH($A132,統合マスタ!$AC$5:$AC$1501,0),0))</f>
        <v/>
      </c>
    </row>
    <row r="133" spans="1:14">
      <c r="A133" s="66" t="str" cm="1">
        <f t="array" aca="1" ref="A133" ca="1">IFERROR(
    SMALL(
        IF((統合マスタ!$R$5:$R$1501=1)*
           (ISNUMBER(MATCH(統合マスタ!$V$5:$V$1501, 分類!$Q$8:$Q$15, 0))),
           統合マスタ!$AC$5:$AC$1501),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IF($A133="","",OFFSET(統合マスタ!$B$4,MATCH($A133,統合マスタ!$AC$5:$AC$1501,0),0))</f>
        <v/>
      </c>
      <c r="D133" s="27" t="str">
        <f ca="1">IF($A133="","",OFFSET(統合マスタ!$C$4,MATCH($A133,統合マスタ!$AC$5:$AC$1501,0),0))</f>
        <v/>
      </c>
      <c r="E133" s="27" t="str">
        <f ca="1">IF($A133="","",OFFSET(統合マスタ!$X$4,MATCH($A133,統合マスタ!$AC$5:$AC$1501,0),0))</f>
        <v/>
      </c>
      <c r="F133" s="27" t="str">
        <f ca="1">IF($A133="","",OFFSET(統合マスタ!$Z$4,MATCH($A133,統合マスタ!$AC$5:$AC$1501,0),0))</f>
        <v/>
      </c>
      <c r="G133" s="27" t="str">
        <f ca="1">IF($A133="","",OFFSET(統合マスタ!$E$4,MATCH($A133,統合マスタ!$AC$5:$AC$1501,0),0))</f>
        <v/>
      </c>
      <c r="H133" s="27" t="str">
        <f ca="1">IF($A133="","",OFFSET(統合マスタ!$F$4,MATCH($A133,統合マスタ!$AC$5:$AC$1501,0),0))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IF($A133="","",OFFSET(統合マスタ!$K$4,MATCH($A133,統合マスタ!$AC$5:$AC$1501,0),0))</f>
        <v/>
      </c>
    </row>
    <row r="134" spans="1:14">
      <c r="A134" s="66" t="str" cm="1">
        <f t="array" aca="1" ref="A134" ca="1">IFERROR(
    SMALL(
        IF((統合マスタ!$R$5:$R$1501=1)*
           (ISNUMBER(MATCH(統合マスタ!$V$5:$V$1501, 分類!$Q$8:$Q$15, 0))),
           統合マスタ!$AC$5:$AC$1501),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IF($A134="","",OFFSET(統合マスタ!$B$4,MATCH($A134,統合マスタ!$AC$5:$AC$1501,0),0))</f>
        <v/>
      </c>
      <c r="D134" s="27" t="str">
        <f ca="1">IF($A134="","",OFFSET(統合マスタ!$C$4,MATCH($A134,統合マスタ!$AC$5:$AC$1501,0),0))</f>
        <v/>
      </c>
      <c r="E134" s="27" t="str">
        <f ca="1">IF($A134="","",OFFSET(統合マスタ!$X$4,MATCH($A134,統合マスタ!$AC$5:$AC$1501,0),0))</f>
        <v/>
      </c>
      <c r="F134" s="27" t="str">
        <f ca="1">IF($A134="","",OFFSET(統合マスタ!$Z$4,MATCH($A134,統合マスタ!$AC$5:$AC$1501,0),0))</f>
        <v/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IF($A134="","",OFFSET(統合マスタ!$K$4,MATCH($A134,統合マスタ!$AC$5:$AC$1501,0),0))</f>
        <v/>
      </c>
    </row>
    <row r="135" spans="1:14">
      <c r="A135" s="66" t="str" cm="1">
        <f t="array" aca="1" ref="A135" ca="1">IFERROR(
    SMALL(
        IF((統合マスタ!$R$5:$R$1501=1)*
           (ISNUMBER(MATCH(統合マスタ!$V$5:$V$1501, 分類!$Q$8:$Q$15, 0))),
           統合マスタ!$AC$5:$AC$1501),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IF($A135="","",OFFSET(統合マスタ!$B$4,MATCH($A135,統合マスタ!$AC$5:$AC$1501,0),0))</f>
        <v/>
      </c>
      <c r="D135" s="27" t="str">
        <f ca="1">IF($A135="","",OFFSET(統合マスタ!$C$4,MATCH($A135,統合マスタ!$AC$5:$AC$1501,0),0))</f>
        <v/>
      </c>
      <c r="E135" s="27" t="str">
        <f ca="1">IF($A135="","",OFFSET(統合マスタ!$X$4,MATCH($A135,統合マスタ!$AC$5:$AC$1501,0),0))</f>
        <v/>
      </c>
      <c r="F135" s="27" t="str">
        <f ca="1">IF($A135="","",OFFSET(統合マスタ!$Z$4,MATCH($A135,統合マスタ!$AC$5:$AC$1501,0),0))</f>
        <v/>
      </c>
      <c r="G135" s="27" t="str">
        <f ca="1">IF($A135="","",OFFSET(統合マスタ!$E$4,MATCH($A135,統合マスタ!$AC$5:$AC$1501,0),0))</f>
        <v/>
      </c>
      <c r="H135" s="27" t="str">
        <f ca="1">IF($A135="","",OFFSET(統合マスタ!$F$4,MATCH($A135,統合マスタ!$AC$5:$AC$1501,0),0))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IF($A135="","",OFFSET(統合マスタ!$K$4,MATCH($A135,統合マスタ!$AC$5:$AC$1501,0),0))</f>
        <v/>
      </c>
    </row>
    <row r="136" spans="1:14">
      <c r="A136" s="66" t="str" cm="1">
        <f t="array" aca="1" ref="A136" ca="1">IFERROR(
    SMALL(
        IF((統合マスタ!$R$5:$R$1501=1)*
           (ISNUMBER(MATCH(統合マスタ!$V$5:$V$1501, 分類!$Q$8:$Q$15, 0))),
           統合マスタ!$AC$5:$AC$1501),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IF($A136="","",OFFSET(統合マスタ!$B$4,MATCH($A136,統合マスタ!$AC$5:$AC$1501,0),0))</f>
        <v/>
      </c>
      <c r="D136" s="27" t="str">
        <f ca="1">IF($A136="","",OFFSET(統合マスタ!$C$4,MATCH($A136,統合マスタ!$AC$5:$AC$1501,0),0))</f>
        <v/>
      </c>
      <c r="E136" s="27" t="str">
        <f ca="1">IF($A136="","",OFFSET(統合マスタ!$X$4,MATCH($A136,統合マスタ!$AC$5:$AC$1501,0),0))</f>
        <v/>
      </c>
      <c r="F136" s="27" t="str">
        <f ca="1">IF($A136="","",OFFSET(統合マスタ!$Z$4,MATCH($A136,統合マスタ!$AC$5:$AC$1501,0),0))</f>
        <v/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IF($A136="","",OFFSET(統合マスタ!$K$4,MATCH($A136,統合マスタ!$AC$5:$AC$1501,0),0))</f>
        <v/>
      </c>
    </row>
    <row r="137" spans="1:14">
      <c r="A137" s="66" t="str" cm="1">
        <f t="array" aca="1" ref="A137" ca="1">IFERROR(
    SMALL(
        IF((統合マスタ!$R$5:$R$1501=1)*
           (ISNUMBER(MATCH(統合マスタ!$V$5:$V$1501, 分類!$Q$8:$Q$15, 0))),
           統合マスタ!$AC$5:$AC$1501),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IF($A137="","",OFFSET(統合マスタ!$B$4,MATCH($A137,統合マスタ!$AC$5:$AC$1501,0),0))</f>
        <v/>
      </c>
      <c r="D137" s="27" t="str">
        <f ca="1">IF($A137="","",OFFSET(統合マスタ!$C$4,MATCH($A137,統合マスタ!$AC$5:$AC$1501,0),0))</f>
        <v/>
      </c>
      <c r="E137" s="27" t="str">
        <f ca="1">IF($A137="","",OFFSET(統合マスタ!$X$4,MATCH($A137,統合マスタ!$AC$5:$AC$1501,0),0))</f>
        <v/>
      </c>
      <c r="F137" s="27" t="str">
        <f ca="1">IF($A137="","",OFFSET(統合マスタ!$Z$4,MATCH($A137,統合マスタ!$AC$5:$AC$1501,0),0))</f>
        <v/>
      </c>
      <c r="G137" s="27" t="str">
        <f ca="1">IF($A137="","",OFFSET(統合マスタ!$E$4,MATCH($A137,統合マスタ!$AC$5:$AC$1501,0),0))</f>
        <v/>
      </c>
      <c r="H137" s="27" t="str">
        <f ca="1">IF($A137="","",OFFSET(統合マスタ!$F$4,MATCH($A137,統合マスタ!$AC$5:$AC$1501,0),0))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IF($A137="","",OFFSET(統合マスタ!$K$4,MATCH($A137,統合マスタ!$AC$5:$AC$1501,0),0))</f>
        <v/>
      </c>
    </row>
    <row r="138" spans="1:14">
      <c r="A138" s="66" t="str" cm="1">
        <f t="array" aca="1" ref="A138" ca="1">IFERROR(
    SMALL(
        IF((統合マスタ!$R$5:$R$1501=1)*
           (ISNUMBER(MATCH(統合マスタ!$V$5:$V$1501, 分類!$Q$8:$Q$15, 0))),
           統合マスタ!$AC$5:$AC$1501),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IF($A138="","",OFFSET(統合マスタ!$B$4,MATCH($A138,統合マスタ!$AC$5:$AC$1501,0),0))</f>
        <v/>
      </c>
      <c r="D138" s="27" t="str">
        <f ca="1">IF($A138="","",OFFSET(統合マスタ!$C$4,MATCH($A138,統合マスタ!$AC$5:$AC$1501,0),0))</f>
        <v/>
      </c>
      <c r="E138" s="27" t="str">
        <f ca="1">IF($A138="","",OFFSET(統合マスタ!$X$4,MATCH($A138,統合マスタ!$AC$5:$AC$1501,0),0))</f>
        <v/>
      </c>
      <c r="F138" s="27" t="str">
        <f ca="1">IF($A138="","",OFFSET(統合マスタ!$Z$4,MATCH($A138,統合マスタ!$AC$5:$AC$1501,0),0))</f>
        <v/>
      </c>
      <c r="G138" s="27" t="str">
        <f ca="1">IF($A138="","",OFFSET(統合マスタ!$E$4,MATCH($A138,統合マスタ!$AC$5:$AC$1501,0),0))</f>
        <v/>
      </c>
      <c r="H138" s="27" t="str">
        <f ca="1">IF($A138="","",OFFSET(統合マスタ!$F$4,MATCH($A138,統合マスタ!$AC$5:$AC$1501,0),0))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IF($A138="","",OFFSET(統合マスタ!$K$4,MATCH($A138,統合マスタ!$AC$5:$AC$1501,0),0))</f>
        <v/>
      </c>
    </row>
    <row r="139" spans="1:14">
      <c r="A139" s="66" t="str" cm="1">
        <f t="array" aca="1" ref="A139" ca="1">IFERROR(
    SMALL(
        IF((統合マスタ!$R$5:$R$1501=1)*
           (ISNUMBER(MATCH(統合マスタ!$V$5:$V$1501, 分類!$Q$8:$Q$15, 0))),
           統合マスタ!$AC$5:$AC$1501),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IF($A139="","",OFFSET(統合マスタ!$B$4,MATCH($A139,統合マスタ!$AC$5:$AC$1501,0),0))</f>
        <v/>
      </c>
      <c r="D139" s="27" t="str">
        <f ca="1">IF($A139="","",OFFSET(統合マスタ!$C$4,MATCH($A139,統合マスタ!$AC$5:$AC$1501,0),0))</f>
        <v/>
      </c>
      <c r="E139" s="27" t="str">
        <f ca="1">IF($A139="","",OFFSET(統合マスタ!$X$4,MATCH($A139,統合マスタ!$AC$5:$AC$1501,0),0))</f>
        <v/>
      </c>
      <c r="F139" s="27" t="str">
        <f ca="1">IF($A139="","",OFFSET(統合マスタ!$Z$4,MATCH($A139,統合マスタ!$AC$5:$AC$1501,0),0))</f>
        <v/>
      </c>
      <c r="G139" s="27" t="str">
        <f ca="1">IF($A139="","",OFFSET(統合マスタ!$E$4,MATCH($A139,統合マスタ!$AC$5:$AC$1501,0),0))</f>
        <v/>
      </c>
      <c r="H139" s="27" t="str">
        <f ca="1">IF($A139="","",OFFSET(統合マスタ!$F$4,MATCH($A139,統合マスタ!$AC$5:$AC$1501,0),0))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IF($A139="","",OFFSET(統合マスタ!$K$4,MATCH($A139,統合マスタ!$AC$5:$AC$1501,0),0))</f>
        <v/>
      </c>
    </row>
    <row r="140" spans="1:14">
      <c r="A140" s="66" t="str" cm="1">
        <f t="array" aca="1" ref="A140" ca="1">IFERROR(
    SMALL(
        IF((統合マスタ!$R$5:$R$1501=1)*
           (ISNUMBER(MATCH(統合マスタ!$V$5:$V$1501, 分類!$Q$8:$Q$15, 0))),
           統合マスタ!$AC$5:$AC$1501),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IF($A140="","",OFFSET(統合マスタ!$B$4,MATCH($A140,統合マスタ!$AC$5:$AC$1501,0),0))</f>
        <v/>
      </c>
      <c r="D140" s="27" t="str">
        <f ca="1">IF($A140="","",OFFSET(統合マスタ!$C$4,MATCH($A140,統合マスタ!$AC$5:$AC$1501,0),0))</f>
        <v/>
      </c>
      <c r="E140" s="27" t="str">
        <f ca="1">IF($A140="","",OFFSET(統合マスタ!$X$4,MATCH($A140,統合マスタ!$AC$5:$AC$1501,0),0))</f>
        <v/>
      </c>
      <c r="F140" s="27" t="str">
        <f ca="1">IF($A140="","",OFFSET(統合マスタ!$Z$4,MATCH($A140,統合マスタ!$AC$5:$AC$1501,0),0))</f>
        <v/>
      </c>
      <c r="G140" s="27" t="str">
        <f ca="1">IF($A140="","",OFFSET(統合マスタ!$E$4,MATCH($A140,統合マスタ!$AC$5:$AC$1501,0),0))</f>
        <v/>
      </c>
      <c r="H140" s="27" t="str">
        <f ca="1">IF($A140="","",OFFSET(統合マスタ!$F$4,MATCH($A140,統合マスタ!$AC$5:$AC$1501,0),0))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IF($A140="","",OFFSET(統合マスタ!$K$4,MATCH($A140,統合マスタ!$AC$5:$AC$1501,0),0))</f>
        <v/>
      </c>
    </row>
    <row r="141" spans="1:14">
      <c r="A141" s="66" t="str" cm="1">
        <f t="array" aca="1" ref="A141" ca="1">IFERROR(
    SMALL(
        IF((統合マスタ!$R$5:$R$1501=1)*
           (ISNUMBER(MATCH(統合マスタ!$V$5:$V$1501, 分類!$Q$8:$Q$15, 0))),
           統合マスタ!$AC$5:$AC$1501),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IF($A141="","",OFFSET(統合マスタ!$B$4,MATCH($A141,統合マスタ!$AC$5:$AC$1501,0),0))</f>
        <v/>
      </c>
      <c r="D141" s="27" t="str">
        <f ca="1">IF($A141="","",OFFSET(統合マスタ!$C$4,MATCH($A141,統合マスタ!$AC$5:$AC$1501,0),0))</f>
        <v/>
      </c>
      <c r="E141" s="27" t="str">
        <f ca="1">IF($A141="","",OFFSET(統合マスタ!$X$4,MATCH($A141,統合マスタ!$AC$5:$AC$1501,0),0))</f>
        <v/>
      </c>
      <c r="F141" s="27" t="str">
        <f ca="1">IF($A141="","",OFFSET(統合マスタ!$Z$4,MATCH($A141,統合マスタ!$AC$5:$AC$1501,0),0))</f>
        <v/>
      </c>
      <c r="G141" s="27" t="str">
        <f ca="1">IF($A141="","",OFFSET(統合マスタ!$E$4,MATCH($A141,統合マスタ!$AC$5:$AC$1501,0),0))</f>
        <v/>
      </c>
      <c r="H141" s="27" t="str">
        <f ca="1">IF($A141="","",OFFSET(統合マスタ!$F$4,MATCH($A141,統合マスタ!$AC$5:$AC$1501,0),0))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IF($A141="","",OFFSET(統合マスタ!$K$4,MATCH($A141,統合マスタ!$AC$5:$AC$1501,0),0))</f>
        <v/>
      </c>
    </row>
    <row r="142" spans="1:14">
      <c r="A142" s="66" t="str" cm="1">
        <f t="array" aca="1" ref="A142" ca="1">IFERROR(
    SMALL(
        IF((統合マスタ!$R$5:$R$1501=1)*
           (ISNUMBER(MATCH(統合マスタ!$V$5:$V$1501, 分類!$Q$8:$Q$15, 0))),
           統合マスタ!$AC$5:$AC$1501),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IF($A142="","",OFFSET(統合マスタ!$B$4,MATCH($A142,統合マスタ!$AC$5:$AC$1501,0),0))</f>
        <v/>
      </c>
      <c r="D142" s="27" t="str">
        <f ca="1">IF($A142="","",OFFSET(統合マスタ!$C$4,MATCH($A142,統合マスタ!$AC$5:$AC$1501,0),0))</f>
        <v/>
      </c>
      <c r="E142" s="27" t="str">
        <f ca="1">IF($A142="","",OFFSET(統合マスタ!$X$4,MATCH($A142,統合マスタ!$AC$5:$AC$1501,0),0))</f>
        <v/>
      </c>
      <c r="F142" s="27" t="str">
        <f ca="1">IF($A142="","",OFFSET(統合マスタ!$Z$4,MATCH($A142,統合マスタ!$AC$5:$AC$1501,0),0))</f>
        <v/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IF($A142="","",OFFSET(統合マスタ!$K$4,MATCH($A142,統合マスタ!$AC$5:$AC$1501,0),0))</f>
        <v/>
      </c>
    </row>
    <row r="143" spans="1:14">
      <c r="A143" s="66" t="str" cm="1">
        <f t="array" aca="1" ref="A143" ca="1">IFERROR(
    SMALL(
        IF((統合マスタ!$R$5:$R$1501=1)*
           (ISNUMBER(MATCH(統合マスタ!$V$5:$V$1501, 分類!$Q$8:$Q$15, 0))),
           統合マスタ!$AC$5:$AC$1501),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IF($A143="","",OFFSET(統合マスタ!$B$4,MATCH($A143,統合マスタ!$AC$5:$AC$1501,0),0))</f>
        <v/>
      </c>
      <c r="D143" s="27" t="str">
        <f ca="1">IF($A143="","",OFFSET(統合マスタ!$C$4,MATCH($A143,統合マスタ!$AC$5:$AC$1501,0),0))</f>
        <v/>
      </c>
      <c r="E143" s="27" t="str">
        <f ca="1">IF($A143="","",OFFSET(統合マスタ!$X$4,MATCH($A143,統合マスタ!$AC$5:$AC$1501,0),0))</f>
        <v/>
      </c>
      <c r="F143" s="27" t="str">
        <f ca="1">IF($A143="","",OFFSET(統合マスタ!$Z$4,MATCH($A143,統合マスタ!$AC$5:$AC$1501,0),0))</f>
        <v/>
      </c>
      <c r="G143" s="27" t="str">
        <f ca="1">IF($A143="","",OFFSET(統合マスタ!$E$4,MATCH($A143,統合マスタ!$AC$5:$AC$1501,0),0))</f>
        <v/>
      </c>
      <c r="H143" s="27" t="str">
        <f ca="1">IF($A143="","",OFFSET(統合マスタ!$F$4,MATCH($A143,統合マスタ!$AC$5:$AC$1501,0),0))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IF($A143="","",OFFSET(統合マスタ!$K$4,MATCH($A143,統合マスタ!$AC$5:$AC$1501,0),0))</f>
        <v/>
      </c>
    </row>
    <row r="144" spans="1:14">
      <c r="A144" s="66" t="str" cm="1">
        <f t="array" aca="1" ref="A144" ca="1">IFERROR(
    SMALL(
        IF((統合マスタ!$R$5:$R$1501=1)*
           (ISNUMBER(MATCH(統合マスタ!$V$5:$V$1501, 分類!$Q$8:$Q$15, 0))),
           統合マスタ!$AC$5:$AC$1501),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IF($A144="","",OFFSET(統合マスタ!$B$4,MATCH($A144,統合マスタ!$AC$5:$AC$1501,0),0))</f>
        <v/>
      </c>
      <c r="D144" s="27" t="str">
        <f ca="1">IF($A144="","",OFFSET(統合マスタ!$C$4,MATCH($A144,統合マスタ!$AC$5:$AC$1501,0),0))</f>
        <v/>
      </c>
      <c r="E144" s="27" t="str">
        <f ca="1">IF($A144="","",OFFSET(統合マスタ!$X$4,MATCH($A144,統合マスタ!$AC$5:$AC$1501,0),0))</f>
        <v/>
      </c>
      <c r="F144" s="27" t="str">
        <f ca="1">IF($A144="","",OFFSET(統合マスタ!$Z$4,MATCH($A144,統合マスタ!$AC$5:$AC$1501,0),0))</f>
        <v/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IF($A144="","",OFFSET(統合マスタ!$K$4,MATCH($A144,統合マスタ!$AC$5:$AC$1501,0),0))</f>
        <v/>
      </c>
    </row>
    <row r="145" spans="1:14">
      <c r="A145" s="66" t="str" cm="1">
        <f t="array" aca="1" ref="A145" ca="1">IFERROR(
    SMALL(
        IF((統合マスタ!$R$5:$R$1501=1)*
           (ISNUMBER(MATCH(統合マスタ!$V$5:$V$1501, 分類!$Q$8:$Q$15, 0))),
           統合マスタ!$AC$5:$AC$1501),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IF($A145="","",OFFSET(統合マスタ!$B$4,MATCH($A145,統合マスタ!$AC$5:$AC$1501,0),0))</f>
        <v/>
      </c>
      <c r="D145" s="27" t="str">
        <f ca="1">IF($A145="","",OFFSET(統合マスタ!$C$4,MATCH($A145,統合マスタ!$AC$5:$AC$1501,0),0))</f>
        <v/>
      </c>
      <c r="E145" s="27" t="str">
        <f ca="1">IF($A145="","",OFFSET(統合マスタ!$X$4,MATCH($A145,統合マスタ!$AC$5:$AC$1501,0),0))</f>
        <v/>
      </c>
      <c r="F145" s="27" t="str">
        <f ca="1">IF($A145="","",OFFSET(統合マスタ!$Z$4,MATCH($A145,統合マスタ!$AC$5:$AC$1501,0),0))</f>
        <v/>
      </c>
      <c r="G145" s="27" t="str">
        <f ca="1">IF($A145="","",OFFSET(統合マスタ!$E$4,MATCH($A145,統合マスタ!$AC$5:$AC$1501,0),0))</f>
        <v/>
      </c>
      <c r="H145" s="27" t="str">
        <f ca="1">IF($A145="","",OFFSET(統合マスタ!$F$4,MATCH($A145,統合マスタ!$AC$5:$AC$1501,0),0))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IF($A145="","",OFFSET(統合マスタ!$K$4,MATCH($A145,統合マスタ!$AC$5:$AC$1501,0),0))</f>
        <v/>
      </c>
    </row>
    <row r="146" spans="1:14">
      <c r="A146" s="66" t="str" cm="1">
        <f t="array" aca="1" ref="A146" ca="1">IFERROR(
    SMALL(
        IF((統合マスタ!$R$5:$R$1501=1)*
           (ISNUMBER(MATCH(統合マスタ!$V$5:$V$1501, 分類!$Q$8:$Q$15, 0))),
           統合マスタ!$AC$5:$AC$1501),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IF($A146="","",OFFSET(統合マスタ!$B$4,MATCH($A146,統合マスタ!$AC$5:$AC$1501,0),0))</f>
        <v/>
      </c>
      <c r="D146" s="27" t="str">
        <f ca="1">IF($A146="","",OFFSET(統合マスタ!$C$4,MATCH($A146,統合マスタ!$AC$5:$AC$1501,0),0))</f>
        <v/>
      </c>
      <c r="E146" s="27" t="str">
        <f ca="1">IF($A146="","",OFFSET(統合マスタ!$X$4,MATCH($A146,統合マスタ!$AC$5:$AC$1501,0),0))</f>
        <v/>
      </c>
      <c r="F146" s="27" t="str">
        <f ca="1">IF($A146="","",OFFSET(統合マスタ!$Z$4,MATCH($A146,統合マスタ!$AC$5:$AC$1501,0),0))</f>
        <v/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IF($A146="","",OFFSET(統合マスタ!$K$4,MATCH($A146,統合マスタ!$AC$5:$AC$1501,0),0))</f>
        <v/>
      </c>
    </row>
    <row r="147" spans="1:14">
      <c r="A147" s="66" t="str" cm="1">
        <f t="array" aca="1" ref="A147" ca="1">IFERROR(
    SMALL(
        IF((統合マスタ!$R$5:$R$1501=1)*
           (ISNUMBER(MATCH(統合マスタ!$V$5:$V$1501, 分類!$Q$8:$Q$15, 0))),
           統合マスタ!$AC$5:$AC$1501),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IF($A147="","",OFFSET(統合マスタ!$B$4,MATCH($A147,統合マスタ!$AC$5:$AC$1501,0),0))</f>
        <v/>
      </c>
      <c r="D147" s="27" t="str">
        <f ca="1">IF($A147="","",OFFSET(統合マスタ!$C$4,MATCH($A147,統合マスタ!$AC$5:$AC$1501,0),0))</f>
        <v/>
      </c>
      <c r="E147" s="27" t="str">
        <f ca="1">IF($A147="","",OFFSET(統合マスタ!$X$4,MATCH($A147,統合マスタ!$AC$5:$AC$1501,0),0))</f>
        <v/>
      </c>
      <c r="F147" s="27" t="str">
        <f ca="1">IF($A147="","",OFFSET(統合マスタ!$Z$4,MATCH($A147,統合マスタ!$AC$5:$AC$1501,0),0))</f>
        <v/>
      </c>
      <c r="G147" s="27" t="str">
        <f ca="1">IF($A147="","",OFFSET(統合マスタ!$E$4,MATCH($A147,統合マスタ!$AC$5:$AC$1501,0),0))</f>
        <v/>
      </c>
      <c r="H147" s="27" t="str">
        <f ca="1">IF($A147="","",OFFSET(統合マスタ!$F$4,MATCH($A147,統合マスタ!$AC$5:$AC$1501,0),0))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IF($A147="","",OFFSET(統合マスタ!$K$4,MATCH($A147,統合マスタ!$AC$5:$AC$1501,0),0))</f>
        <v/>
      </c>
    </row>
    <row r="148" spans="1:14">
      <c r="A148" s="66" t="str" cm="1">
        <f t="array" aca="1" ref="A148" ca="1">IFERROR(
    SMALL(
        IF((統合マスタ!$R$5:$R$1501=1)*
           (ISNUMBER(MATCH(統合マスタ!$V$5:$V$1501, 分類!$Q$8:$Q$15, 0))),
           統合マスタ!$AC$5:$AC$1501),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IF($A148="","",OFFSET(統合マスタ!$B$4,MATCH($A148,統合マスタ!$AC$5:$AC$1501,0),0))</f>
        <v/>
      </c>
      <c r="D148" s="27" t="str">
        <f ca="1">IF($A148="","",OFFSET(統合マスタ!$C$4,MATCH($A148,統合マスタ!$AC$5:$AC$1501,0),0))</f>
        <v/>
      </c>
      <c r="E148" s="27" t="str">
        <f ca="1">IF($A148="","",OFFSET(統合マスタ!$X$4,MATCH($A148,統合マスタ!$AC$5:$AC$1501,0),0))</f>
        <v/>
      </c>
      <c r="F148" s="27" t="str">
        <f ca="1">IF($A148="","",OFFSET(統合マスタ!$Z$4,MATCH($A148,統合マスタ!$AC$5:$AC$1501,0),0))</f>
        <v/>
      </c>
      <c r="G148" s="27" t="str">
        <f ca="1">IF($A148="","",OFFSET(統合マスタ!$E$4,MATCH($A148,統合マスタ!$AC$5:$AC$1501,0),0))</f>
        <v/>
      </c>
      <c r="H148" s="27" t="str">
        <f ca="1">IF($A148="","",OFFSET(統合マスタ!$F$4,MATCH($A148,統合マスタ!$AC$5:$AC$1501,0),0))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IF($A148="","",OFFSET(統合マスタ!$K$4,MATCH($A148,統合マスタ!$AC$5:$AC$1501,0),0))</f>
        <v/>
      </c>
    </row>
    <row r="149" spans="1:14">
      <c r="A149" s="66" t="str" cm="1">
        <f t="array" aca="1" ref="A149" ca="1">IFERROR(
    SMALL(
        IF((統合マスタ!$R$5:$R$1501=1)*
           (ISNUMBER(MATCH(統合マスタ!$V$5:$V$1501, 分類!$Q$8:$Q$15, 0))),
           統合マスタ!$AC$5:$AC$1501),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IF($A149="","",OFFSET(統合マスタ!$B$4,MATCH($A149,統合マスタ!$AC$5:$AC$1501,0),0))</f>
        <v/>
      </c>
      <c r="D149" s="27" t="str">
        <f ca="1">IF($A149="","",OFFSET(統合マスタ!$C$4,MATCH($A149,統合マスタ!$AC$5:$AC$1501,0),0))</f>
        <v/>
      </c>
      <c r="E149" s="27" t="str">
        <f ca="1">IF($A149="","",OFFSET(統合マスタ!$X$4,MATCH($A149,統合マスタ!$AC$5:$AC$1501,0),0))</f>
        <v/>
      </c>
      <c r="F149" s="27" t="str">
        <f ca="1">IF($A149="","",OFFSET(統合マスタ!$Z$4,MATCH($A149,統合マスタ!$AC$5:$AC$1501,0),0))</f>
        <v/>
      </c>
      <c r="G149" s="27" t="str">
        <f ca="1">IF($A149="","",OFFSET(統合マスタ!$E$4,MATCH($A149,統合マスタ!$AC$5:$AC$1501,0),0))</f>
        <v/>
      </c>
      <c r="H149" s="27" t="str">
        <f ca="1">IF($A149="","",OFFSET(統合マスタ!$F$4,MATCH($A149,統合マスタ!$AC$5:$AC$1501,0),0))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IF($A149="","",OFFSET(統合マスタ!$K$4,MATCH($A149,統合マスタ!$AC$5:$AC$1501,0),0))</f>
        <v/>
      </c>
    </row>
    <row r="150" spans="1:14">
      <c r="A150" s="66" t="str" cm="1">
        <f t="array" aca="1" ref="A150" ca="1">IFERROR(
    SMALL(
        IF((統合マスタ!$R$5:$R$1501=1)*
           (ISNUMBER(MATCH(統合マスタ!$V$5:$V$1501, 分類!$Q$8:$Q$15, 0))),
           統合マスタ!$AC$5:$AC$1501),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IF($A150="","",OFFSET(統合マスタ!$K$4,MATCH($A150,統合マスタ!$AC$5:$AC$1501,0),0))</f>
        <v/>
      </c>
    </row>
    <row r="151" spans="1:14">
      <c r="A151" s="66" t="str" cm="1">
        <f t="array" aca="1" ref="A151" ca="1">IFERROR(
    SMALL(
        IF((統合マスタ!$R$5:$R$1501=1)*
           (ISNUMBER(MATCH(統合マスタ!$V$5:$V$1501, 分類!$Q$8:$Q$15, 0))),
           統合マスタ!$AC$5:$AC$1501),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IF($A151="","",OFFSET(統合マスタ!$K$4,MATCH($A151,統合マスタ!$AC$5:$AC$1501,0),0))</f>
        <v/>
      </c>
    </row>
    <row r="152" spans="1:14">
      <c r="A152" s="66" t="str" cm="1">
        <f t="array" aca="1" ref="A152" ca="1">IFERROR(
    SMALL(
        IF((統合マスタ!$R$5:$R$1501=1)*
           (ISNUMBER(MATCH(統合マスタ!$V$5:$V$1501, 分類!$Q$8:$Q$15, 0))),
           統合マスタ!$AC$5:$AC$1501),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IF($A152="","",OFFSET(統合マスタ!$K$4,MATCH($A152,統合マスタ!$AC$5:$AC$1501,0),0))</f>
        <v/>
      </c>
    </row>
    <row r="153" spans="1:14">
      <c r="A153" s="66" t="str" cm="1">
        <f t="array" aca="1" ref="A153" ca="1">IFERROR(
    SMALL(
        IF((統合マスタ!$R$5:$R$1501=1)*
           (ISNUMBER(MATCH(統合マスタ!$V$5:$V$1501, 分類!$Q$8:$Q$15, 0))),
           統合マスタ!$AC$5:$AC$1501),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IF($A153="","",OFFSET(統合マスタ!$K$4,MATCH($A153,統合マスタ!$AC$5:$AC$1501,0),0))</f>
        <v/>
      </c>
    </row>
    <row r="154" spans="1:14">
      <c r="A154" s="66" t="str" cm="1">
        <f t="array" aca="1" ref="A154" ca="1">IFERROR(
    SMALL(
        IF((統合マスタ!$R$5:$R$1501=1)*
           (ISNUMBER(MATCH(統合マスタ!$V$5:$V$1501, 分類!$Q$8:$Q$15, 0))),
           統合マスタ!$AC$5:$AC$1501),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IF($A154="","",OFFSET(統合マスタ!$K$4,MATCH($A154,統合マスタ!$AC$5:$AC$1501,0),0))</f>
        <v/>
      </c>
    </row>
    <row r="155" spans="1:14">
      <c r="A155" s="66" t="str" cm="1">
        <f t="array" aca="1" ref="A155" ca="1">IFERROR(
    SMALL(
        IF((統合マスタ!$R$5:$R$1501=1)*
           (ISNUMBER(MATCH(統合マスタ!$V$5:$V$1501, 分類!$Q$8:$Q$15, 0))),
           統合マスタ!$AC$5:$AC$1501),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IF($A155="","",OFFSET(統合マスタ!$K$4,MATCH($A155,統合マスタ!$AC$5:$AC$1501,0),0))</f>
        <v/>
      </c>
    </row>
    <row r="156" spans="1:14">
      <c r="A156" s="66" t="str" cm="1">
        <f t="array" aca="1" ref="A156" ca="1">IFERROR(
    SMALL(
        IF((統合マスタ!$R$5:$R$1501=1)*
           (ISNUMBER(MATCH(統合マスタ!$V$5:$V$1501, 分類!$Q$8:$Q$15, 0))),
           統合マスタ!$AC$5:$AC$1501),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IF($A156="","",OFFSET(統合マスタ!$K$4,MATCH($A156,統合マスタ!$AC$5:$AC$1501,0),0))</f>
        <v/>
      </c>
    </row>
    <row r="157" spans="1:14">
      <c r="A157" s="66" t="str" cm="1">
        <f t="array" aca="1" ref="A157" ca="1">IFERROR(
    SMALL(
        IF((統合マスタ!$R$5:$R$1501=1)*
           (ISNUMBER(MATCH(統合マスタ!$V$5:$V$1501, 分類!$Q$8:$Q$15, 0))),
           統合マスタ!$AC$5:$AC$1501),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IF($A157="","",OFFSET(統合マスタ!$K$4,MATCH($A157,統合マスタ!$AC$5:$AC$1501,0),0))</f>
        <v/>
      </c>
    </row>
    <row r="158" spans="1:14">
      <c r="A158" s="66" t="str" cm="1">
        <f t="array" aca="1" ref="A158" ca="1">IFERROR(
    SMALL(
        IF((統合マスタ!$R$5:$R$1501=1)*
           (ISNUMBER(MATCH(統合マスタ!$V$5:$V$1501, 分類!$Q$8:$Q$15, 0))),
           統合マスタ!$AC$5:$AC$1501),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IF($A158="","",OFFSET(統合マスタ!$K$4,MATCH($A158,統合マスタ!$AC$5:$AC$1501,0),0))</f>
        <v/>
      </c>
    </row>
    <row r="159" spans="1:14">
      <c r="A159" s="66" t="str" cm="1">
        <f t="array" aca="1" ref="A159" ca="1">IFERROR(
    SMALL(
        IF((統合マスタ!$R$5:$R$1501=1)*
           (ISNUMBER(MATCH(統合マスタ!$V$5:$V$1501, 分類!$Q$8:$Q$15, 0))),
           統合マスタ!$AC$5:$AC$1501),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IF($A159="","",OFFSET(統合マスタ!$K$4,MATCH($A159,統合マスタ!$AC$5:$AC$1501,0),0))</f>
        <v/>
      </c>
    </row>
    <row r="160" spans="1:14">
      <c r="A160" s="66" t="str" cm="1">
        <f t="array" aca="1" ref="A160" ca="1">IFERROR(
    SMALL(
        IF((統合マスタ!$R$5:$R$1501=1)*
           (ISNUMBER(MATCH(統合マスタ!$V$5:$V$1501, 分類!$Q$8:$Q$15, 0))),
           統合マスタ!$AC$5:$AC$1501),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IF($A160="","",OFFSET(統合マスタ!$K$4,MATCH($A160,統合マスタ!$AC$5:$AC$1501,0),0))</f>
        <v/>
      </c>
    </row>
    <row r="161" spans="1:14">
      <c r="A161" s="66" t="str" cm="1">
        <f t="array" aca="1" ref="A161" ca="1">IFERROR(
    SMALL(
        IF((統合マスタ!$R$5:$R$1501=1)*
           (ISNUMBER(MATCH(統合マスタ!$V$5:$V$1501, 分類!$Q$8:$Q$15, 0))),
           統合マスタ!$AC$5:$AC$1501),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IF($A161="","",OFFSET(統合マスタ!$K$4,MATCH($A161,統合マスタ!$AC$5:$AC$1501,0),0))</f>
        <v/>
      </c>
    </row>
    <row r="162" spans="1:14">
      <c r="A162" s="66" t="str" cm="1">
        <f t="array" aca="1" ref="A162" ca="1">IFERROR(
    SMALL(
        IF((統合マスタ!$R$5:$R$1501=1)*
           (ISNUMBER(MATCH(統合マスタ!$V$5:$V$1501, 分類!$Q$8:$Q$15, 0))),
           統合マスタ!$AC$5:$AC$1501),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IF($A162="","",OFFSET(統合マスタ!$K$4,MATCH($A162,統合マスタ!$AC$5:$AC$1501,0),0))</f>
        <v/>
      </c>
    </row>
    <row r="163" spans="1:14">
      <c r="A163" s="66" t="str" cm="1">
        <f t="array" aca="1" ref="A163" ca="1">IFERROR(
    SMALL(
        IF((統合マスタ!$R$5:$R$1501=1)*
           (ISNUMBER(MATCH(統合マスタ!$V$5:$V$1501, 分類!$Q$8:$Q$15, 0))),
           統合マスタ!$AC$5:$AC$1501),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IF($A163="","",OFFSET(統合マスタ!$K$4,MATCH($A163,統合マスタ!$AC$5:$AC$1501,0),0))</f>
        <v/>
      </c>
    </row>
    <row r="164" spans="1:14">
      <c r="A164" s="66" t="str" cm="1">
        <f t="array" aca="1" ref="A164" ca="1">IFERROR(
    SMALL(
        IF((統合マスタ!$R$5:$R$1501=1)*
           (ISNUMBER(MATCH(統合マスタ!$V$5:$V$1501, 分類!$Q$8:$Q$15, 0))),
           統合マスタ!$AC$5:$AC$1501),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IF($A164="","",OFFSET(統合マスタ!$K$4,MATCH($A164,統合マスタ!$AC$5:$AC$1501,0),0))</f>
        <v/>
      </c>
    </row>
    <row r="165" spans="1:14">
      <c r="A165" s="66" t="str" cm="1">
        <f t="array" aca="1" ref="A165" ca="1">IFERROR(
    SMALL(
        IF((統合マスタ!$R$5:$R$1501=1)*
           (ISNUMBER(MATCH(統合マスタ!$V$5:$V$1501, 分類!$Q$8:$Q$15, 0))),
           統合マスタ!$AC$5:$AC$1501),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IF($A165="","",OFFSET(統合マスタ!$K$4,MATCH($A165,統合マスタ!$AC$5:$AC$1501,0),0))</f>
        <v/>
      </c>
    </row>
    <row r="166" spans="1:14">
      <c r="A166" s="66" t="str" cm="1">
        <f t="array" aca="1" ref="A166" ca="1">IFERROR(
    SMALL(
        IF((統合マスタ!$R$5:$R$1501=1)*
           (ISNUMBER(MATCH(統合マスタ!$V$5:$V$1501, 分類!$Q$8:$Q$15, 0))),
           統合マスタ!$AC$5:$AC$1501),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IF($A166="","",OFFSET(統合マスタ!$K$4,MATCH($A166,統合マスタ!$AC$5:$AC$1501,0),0))</f>
        <v/>
      </c>
    </row>
    <row r="167" spans="1:14">
      <c r="A167" s="66" t="str" cm="1">
        <f t="array" aca="1" ref="A167" ca="1">IFERROR(
    SMALL(
        IF((統合マスタ!$R$5:$R$1501=1)*
           (ISNUMBER(MATCH(統合マスタ!$V$5:$V$1501, 分類!$Q$8:$Q$15, 0))),
           統合マスタ!$AC$5:$AC$1501),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IF($A167="","",OFFSET(統合マスタ!$K$4,MATCH($A167,統合マスタ!$AC$5:$AC$1501,0),0))</f>
        <v/>
      </c>
    </row>
    <row r="168" spans="1:14">
      <c r="A168" s="66" t="str" cm="1">
        <f t="array" aca="1" ref="A168" ca="1">IFERROR(
    SMALL(
        IF((統合マスタ!$R$5:$R$1501=1)*
           (ISNUMBER(MATCH(統合マスタ!$V$5:$V$1501, 分類!$Q$8:$Q$15, 0))),
           統合マスタ!$AC$5:$AC$1501),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IF($A168="","",OFFSET(統合マスタ!$K$4,MATCH($A168,統合マスタ!$AC$5:$AC$1501,0),0))</f>
        <v/>
      </c>
    </row>
    <row r="169" spans="1:14">
      <c r="A169" s="66" t="str" cm="1">
        <f t="array" aca="1" ref="A169" ca="1">IFERROR(
    SMALL(
        IF((統合マスタ!$R$5:$R$1501=1)*
           (ISNUMBER(MATCH(統合マスタ!$V$5:$V$1501, 分類!$Q$8:$Q$15, 0))),
           統合マスタ!$AC$5:$AC$1501),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IF($A169="","",OFFSET(統合マスタ!$K$4,MATCH($A169,統合マスタ!$AC$5:$AC$1501,0),0))</f>
        <v/>
      </c>
    </row>
    <row r="170" spans="1:14">
      <c r="A170" s="66" t="str" cm="1">
        <f t="array" aca="1" ref="A170" ca="1">IFERROR(
    SMALL(
        IF((統合マスタ!$R$5:$R$1501=1)*
           (ISNUMBER(MATCH(統合マスタ!$V$5:$V$1501, 分類!$Q$8:$Q$15, 0))),
           統合マスタ!$AC$5:$AC$1501),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IF($A170="","",OFFSET(統合マスタ!$K$4,MATCH($A170,統合マスタ!$AC$5:$AC$1501,0),0))</f>
        <v/>
      </c>
    </row>
    <row r="171" spans="1:14">
      <c r="A171" s="66" t="str" cm="1">
        <f t="array" aca="1" ref="A171" ca="1">IFERROR(
    SMALL(
        IF((統合マスタ!$R$5:$R$1501=1)*
           (ISNUMBER(MATCH(統合マスタ!$V$5:$V$1501, 分類!$Q$8:$Q$15, 0))),
           統合マスタ!$AC$5:$AC$1501),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IF($A171="","",OFFSET(統合マスタ!$K$4,MATCH($A171,統合マスタ!$AC$5:$AC$1501,0),0))</f>
        <v/>
      </c>
    </row>
    <row r="172" spans="1:14">
      <c r="A172" s="66" t="str" cm="1">
        <f t="array" aca="1" ref="A172" ca="1">IFERROR(
    SMALL(
        IF((統合マスタ!$R$5:$R$1501=1)*
           (ISNUMBER(MATCH(統合マスタ!$V$5:$V$1501, 分類!$Q$8:$Q$15, 0))),
           統合マスタ!$AC$5:$AC$1501),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IF($A172="","",OFFSET(統合マスタ!$K$4,MATCH($A172,統合マスタ!$AC$5:$AC$1501,0),0))</f>
        <v/>
      </c>
    </row>
    <row r="173" spans="1:14">
      <c r="A173" s="66" t="str" cm="1">
        <f t="array" aca="1" ref="A173" ca="1">IFERROR(
    SMALL(
        IF((統合マスタ!$R$5:$R$1501=1)*
           (ISNUMBER(MATCH(統合マスタ!$V$5:$V$1501, 分類!$Q$8:$Q$15, 0))),
           統合マスタ!$AC$5:$AC$1501),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IF($A173="","",OFFSET(統合マスタ!$K$4,MATCH($A173,統合マスタ!$AC$5:$AC$1501,0),0))</f>
        <v/>
      </c>
    </row>
    <row r="174" spans="1:14">
      <c r="A174" s="66" t="str" cm="1">
        <f t="array" aca="1" ref="A174" ca="1">IFERROR(
    SMALL(
        IF((統合マスタ!$R$5:$R$1501=1)*
           (ISNUMBER(MATCH(統合マスタ!$V$5:$V$1501, 分類!$Q$8:$Q$15, 0))),
           統合マスタ!$AC$5:$AC$1501),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IF($A174="","",OFFSET(統合マスタ!$K$4,MATCH($A174,統合マスタ!$AC$5:$AC$1501,0),0))</f>
        <v/>
      </c>
    </row>
    <row r="175" spans="1:14">
      <c r="A175" s="66" t="str" cm="1">
        <f t="array" aca="1" ref="A175" ca="1">IFERROR(
    SMALL(
        IF((統合マスタ!$R$5:$R$1501=1)*
           (ISNUMBER(MATCH(統合マスタ!$V$5:$V$1501, 分類!$Q$8:$Q$15, 0))),
           統合マスタ!$AC$5:$AC$1501),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IF($A175="","",OFFSET(統合マスタ!$K$4,MATCH($A175,統合マスタ!$AC$5:$AC$1501,0),0))</f>
        <v/>
      </c>
    </row>
    <row r="176" spans="1:14">
      <c r="A176" s="66" t="str" cm="1">
        <f t="array" aca="1" ref="A176" ca="1">IFERROR(
    SMALL(
        IF((統合マスタ!$R$5:$R$1501=1)*
           (ISNUMBER(MATCH(統合マスタ!$V$5:$V$1501, 分類!$Q$8:$Q$15, 0))),
           統合マスタ!$AC$5:$AC$1501),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IF($A176="","",OFFSET(統合マスタ!$K$4,MATCH($A176,統合マスタ!$AC$5:$AC$1501,0),0))</f>
        <v/>
      </c>
    </row>
    <row r="177" spans="1:14">
      <c r="A177" s="66" t="str" cm="1">
        <f t="array" aca="1" ref="A177" ca="1">IFERROR(
    SMALL(
        IF((統合マスタ!$R$5:$R$1501=1)*
           (ISNUMBER(MATCH(統合マスタ!$V$5:$V$1501, 分類!$Q$8:$Q$15, 0))),
           統合マスタ!$AC$5:$AC$1501),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IF($A177="","",OFFSET(統合マスタ!$K$4,MATCH($A177,統合マスタ!$AC$5:$AC$1501,0),0))</f>
        <v/>
      </c>
    </row>
    <row r="178" spans="1:14">
      <c r="A178" s="66" t="str" cm="1">
        <f t="array" aca="1" ref="A178" ca="1">IFERROR(
    SMALL(
        IF((統合マスタ!$R$5:$R$1501=1)*
           (ISNUMBER(MATCH(統合マスタ!$V$5:$V$1501, 分類!$Q$8:$Q$15, 0))),
           統合マスタ!$AC$5:$AC$1501),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IF($A178="","",OFFSET(統合マスタ!$K$4,MATCH($A178,統合マスタ!$AC$5:$AC$1501,0),0))</f>
        <v/>
      </c>
    </row>
    <row r="179" spans="1:14">
      <c r="A179" s="66" t="str" cm="1">
        <f t="array" aca="1" ref="A179" ca="1">IFERROR(
    SMALL(
        IF((統合マスタ!$R$5:$R$1501=1)*
           (ISNUMBER(MATCH(統合マスタ!$V$5:$V$1501, 分類!$Q$8:$Q$15, 0))),
           統合マスタ!$AC$5:$AC$1501),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IF($A179="","",OFFSET(統合マスタ!$K$4,MATCH($A179,統合マスタ!$AC$5:$AC$1501,0),0))</f>
        <v/>
      </c>
    </row>
    <row r="180" spans="1:14">
      <c r="A180" s="66" t="str" cm="1">
        <f t="array" aca="1" ref="A180" ca="1">IFERROR(
    SMALL(
        IF((統合マスタ!$R$5:$R$1501=1)*
           (ISNUMBER(MATCH(統合マスタ!$V$5:$V$1501, 分類!$Q$8:$Q$15, 0))),
           統合マスタ!$AC$5:$AC$1501),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IF($A180="","",OFFSET(統合マスタ!$K$4,MATCH($A180,統合マスタ!$AC$5:$AC$1501,0),0))</f>
        <v/>
      </c>
    </row>
    <row r="181" spans="1:14">
      <c r="A181" s="66" t="str" cm="1">
        <f t="array" aca="1" ref="A181" ca="1">IFERROR(
    SMALL(
        IF((統合マスタ!$R$5:$R$1501=1)*
           (ISNUMBER(MATCH(統合マスタ!$V$5:$V$1501, 分類!$Q$8:$Q$15, 0))),
           統合マスタ!$AC$5:$AC$1501),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IF($A181="","",OFFSET(統合マスタ!$K$4,MATCH($A181,統合マスタ!$AC$5:$AC$1501,0),0))</f>
        <v/>
      </c>
    </row>
    <row r="182" spans="1:14">
      <c r="A182" s="66" t="str" cm="1">
        <f t="array" aca="1" ref="A182" ca="1">IFERROR(
    SMALL(
        IF((統合マスタ!$R$5:$R$1501=1)*
           (ISNUMBER(MATCH(統合マスタ!$V$5:$V$1501, 分類!$Q$8:$Q$15, 0))),
           統合マスタ!$AC$5:$AC$1501),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IF($A182="","",OFFSET(統合マスタ!$K$4,MATCH($A182,統合マスタ!$AC$5:$AC$1501,0),0))</f>
        <v/>
      </c>
    </row>
    <row r="183" spans="1:14">
      <c r="A183" s="66" t="str" cm="1">
        <f t="array" aca="1" ref="A183" ca="1">IFERROR(
    SMALL(
        IF((統合マスタ!$R$5:$R$1501=1)*
           (ISNUMBER(MATCH(統合マスタ!$V$5:$V$1501, 分類!$Q$8:$Q$15, 0))),
           統合マスタ!$AC$5:$AC$1501),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IF($A183="","",OFFSET(統合マスタ!$K$4,MATCH($A183,統合マスタ!$AC$5:$AC$1501,0),0))</f>
        <v/>
      </c>
    </row>
    <row r="184" spans="1:14">
      <c r="A184" s="66" t="str" cm="1">
        <f t="array" aca="1" ref="A184" ca="1">IFERROR(
    SMALL(
        IF((統合マスタ!$R$5:$R$1501=1)*
           (ISNUMBER(MATCH(統合マスタ!$V$5:$V$1501, 分類!$Q$8:$Q$15, 0))),
           統合マスタ!$AC$5:$AC$1501),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IF($A184="","",OFFSET(統合マスタ!$K$4,MATCH($A184,統合マスタ!$AC$5:$AC$1501,0),0))</f>
        <v/>
      </c>
    </row>
    <row r="185" spans="1:14">
      <c r="A185" s="66" t="str" cm="1">
        <f t="array" aca="1" ref="A185" ca="1">IFERROR(
    SMALL(
        IF((統合マスタ!$R$5:$R$1501=1)*
           (ISNUMBER(MATCH(統合マスタ!$V$5:$V$1501, 分類!$Q$8:$Q$15, 0))),
           統合マスタ!$AC$5:$AC$1501),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IF($A185="","",OFFSET(統合マスタ!$K$4,MATCH($A185,統合マスタ!$AC$5:$AC$1501,0),0))</f>
        <v/>
      </c>
    </row>
    <row r="186" spans="1:14">
      <c r="A186" s="66" t="str" cm="1">
        <f t="array" aca="1" ref="A186" ca="1">IFERROR(
    SMALL(
        IF((統合マスタ!$R$5:$R$1501=1)*
           (ISNUMBER(MATCH(統合マスタ!$V$5:$V$1501, 分類!$Q$8:$Q$15, 0))),
           統合マスタ!$AC$5:$AC$1501),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IF($A186="","",OFFSET(統合マスタ!$K$4,MATCH($A186,統合マスタ!$AC$5:$AC$1501,0),0))</f>
        <v/>
      </c>
    </row>
    <row r="187" spans="1:14">
      <c r="A187" s="66" t="str" cm="1">
        <f t="array" aca="1" ref="A187" ca="1">IFERROR(
    SMALL(
        IF((統合マスタ!$R$5:$R$1501=1)*
           (ISNUMBER(MATCH(統合マスタ!$V$5:$V$1501, 分類!$Q$8:$Q$15, 0))),
           統合マスタ!$AC$5:$AC$1501),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IF($A187="","",OFFSET(統合マスタ!$K$4,MATCH($A187,統合マスタ!$AC$5:$AC$1501,0),0))</f>
        <v/>
      </c>
    </row>
    <row r="188" spans="1:14">
      <c r="A188" s="66" t="str" cm="1">
        <f t="array" aca="1" ref="A188" ca="1">IFERROR(
    SMALL(
        IF((統合マスタ!$R$5:$R$1501=1)*
           (ISNUMBER(MATCH(統合マスタ!$V$5:$V$1501, 分類!$Q$8:$Q$15, 0))),
           統合マスタ!$AC$5:$AC$1501),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IF($A188="","",OFFSET(統合マスタ!$K$4,MATCH($A188,統合マスタ!$AC$5:$AC$1501,0),0))</f>
        <v/>
      </c>
    </row>
    <row r="189" spans="1:14">
      <c r="A189" s="66" t="str" cm="1">
        <f t="array" aca="1" ref="A189" ca="1">IFERROR(
    SMALL(
        IF((統合マスタ!$R$5:$R$1501=1)*
           (ISNUMBER(MATCH(統合マスタ!$V$5:$V$1501, 分類!$Q$8:$Q$15, 0))),
           統合マスタ!$AC$5:$AC$1501),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IF($A189="","",OFFSET(統合マスタ!$K$4,MATCH($A189,統合マスタ!$AC$5:$AC$1501,0),0))</f>
        <v/>
      </c>
    </row>
    <row r="190" spans="1:14">
      <c r="A190" s="66" t="str" cm="1">
        <f t="array" aca="1" ref="A190" ca="1">IFERROR(
    SMALL(
        IF((統合マスタ!$R$5:$R$1501=1)*
           (ISNUMBER(MATCH(統合マスタ!$V$5:$V$1501, 分類!$Q$8:$Q$15, 0))),
           統合マスタ!$AC$5:$AC$1501),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IF($A190="","",OFFSET(統合マスタ!$K$4,MATCH($A190,統合マスタ!$AC$5:$AC$1501,0),0))</f>
        <v/>
      </c>
    </row>
    <row r="191" spans="1:14">
      <c r="A191" s="66" t="str" cm="1">
        <f t="array" aca="1" ref="A191" ca="1">IFERROR(
    SMALL(
        IF((統合マスタ!$R$5:$R$1501=1)*
           (ISNUMBER(MATCH(統合マスタ!$V$5:$V$1501, 分類!$Q$8:$Q$15, 0))),
           統合マスタ!$AC$5:$AC$1501),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IF($A191="","",OFFSET(統合マスタ!$K$4,MATCH($A191,統合マスタ!$AC$5:$AC$1501,0),0))</f>
        <v/>
      </c>
    </row>
    <row r="192" spans="1:14">
      <c r="A192" s="66" t="str" cm="1">
        <f t="array" aca="1" ref="A192" ca="1">IFERROR(
    SMALL(
        IF((統合マスタ!$R$5:$R$1501=1)*
           (ISNUMBER(MATCH(統合マスタ!$V$5:$V$1501, 分類!$Q$8:$Q$15, 0))),
           統合マスタ!$AC$5:$AC$1501),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IF($A192="","",OFFSET(統合マスタ!$K$4,MATCH($A192,統合マスタ!$AC$5:$AC$1501,0),0))</f>
        <v/>
      </c>
    </row>
    <row r="193" spans="1:14">
      <c r="A193" s="66" t="str" cm="1">
        <f t="array" aca="1" ref="A193" ca="1">IFERROR(
    SMALL(
        IF((統合マスタ!$R$5:$R$1501=1)*
           (ISNUMBER(MATCH(統合マスタ!$V$5:$V$1501, 分類!$Q$8:$Q$15, 0))),
           統合マスタ!$AC$5:$AC$1501),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IF($A193="","",OFFSET(統合マスタ!$K$4,MATCH($A193,統合マスタ!$AC$5:$AC$1501,0),0))</f>
        <v/>
      </c>
    </row>
    <row r="194" spans="1:14">
      <c r="A194" s="66" t="str" cm="1">
        <f t="array" aca="1" ref="A194" ca="1">IFERROR(
    SMALL(
        IF((統合マスタ!$R$5:$R$1501=1)*
           (ISNUMBER(MATCH(統合マスタ!$V$5:$V$1501, 分類!$Q$8:$Q$15, 0))),
           統合マスタ!$AC$5:$AC$1501),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IF($A194="","",OFFSET(統合マスタ!$K$4,MATCH($A194,統合マスタ!$AC$5:$AC$1501,0),0))</f>
        <v/>
      </c>
    </row>
    <row r="195" spans="1:14">
      <c r="A195" s="66" t="str" cm="1">
        <f t="array" aca="1" ref="A195" ca="1">IFERROR(
    SMALL(
        IF((統合マスタ!$R$5:$R$1501=1)*
           (ISNUMBER(MATCH(統合マスタ!$V$5:$V$1501, 分類!$Q$8:$Q$15, 0))),
           統合マスタ!$AC$5:$AC$1501),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IF($A195="","",OFFSET(統合マスタ!$K$4,MATCH($A195,統合マスタ!$AC$5:$AC$1501,0),0))</f>
        <v/>
      </c>
    </row>
    <row r="196" spans="1:14">
      <c r="A196" s="66" t="str" cm="1">
        <f t="array" aca="1" ref="A196" ca="1">IFERROR(
    SMALL(
        IF((統合マスタ!$R$5:$R$1501=1)*
           (ISNUMBER(MATCH(統合マスタ!$V$5:$V$1501, 分類!$Q$8:$Q$15, 0))),
           統合マスタ!$AC$5:$AC$1501),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IF($A196="","",OFFSET(統合マスタ!$K$4,MATCH($A196,統合マスタ!$AC$5:$AC$1501,0),0))</f>
        <v/>
      </c>
    </row>
    <row r="197" spans="1:14">
      <c r="A197" s="66" t="str" cm="1">
        <f t="array" aca="1" ref="A197" ca="1">IFERROR(
    SMALL(
        IF((統合マスタ!$R$5:$R$1501=1)*
           (ISNUMBER(MATCH(統合マスタ!$V$5:$V$1501, 分類!$Q$8:$Q$15, 0))),
           統合マスタ!$AC$5:$AC$1501),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IF($A197="","",OFFSET(統合マスタ!$K$4,MATCH($A197,統合マスタ!$AC$5:$AC$1501,0),0))</f>
        <v/>
      </c>
    </row>
    <row r="198" spans="1:14">
      <c r="A198" s="66" t="str" cm="1">
        <f t="array" aca="1" ref="A198" ca="1">IFERROR(
    SMALL(
        IF((統合マスタ!$R$5:$R$1501=1)*
           (ISNUMBER(MATCH(統合マスタ!$V$5:$V$1501, 分類!$Q$8:$Q$15, 0))),
           統合マスタ!$AC$5:$AC$1501),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IF($A198="","",OFFSET(統合マスタ!$K$4,MATCH($A198,統合マスタ!$AC$5:$AC$1501,0),0))</f>
        <v/>
      </c>
    </row>
    <row r="199" spans="1:14">
      <c r="A199" s="66" t="str" cm="1">
        <f t="array" aca="1" ref="A199" ca="1">IFERROR(
    SMALL(
        IF((統合マスタ!$R$5:$R$1501=1)*
           (ISNUMBER(MATCH(統合マスタ!$V$5:$V$1501, 分類!$Q$8:$Q$15, 0))),
           統合マスタ!$AC$5:$AC$1501),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IF($A199="","",OFFSET(統合マスタ!$K$4,MATCH($A199,統合マスタ!$AC$5:$AC$1501,0),0))</f>
        <v/>
      </c>
    </row>
    <row r="200" spans="1:14">
      <c r="A200" s="66" t="str" cm="1">
        <f t="array" aca="1" ref="A200" ca="1">IFERROR(
    SMALL(
        IF((統合マスタ!$R$5:$R$1501=1)*
           (ISNUMBER(MATCH(統合マスタ!$V$5:$V$1501, 分類!$Q$8:$Q$15, 0))),
           統合マスタ!$AC$5:$AC$1501),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IF($A200="","",OFFSET(統合マスタ!$K$4,MATCH($A200,統合マスタ!$AC$5:$AC$1501,0),0))</f>
        <v/>
      </c>
    </row>
    <row r="201" spans="1:14">
      <c r="A201" s="66" t="str" cm="1">
        <f t="array" aca="1" ref="A201" ca="1">IFERROR(
    SMALL(
        IF((統合マスタ!$R$5:$R$1501=1)*
           (ISNUMBER(MATCH(統合マスタ!$V$5:$V$1501, 分類!$Q$8:$Q$15, 0))),
           統合マスタ!$AC$5:$AC$1501),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IF($A201="","",OFFSET(統合マスタ!$K$4,MATCH($A201,統合マスタ!$AC$5:$AC$1501,0),0))</f>
        <v/>
      </c>
    </row>
    <row r="202" spans="1:14">
      <c r="A202" s="66" t="str" cm="1">
        <f t="array" aca="1" ref="A202" ca="1">IFERROR(
    SMALL(
        IF((統合マスタ!$R$5:$R$1501=1)*
           (ISNUMBER(MATCH(統合マスタ!$V$5:$V$1501, 分類!$Q$8:$Q$15, 0))),
           統合マスタ!$AC$5:$AC$1501),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IF($A202="","",OFFSET(統合マスタ!$K$4,MATCH($A202,統合マスタ!$AC$5:$AC$1501,0),0))</f>
        <v/>
      </c>
    </row>
    <row r="203" spans="1:14">
      <c r="A203" s="66" t="str" cm="1">
        <f t="array" aca="1" ref="A203" ca="1">IFERROR(
    SMALL(
        IF((統合マスタ!$R$5:$R$1501=1)*
           (ISNUMBER(MATCH(統合マスタ!$V$5:$V$1501, 分類!$Q$8:$Q$15, 0))),
           統合マスタ!$AC$5:$AC$1501),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IF($A203="","",OFFSET(統合マスタ!$K$4,MATCH($A203,統合マスタ!$AC$5:$AC$1501,0),0))</f>
        <v/>
      </c>
    </row>
    <row r="204" spans="1:14">
      <c r="A204" s="66" t="str" cm="1">
        <f t="array" aca="1" ref="A204" ca="1">IFERROR(
    SMALL(
        IF((統合マスタ!$R$5:$R$1501=1)*
           (ISNUMBER(MATCH(統合マスタ!$V$5:$V$1501, 分類!$Q$8:$Q$15, 0))),
           統合マスタ!$AC$5:$AC$1501),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IF($A204="","",OFFSET(統合マスタ!$K$4,MATCH($A204,統合マスタ!$AC$5:$AC$1501,0),0))</f>
        <v/>
      </c>
    </row>
    <row r="205" spans="1:14">
      <c r="A205" s="66" t="str" cm="1">
        <f t="array" aca="1" ref="A205" ca="1">IFERROR(
    SMALL(
        IF((統合マスタ!$R$5:$R$1501=1)*
           (ISNUMBER(MATCH(統合マスタ!$V$5:$V$1501, 分類!$Q$8:$Q$15, 0))),
           統合マスタ!$AC$5:$AC$1501),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IF($A205="","",OFFSET(統合マスタ!$K$4,MATCH($A205,統合マスタ!$AC$5:$AC$1501,0),0))</f>
        <v/>
      </c>
    </row>
    <row r="206" spans="1:14">
      <c r="A206" s="66" t="str" cm="1">
        <f t="array" aca="1" ref="A206" ca="1">IFERROR(
    SMALL(
        IF((統合マスタ!$R$5:$R$1501=1)*
           (ISNUMBER(MATCH(統合マスタ!$V$5:$V$1501, 分類!$Q$8:$Q$15, 0))),
           統合マスタ!$AC$5:$AC$1501),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IF($A206="","",OFFSET(統合マスタ!$K$4,MATCH($A206,統合マスタ!$AC$5:$AC$1501,0),0))</f>
        <v/>
      </c>
    </row>
    <row r="207" spans="1:14">
      <c r="A207" s="66" t="str" cm="1">
        <f t="array" aca="1" ref="A207" ca="1">IFERROR(
    SMALL(
        IF((統合マスタ!$R$5:$R$1501=1)*
           (ISNUMBER(MATCH(統合マスタ!$V$5:$V$1501, 分類!$Q$8:$Q$15, 0))),
           統合マスタ!$AC$5:$AC$1501),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IF($A207="","",OFFSET(統合マスタ!$K$4,MATCH($A207,統合マスタ!$AC$5:$AC$1501,0),0))</f>
        <v/>
      </c>
    </row>
    <row r="208" spans="1:14">
      <c r="A208" s="66" t="str" cm="1">
        <f t="array" aca="1" ref="A208" ca="1">IFERROR(
    SMALL(
        IF((統合マスタ!$R$5:$R$1501=1)*
           (ISNUMBER(MATCH(統合マスタ!$V$5:$V$1501, 分類!$Q$8:$Q$15, 0))),
           統合マスタ!$AC$5:$AC$1501),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IF($A208="","",OFFSET(統合マスタ!$K$4,MATCH($A208,統合マスタ!$AC$5:$AC$1501,0),0))</f>
        <v/>
      </c>
    </row>
    <row r="209" spans="1:14">
      <c r="A209" s="66" t="str" cm="1">
        <f t="array" aca="1" ref="A209" ca="1">IFERROR(
    SMALL(
        IF((統合マスタ!$R$5:$R$1501=1)*
           (ISNUMBER(MATCH(統合マスタ!$V$5:$V$1501, 分類!$Q$8:$Q$15, 0))),
           統合マスタ!$AC$5:$AC$1501),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IF($A209="","",OFFSET(統合マスタ!$K$4,MATCH($A209,統合マスタ!$AC$5:$AC$1501,0),0))</f>
        <v/>
      </c>
    </row>
    <row r="210" spans="1:14">
      <c r="A210" s="66" t="str" cm="1">
        <f t="array" aca="1" ref="A210" ca="1">IFERROR(
    SMALL(
        IF((統合マスタ!$R$5:$R$1501=1)*
           (ISNUMBER(MATCH(統合マスタ!$V$5:$V$1501, 分類!$Q$8:$Q$15, 0))),
           統合マスタ!$AC$5:$AC$1501),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IF($A210="","",OFFSET(統合マスタ!$K$4,MATCH($A210,統合マスタ!$AC$5:$AC$1501,0),0))</f>
        <v/>
      </c>
    </row>
    <row r="211" spans="1:14">
      <c r="A211" s="66" t="str" cm="1">
        <f t="array" aca="1" ref="A211" ca="1">IFERROR(
    SMALL(
        IF((統合マスタ!$R$5:$R$1501=1)*
           (ISNUMBER(MATCH(統合マスタ!$V$5:$V$1501, 分類!$Q$8:$Q$15, 0))),
           統合マスタ!$AC$5:$AC$1501),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IF($A211="","",OFFSET(統合マスタ!$K$4,MATCH($A211,統合マスタ!$AC$5:$AC$1501,0),0))</f>
        <v/>
      </c>
    </row>
    <row r="212" spans="1:14">
      <c r="A212" s="66" t="str" cm="1">
        <f t="array" aca="1" ref="A212" ca="1">IFERROR(
    SMALL(
        IF((統合マスタ!$R$5:$R$1501=1)*
           (ISNUMBER(MATCH(統合マスタ!$V$5:$V$1501, 分類!$Q$8:$Q$15, 0))),
           統合マスタ!$AC$5:$AC$1501),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IF($A212="","",OFFSET(統合マスタ!$K$4,MATCH($A212,統合マスタ!$AC$5:$AC$1501,0),0))</f>
        <v/>
      </c>
    </row>
    <row r="213" spans="1:14">
      <c r="A213" s="66" t="str" cm="1">
        <f t="array" aca="1" ref="A213" ca="1">IFERROR(
    SMALL(
        IF((統合マスタ!$R$5:$R$1501=1)*
           (ISNUMBER(MATCH(統合マスタ!$V$5:$V$1501, 分類!$Q$8:$Q$15, 0))),
           統合マスタ!$AC$5:$AC$1501),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IF($A213="","",OFFSET(統合マスタ!$K$4,MATCH($A213,統合マスタ!$AC$5:$AC$1501,0),0))</f>
        <v/>
      </c>
    </row>
    <row r="214" spans="1:14">
      <c r="A214" s="66" t="str" cm="1">
        <f t="array" aca="1" ref="A214" ca="1">IFERROR(
    SMALL(
        IF((統合マスタ!$R$5:$R$1501=1)*
           (ISNUMBER(MATCH(統合マスタ!$V$5:$V$1501, 分類!$Q$8:$Q$15, 0))),
           統合マスタ!$AC$5:$AC$1501),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IF($A214="","",OFFSET(統合マスタ!$K$4,MATCH($A214,統合マスタ!$AC$5:$AC$1501,0),0))</f>
        <v/>
      </c>
    </row>
    <row r="215" spans="1:14">
      <c r="A215" s="66" t="str" cm="1">
        <f t="array" aca="1" ref="A215" ca="1">IFERROR(
    SMALL(
        IF((統合マスタ!$R$5:$R$1501=1)*
           (ISNUMBER(MATCH(統合マスタ!$V$5:$V$1501, 分類!$Q$8:$Q$15, 0))),
           統合マスタ!$AC$5:$AC$1501),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IF($A215="","",OFFSET(統合マスタ!$K$4,MATCH($A215,統合マスタ!$AC$5:$AC$1501,0),0))</f>
        <v/>
      </c>
    </row>
    <row r="216" spans="1:14">
      <c r="A216" s="66" t="str" cm="1">
        <f t="array" aca="1" ref="A216" ca="1">IFERROR(
    SMALL(
        IF((統合マスタ!$R$5:$R$1501=1)*
           (ISNUMBER(MATCH(統合マスタ!$V$5:$V$1501, 分類!$Q$8:$Q$15, 0))),
           統合マスタ!$AC$5:$AC$1501),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IF($A216="","",OFFSET(統合マスタ!$K$4,MATCH($A216,統合マスタ!$AC$5:$AC$1501,0),0))</f>
        <v/>
      </c>
    </row>
    <row r="217" spans="1:14">
      <c r="A217" s="66" t="str" cm="1">
        <f t="array" aca="1" ref="A217" ca="1">IFERROR(
    SMALL(
        IF((統合マスタ!$R$5:$R$1501=1)*
           (ISNUMBER(MATCH(統合マスタ!$V$5:$V$1501, 分類!$Q$8:$Q$15, 0))),
           統合マスタ!$AC$5:$AC$1501),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IF($A217="","",OFFSET(統合マスタ!$K$4,MATCH($A217,統合マスタ!$AC$5:$AC$1501,0),0))</f>
        <v/>
      </c>
    </row>
    <row r="218" spans="1:14">
      <c r="A218" s="66" t="str" cm="1">
        <f t="array" aca="1" ref="A218" ca="1">IFERROR(
    SMALL(
        IF((統合マスタ!$R$5:$R$1501=1)*
           (ISNUMBER(MATCH(統合マスタ!$V$5:$V$1501, 分類!$Q$8:$Q$15, 0))),
           統合マスタ!$AC$5:$AC$1501),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IF($A218="","",OFFSET(統合マスタ!$K$4,MATCH($A218,統合マスタ!$AC$5:$AC$1501,0),0))</f>
        <v/>
      </c>
    </row>
    <row r="219" spans="1:14">
      <c r="A219" s="66" t="str" cm="1">
        <f t="array" aca="1" ref="A219" ca="1">IFERROR(
    SMALL(
        IF((統合マスタ!$R$5:$R$1501=1)*
           (ISNUMBER(MATCH(統合マスタ!$V$5:$V$1501, 分類!$Q$8:$Q$15, 0))),
           統合マスタ!$AC$5:$AC$1501),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IF($A219="","",OFFSET(統合マスタ!$K$4,MATCH($A219,統合マスタ!$AC$5:$AC$1501,0),0))</f>
        <v/>
      </c>
    </row>
    <row r="220" spans="1:14">
      <c r="A220" s="66" t="str" cm="1">
        <f t="array" aca="1" ref="A220" ca="1">IFERROR(
    SMALL(
        IF((統合マスタ!$R$5:$R$1501=1)*
           (ISNUMBER(MATCH(統合マスタ!$V$5:$V$1501, 分類!$Q$8:$Q$15, 0))),
           統合マスタ!$AC$5:$AC$1501),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IF($A220="","",OFFSET(統合マスタ!$K$4,MATCH($A220,統合マスタ!$AC$5:$AC$1501,0),0))</f>
        <v/>
      </c>
    </row>
    <row r="221" spans="1:14">
      <c r="A221" s="66" t="str" cm="1">
        <f t="array" aca="1" ref="A221" ca="1">IFERROR(
    SMALL(
        IF((統合マスタ!$R$5:$R$1501=1)*
           (ISNUMBER(MATCH(統合マスタ!$V$5:$V$1501, 分類!$Q$8:$Q$15, 0))),
           統合マスタ!$AC$5:$AC$1501),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IF($A221="","",OFFSET(統合マスタ!$K$4,MATCH($A221,統合マスタ!$AC$5:$AC$1501,0),0))</f>
        <v/>
      </c>
    </row>
    <row r="222" spans="1:14">
      <c r="A222" s="66" t="str" cm="1">
        <f t="array" aca="1" ref="A222" ca="1">IFERROR(
    SMALL(
        IF((統合マスタ!$R$5:$R$1501=1)*
           (ISNUMBER(MATCH(統合マスタ!$V$5:$V$1501, 分類!$Q$8:$Q$15, 0))),
           統合マスタ!$AC$5:$AC$1501),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IF($A222="","",OFFSET(統合マスタ!$K$4,MATCH($A222,統合マスタ!$AC$5:$AC$1501,0),0))</f>
        <v/>
      </c>
    </row>
    <row r="223" spans="1:14">
      <c r="A223" s="66" t="str" cm="1">
        <f t="array" aca="1" ref="A223" ca="1">IFERROR(
    SMALL(
        IF((統合マスタ!$R$5:$R$1501=1)*
           (ISNUMBER(MATCH(統合マスタ!$V$5:$V$1501, 分類!$Q$8:$Q$15, 0))),
           統合マスタ!$AC$5:$AC$1501),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IF($A223="","",OFFSET(統合マスタ!$K$4,MATCH($A223,統合マスタ!$AC$5:$AC$1501,0),0))</f>
        <v/>
      </c>
    </row>
    <row r="224" spans="1:14">
      <c r="A224" s="66" t="str" cm="1">
        <f t="array" aca="1" ref="A224" ca="1">IFERROR(
    SMALL(
        IF((統合マスタ!$R$5:$R$1501=1)*
           (ISNUMBER(MATCH(統合マスタ!$V$5:$V$1501, 分類!$Q$8:$Q$15, 0))),
           統合マスタ!$AC$5:$AC$1501),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IF($A224="","",OFFSET(統合マスタ!$K$4,MATCH($A224,統合マスタ!$AC$5:$AC$1501,0),0))</f>
        <v/>
      </c>
    </row>
    <row r="225" spans="1:14">
      <c r="A225" s="66" t="str" cm="1">
        <f t="array" aca="1" ref="A225" ca="1">IFERROR(
    SMALL(
        IF((統合マスタ!$R$5:$R$1501=1)*
           (ISNUMBER(MATCH(統合マスタ!$V$5:$V$1501, 分類!$Q$8:$Q$15, 0))),
           統合マスタ!$AC$5:$AC$1501),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IF($A225="","",OFFSET(統合マスタ!$K$4,MATCH($A225,統合マスタ!$AC$5:$AC$1501,0),0))</f>
        <v/>
      </c>
    </row>
    <row r="226" spans="1:14">
      <c r="A226" s="66" t="str" cm="1">
        <f t="array" aca="1" ref="A226" ca="1">IFERROR(
    SMALL(
        IF((統合マスタ!$R$5:$R$1501=1)*
           (ISNUMBER(MATCH(統合マスタ!$V$5:$V$1501, 分類!$Q$8:$Q$15, 0))),
           統合マスタ!$AC$5:$AC$1501),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IF($A226="","",OFFSET(統合マスタ!$K$4,MATCH($A226,統合マスタ!$AC$5:$AC$1501,0),0))</f>
        <v/>
      </c>
    </row>
    <row r="227" spans="1:14">
      <c r="A227" s="66" t="str" cm="1">
        <f t="array" aca="1" ref="A227" ca="1">IFERROR(
    SMALL(
        IF((統合マスタ!$R$5:$R$1501=1)*
           (ISNUMBER(MATCH(統合マスタ!$V$5:$V$1501, 分類!$Q$8:$Q$15, 0))),
           統合マスタ!$AC$5:$AC$1501),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IF($A227="","",OFFSET(統合マスタ!$K$4,MATCH($A227,統合マスタ!$AC$5:$AC$1501,0),0))</f>
        <v/>
      </c>
    </row>
    <row r="228" spans="1:14">
      <c r="A228" s="66" t="str" cm="1">
        <f t="array" aca="1" ref="A228" ca="1">IFERROR(
    SMALL(
        IF((統合マスタ!$R$5:$R$1501=1)*
           (ISNUMBER(MATCH(統合マスタ!$V$5:$V$1501, 分類!$Q$8:$Q$15, 0))),
           統合マスタ!$AC$5:$AC$1501),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IF($A228="","",OFFSET(統合マスタ!$K$4,MATCH($A228,統合マスタ!$AC$5:$AC$1501,0),0))</f>
        <v/>
      </c>
    </row>
    <row r="229" spans="1:14">
      <c r="A229" s="66" t="str" cm="1">
        <f t="array" aca="1" ref="A229" ca="1">IFERROR(
    SMALL(
        IF((統合マスタ!$R$5:$R$1501=1)*
           (ISNUMBER(MATCH(統合マスタ!$V$5:$V$1501, 分類!$Q$8:$Q$15, 0))),
           統合マスタ!$AC$5:$AC$1501),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IF($A229="","",OFFSET(統合マスタ!$K$4,MATCH($A229,統合マスタ!$AC$5:$AC$1501,0),0))</f>
        <v/>
      </c>
    </row>
    <row r="230" spans="1:14">
      <c r="A230" s="66" t="str" cm="1">
        <f t="array" aca="1" ref="A230" ca="1">IFERROR(
    SMALL(
        IF((統合マスタ!$R$5:$R$1501=1)*
           (ISNUMBER(MATCH(統合マスタ!$V$5:$V$1501, 分類!$Q$8:$Q$15, 0))),
           統合マスタ!$AC$5:$AC$1501),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IF($A230="","",OFFSET(統合マスタ!$K$4,MATCH($A230,統合マスタ!$AC$5:$AC$1501,0),0))</f>
        <v/>
      </c>
    </row>
    <row r="231" spans="1:14">
      <c r="A231" s="66" t="str" cm="1">
        <f t="array" aca="1" ref="A231" ca="1">IFERROR(
    SMALL(
        IF((統合マスタ!$R$5:$R$1501=1)*
           (ISNUMBER(MATCH(統合マスタ!$V$5:$V$1501, 分類!$Q$8:$Q$15, 0))),
           統合マスタ!$AC$5:$AC$1501),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IF($A231="","",OFFSET(統合マスタ!$K$4,MATCH($A231,統合マスタ!$AC$5:$AC$1501,0),0))</f>
        <v/>
      </c>
    </row>
    <row r="232" spans="1:14">
      <c r="A232" s="66" t="str" cm="1">
        <f t="array" aca="1" ref="A232" ca="1">IFERROR(
    SMALL(
        IF((統合マスタ!$R$5:$R$1501=1)*
           (ISNUMBER(MATCH(統合マスタ!$V$5:$V$1501, 分類!$Q$8:$Q$15, 0))),
           統合マスタ!$AC$5:$AC$1501),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IF($A232="","",OFFSET(統合マスタ!$K$4,MATCH($A232,統合マスタ!$AC$5:$AC$1501,0),0))</f>
        <v/>
      </c>
    </row>
    <row r="233" spans="1:14">
      <c r="A233" s="66" t="str" cm="1">
        <f t="array" aca="1" ref="A233" ca="1">IFERROR(
    SMALL(
        IF((統合マスタ!$R$5:$R$1501=1)*
           (ISNUMBER(MATCH(統合マスタ!$V$5:$V$1501, 分類!$Q$8:$Q$15, 0))),
           統合マスタ!$AC$5:$AC$1501),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IF($A233="","",OFFSET(統合マスタ!$K$4,MATCH($A233,統合マスタ!$AC$5:$AC$1501,0),0))</f>
        <v/>
      </c>
    </row>
    <row r="234" spans="1:14">
      <c r="A234" s="66" t="str" cm="1">
        <f t="array" aca="1" ref="A234" ca="1">IFERROR(
    SMALL(
        IF((統合マスタ!$R$5:$R$1501=1)*
           (ISNUMBER(MATCH(統合マスタ!$V$5:$V$1501, 分類!$Q$8:$Q$15, 0))),
           統合マスタ!$AC$5:$AC$1501),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IF($A234="","",OFFSET(統合マスタ!$K$4,MATCH($A234,統合マスタ!$AC$5:$AC$1501,0),0))</f>
        <v/>
      </c>
    </row>
    <row r="235" spans="1:14">
      <c r="A235" s="66" t="str" cm="1">
        <f t="array" aca="1" ref="A235" ca="1">IFERROR(
    SMALL(
        IF((統合マスタ!$R$5:$R$1501=1)*
           (ISNUMBER(MATCH(統合マスタ!$V$5:$V$1501, 分類!$Q$8:$Q$15, 0))),
           統合マスタ!$AC$5:$AC$1501),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IF($A235="","",OFFSET(統合マスタ!$K$4,MATCH($A235,統合マスタ!$AC$5:$AC$1501,0),0))</f>
        <v/>
      </c>
    </row>
    <row r="236" spans="1:14">
      <c r="A236" s="66" t="str" cm="1">
        <f t="array" aca="1" ref="A236" ca="1">IFERROR(
    SMALL(
        IF((統合マスタ!$R$5:$R$1501=1)*
           (ISNUMBER(MATCH(統合マスタ!$V$5:$V$1501, 分類!$Q$8:$Q$15, 0))),
           統合マスタ!$AC$5:$AC$1501),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IF($A236="","",OFFSET(統合マスタ!$K$4,MATCH($A236,統合マスタ!$AC$5:$AC$1501,0),0))</f>
        <v/>
      </c>
    </row>
    <row r="237" spans="1:14">
      <c r="A237" s="66" t="str" cm="1">
        <f t="array" aca="1" ref="A237" ca="1">IFERROR(
    SMALL(
        IF((統合マスタ!$R$5:$R$1501=1)*
           (ISNUMBER(MATCH(統合マスタ!$V$5:$V$1501, 分類!$Q$8:$Q$15, 0))),
           統合マスタ!$AC$5:$AC$1501),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IF($A237="","",OFFSET(統合マスタ!$K$4,MATCH($A237,統合マスタ!$AC$5:$AC$1501,0),0))</f>
        <v/>
      </c>
    </row>
    <row r="238" spans="1:14">
      <c r="A238" s="66" t="str" cm="1">
        <f t="array" aca="1" ref="A238" ca="1">IFERROR(
    SMALL(
        IF((統合マスタ!$R$5:$R$1501=1)*
           (ISNUMBER(MATCH(統合マスタ!$V$5:$V$1501, 分類!$Q$8:$Q$15, 0))),
           統合マスタ!$AC$5:$AC$1501),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IF($A238="","",OFFSET(統合マスタ!$K$4,MATCH($A238,統合マスタ!$AC$5:$AC$1501,0),0))</f>
        <v/>
      </c>
    </row>
    <row r="239" spans="1:14">
      <c r="A239" s="66" t="str" cm="1">
        <f t="array" aca="1" ref="A239" ca="1">IFERROR(
    SMALL(
        IF((統合マスタ!$R$5:$R$1501=1)*
           (ISNUMBER(MATCH(統合マスタ!$V$5:$V$1501, 分類!$Q$8:$Q$15, 0))),
           統合マスタ!$AC$5:$AC$1501),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IF($A239="","",OFFSET(統合マスタ!$K$4,MATCH($A239,統合マスタ!$AC$5:$AC$1501,0),0))</f>
        <v/>
      </c>
    </row>
    <row r="240" spans="1:14">
      <c r="A240" s="66" t="str" cm="1">
        <f t="array" aca="1" ref="A240" ca="1">IFERROR(
    SMALL(
        IF((統合マスタ!$R$5:$R$1501=1)*
           (ISNUMBER(MATCH(統合マスタ!$V$5:$V$1501, 分類!$Q$8:$Q$15, 0))),
           統合マスタ!$AC$5:$AC$1501),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IF($A240="","",OFFSET(統合マスタ!$K$4,MATCH($A240,統合マスタ!$AC$5:$AC$1501,0),0))</f>
        <v/>
      </c>
    </row>
    <row r="241" spans="1:14">
      <c r="A241" s="66" t="str" cm="1">
        <f t="array" aca="1" ref="A241" ca="1">IFERROR(
    SMALL(
        IF((統合マスタ!$R$5:$R$1501=1)*
           (ISNUMBER(MATCH(統合マスタ!$V$5:$V$1501, 分類!$Q$8:$Q$15, 0))),
           統合マスタ!$AC$5:$AC$1501),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IF($A241="","",OFFSET(統合マスタ!$K$4,MATCH($A241,統合マスタ!$AC$5:$AC$1501,0),0))</f>
        <v/>
      </c>
    </row>
    <row r="242" spans="1:14">
      <c r="A242" s="66" t="str" cm="1">
        <f t="array" aca="1" ref="A242" ca="1">IFERROR(
    SMALL(
        IF((統合マスタ!$R$5:$R$1501=1)*
           (ISNUMBER(MATCH(統合マスタ!$V$5:$V$1501, 分類!$Q$8:$Q$15, 0))),
           統合マスタ!$AC$5:$AC$1501),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IF($A242="","",OFFSET(統合マスタ!$K$4,MATCH($A242,統合マスタ!$AC$5:$AC$1501,0),0))</f>
        <v/>
      </c>
    </row>
    <row r="243" spans="1:14">
      <c r="A243" s="66" t="str" cm="1">
        <f t="array" aca="1" ref="A243" ca="1">IFERROR(
    SMALL(
        IF((統合マスタ!$R$5:$R$1501=1)*
           (ISNUMBER(MATCH(統合マスタ!$V$5:$V$1501, 分類!$Q$8:$Q$15, 0))),
           統合マスタ!$AC$5:$AC$1501),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IF($A243="","",OFFSET(統合マスタ!$K$4,MATCH($A243,統合マスタ!$AC$5:$AC$1501,0),0))</f>
        <v/>
      </c>
    </row>
    <row r="244" spans="1:14">
      <c r="A244" s="66" t="str" cm="1">
        <f t="array" aca="1" ref="A244" ca="1">IFERROR(
    SMALL(
        IF((統合マスタ!$R$5:$R$1501=1)*
           (ISNUMBER(MATCH(統合マスタ!$V$5:$V$1501, 分類!$Q$8:$Q$15, 0))),
           統合マスタ!$AC$5:$AC$1501),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IF($A244="","",OFFSET(統合マスタ!$K$4,MATCH($A244,統合マスタ!$AC$5:$AC$1501,0),0))</f>
        <v/>
      </c>
    </row>
    <row r="245" spans="1:14">
      <c r="A245" s="66" t="str" cm="1">
        <f t="array" aca="1" ref="A245" ca="1">IFERROR(
    SMALL(
        IF((統合マスタ!$R$5:$R$1501=1)*
           (ISNUMBER(MATCH(統合マスタ!$V$5:$V$1501, 分類!$Q$8:$Q$15, 0))),
           統合マスタ!$AC$5:$AC$1501),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IF($A245="","",OFFSET(統合マスタ!$K$4,MATCH($A245,統合マスタ!$AC$5:$AC$1501,0),0))</f>
        <v/>
      </c>
    </row>
    <row r="246" spans="1:14">
      <c r="A246" s="66" t="str" cm="1">
        <f t="array" aca="1" ref="A246" ca="1">IFERROR(
    SMALL(
        IF((統合マスタ!$R$5:$R$1501=1)*
           (ISNUMBER(MATCH(統合マスタ!$V$5:$V$1501, 分類!$Q$8:$Q$15, 0))),
           統合マスタ!$AC$5:$AC$1501),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IF($A246="","",OFFSET(統合マスタ!$K$4,MATCH($A246,統合マスタ!$AC$5:$AC$1501,0),0))</f>
        <v/>
      </c>
    </row>
    <row r="247" spans="1:14">
      <c r="A247" s="66" t="str" cm="1">
        <f t="array" aca="1" ref="A247" ca="1">IFERROR(
    SMALL(
        IF((統合マスタ!$R$5:$R$1501=1)*
           (ISNUMBER(MATCH(統合マスタ!$V$5:$V$1501, 分類!$Q$8:$Q$15, 0))),
           統合マスタ!$AC$5:$AC$1501),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IF($A247="","",OFFSET(統合マスタ!$K$4,MATCH($A247,統合マスタ!$AC$5:$AC$1501,0),0))</f>
        <v/>
      </c>
    </row>
    <row r="248" spans="1:14">
      <c r="A248" s="66" t="str" cm="1">
        <f t="array" aca="1" ref="A248" ca="1">IFERROR(
    SMALL(
        IF((統合マスタ!$R$5:$R$1501=1)*
           (ISNUMBER(MATCH(統合マスタ!$V$5:$V$1501, 分類!$Q$8:$Q$15, 0))),
           統合マスタ!$AC$5:$AC$1501),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IF($A248="","",OFFSET(統合マスタ!$K$4,MATCH($A248,統合マスタ!$AC$5:$AC$1501,0),0))</f>
        <v/>
      </c>
    </row>
    <row r="249" spans="1:14">
      <c r="A249" s="66" t="str" cm="1">
        <f t="array" aca="1" ref="A249" ca="1">IFERROR(
    SMALL(
        IF((統合マスタ!$R$5:$R$1501=1)*
           (ISNUMBER(MATCH(統合マスタ!$V$5:$V$1501, 分類!$Q$8:$Q$15, 0))),
           統合マスタ!$AC$5:$AC$1501),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IF($A249="","",OFFSET(統合マスタ!$K$4,MATCH($A249,統合マスタ!$AC$5:$AC$1501,0),0))</f>
        <v/>
      </c>
    </row>
    <row r="250" spans="1:14">
      <c r="A250" s="66" t="str" cm="1">
        <f t="array" aca="1" ref="A250" ca="1">IFERROR(
    SMALL(
        IF((統合マスタ!$R$5:$R$1501=1)*
           (ISNUMBER(MATCH(統合マスタ!$V$5:$V$1501, 分類!$Q$8:$Q$15, 0))),
           統合マスタ!$AC$5:$AC$1501),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IF($A250="","",OFFSET(統合マスタ!$K$4,MATCH($A250,統合マスタ!$AC$5:$AC$1501,0),0))</f>
        <v/>
      </c>
    </row>
    <row r="251" spans="1:14">
      <c r="A251" s="66" t="str" cm="1">
        <f t="array" aca="1" ref="A251" ca="1">IFERROR(
    SMALL(
        IF((統合マスタ!$R$5:$R$1501=1)*
           (ISNUMBER(MATCH(統合マスタ!$V$5:$V$1501, 分類!$Q$8:$Q$15, 0))),
           統合マスタ!$AC$5:$AC$1501),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IF($A251="","",OFFSET(統合マスタ!$K$4,MATCH($A251,統合マスタ!$AC$5:$AC$1501,0),0))</f>
        <v/>
      </c>
    </row>
    <row r="252" spans="1:14">
      <c r="A252" s="66" t="str" cm="1">
        <f t="array" aca="1" ref="A252" ca="1">IFERROR(
    SMALL(
        IF((統合マスタ!$R$5:$R$1501=1)*
           (ISNUMBER(MATCH(統合マスタ!$V$5:$V$1501, 分類!$Q$8:$Q$15, 0))),
           統合マスタ!$AC$5:$AC$1501),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IF($A252="","",OFFSET(統合マスタ!$K$4,MATCH($A252,統合マスタ!$AC$5:$AC$1501,0),0))</f>
        <v/>
      </c>
    </row>
    <row r="253" spans="1:14">
      <c r="A253" s="66" t="str" cm="1">
        <f t="array" aca="1" ref="A253" ca="1">IFERROR(
    SMALL(
        IF((統合マスタ!$R$5:$R$1501=1)*
           (ISNUMBER(MATCH(統合マスタ!$V$5:$V$1501, 分類!$Q$8:$Q$15, 0))),
           統合マスタ!$AC$5:$AC$1501),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IF($A253="","",OFFSET(統合マスタ!$K$4,MATCH($A253,統合マスタ!$AC$5:$AC$1501,0),0))</f>
        <v/>
      </c>
    </row>
    <row r="254" spans="1:14">
      <c r="A254" s="66" t="str" cm="1">
        <f t="array" aca="1" ref="A254" ca="1">IFERROR(
    SMALL(
        IF((統合マスタ!$R$5:$R$1501=1)*
           (ISNUMBER(MATCH(統合マスタ!$V$5:$V$1501, 分類!$Q$8:$Q$15, 0))),
           統合マスタ!$AC$5:$AC$1501),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IF($A254="","",OFFSET(統合マスタ!$K$4,MATCH($A254,統合マスタ!$AC$5:$AC$1501,0),0))</f>
        <v/>
      </c>
    </row>
    <row r="255" spans="1:14">
      <c r="A255" s="66" t="str" cm="1">
        <f t="array" aca="1" ref="A255" ca="1">IFERROR(
    SMALL(
        IF((統合マスタ!$R$5:$R$1501=1)*
           (ISNUMBER(MATCH(統合マスタ!$V$5:$V$1501, 分類!$Q$8:$Q$15, 0))),
           統合マスタ!$AC$5:$AC$1501),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IF($A255="","",OFFSET(統合マスタ!$K$4,MATCH($A255,統合マスタ!$AC$5:$AC$1501,0),0))</f>
        <v/>
      </c>
    </row>
    <row r="256" spans="1:14">
      <c r="A256" s="66" t="str" cm="1">
        <f t="array" aca="1" ref="A256" ca="1">IFERROR(
    SMALL(
        IF((統合マスタ!$R$5:$R$1501=1)*
           (ISNUMBER(MATCH(統合マスタ!$V$5:$V$1501, 分類!$Q$8:$Q$15, 0))),
           統合マスタ!$AC$5:$AC$1501),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IF($A256="","",OFFSET(統合マスタ!$K$4,MATCH($A256,統合マスタ!$AC$5:$AC$1501,0),0))</f>
        <v/>
      </c>
    </row>
    <row r="257" spans="1:14">
      <c r="A257" s="66" t="str" cm="1">
        <f t="array" aca="1" ref="A257" ca="1">IFERROR(
    SMALL(
        IF((統合マスタ!$R$5:$R$1501=1)*
           (ISNUMBER(MATCH(統合マスタ!$V$5:$V$1501, 分類!$Q$8:$Q$15, 0))),
           統合マスタ!$AC$5:$AC$1501),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IF($A257="","",OFFSET(統合マスタ!$K$4,MATCH($A257,統合マスタ!$AC$5:$AC$1501,0),0))</f>
        <v/>
      </c>
    </row>
    <row r="258" spans="1:14">
      <c r="A258" s="66" t="str" cm="1">
        <f t="array" aca="1" ref="A258" ca="1">IFERROR(
    SMALL(
        IF((統合マスタ!$R$5:$R$1501=1)*
           (ISNUMBER(MATCH(統合マスタ!$V$5:$V$1501, 分類!$Q$8:$Q$15, 0))),
           統合マスタ!$AC$5:$AC$1501),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IF($A258="","",OFFSET(統合マスタ!$K$4,MATCH($A258,統合マスタ!$AC$5:$AC$1501,0),0))</f>
        <v/>
      </c>
    </row>
    <row r="259" spans="1:14">
      <c r="A259" s="66" t="str" cm="1">
        <f t="array" aca="1" ref="A259" ca="1">IFERROR(
    SMALL(
        IF((統合マスタ!$R$5:$R$1501=1)*
           (ISNUMBER(MATCH(統合マスタ!$V$5:$V$1501, 分類!$Q$8:$Q$15, 0))),
           統合マスタ!$AC$5:$AC$1501),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IF($A259="","",OFFSET(統合マスタ!$K$4,MATCH($A259,統合マスタ!$AC$5:$AC$1501,0),0))</f>
        <v/>
      </c>
    </row>
    <row r="260" spans="1:14">
      <c r="A260" s="66" t="str" cm="1">
        <f t="array" aca="1" ref="A260" ca="1">IFERROR(
    SMALL(
        IF((統合マスタ!$R$5:$R$1501=1)*
           (ISNUMBER(MATCH(統合マスタ!$V$5:$V$1501, 分類!$Q$8:$Q$15, 0))),
           統合マスタ!$AC$5:$AC$1501),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IF($A260="","",OFFSET(統合マスタ!$K$4,MATCH($A260,統合マスタ!$AC$5:$AC$1501,0),0))</f>
        <v/>
      </c>
    </row>
    <row r="261" spans="1:14">
      <c r="A261" s="66" t="str" cm="1">
        <f t="array" aca="1" ref="A261" ca="1">IFERROR(
    SMALL(
        IF((統合マスタ!$R$5:$R$1501=1)*
           (ISNUMBER(MATCH(統合マスタ!$V$5:$V$1501, 分類!$Q$8:$Q$15, 0))),
           統合マスタ!$AC$5:$AC$1501),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IF($A261="","",OFFSET(統合マスタ!$K$4,MATCH($A261,統合マスタ!$AC$5:$AC$1501,0),0))</f>
        <v/>
      </c>
    </row>
    <row r="262" spans="1:14">
      <c r="A262" s="66" t="str" cm="1">
        <f t="array" aca="1" ref="A262" ca="1">IFERROR(
    SMALL(
        IF((統合マスタ!$R$5:$R$1501=1)*
           (ISNUMBER(MATCH(統合マスタ!$V$5:$V$1501, 分類!$Q$8:$Q$15, 0))),
           統合マスタ!$AC$5:$AC$1501),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IF($A262="","",OFFSET(統合マスタ!$K$4,MATCH($A262,統合マスタ!$AC$5:$AC$1501,0),0))</f>
        <v/>
      </c>
    </row>
    <row r="263" spans="1:14">
      <c r="A263" s="66" t="str" cm="1">
        <f t="array" aca="1" ref="A263" ca="1">IFERROR(
    SMALL(
        IF((統合マスタ!$R$5:$R$1501=1)*
           (ISNUMBER(MATCH(統合マスタ!$V$5:$V$1501, 分類!$Q$8:$Q$15, 0))),
           統合マスタ!$AC$5:$AC$1501),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IF($A263="","",OFFSET(統合マスタ!$K$4,MATCH($A263,統合マスタ!$AC$5:$AC$1501,0),0))</f>
        <v/>
      </c>
    </row>
    <row r="264" spans="1:14">
      <c r="A264" s="66" t="str" cm="1">
        <f t="array" aca="1" ref="A264" ca="1">IFERROR(
    SMALL(
        IF((統合マスタ!$R$5:$R$1501=1)*
           (ISNUMBER(MATCH(統合マスタ!$V$5:$V$1501, 分類!$Q$8:$Q$15, 0))),
           統合マスタ!$AC$5:$AC$1501),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IF($A264="","",OFFSET(統合マスタ!$K$4,MATCH($A264,統合マスタ!$AC$5:$AC$1501,0),0))</f>
        <v/>
      </c>
    </row>
    <row r="265" spans="1:14">
      <c r="A265" s="66" t="str" cm="1">
        <f t="array" aca="1" ref="A265" ca="1">IFERROR(
    SMALL(
        IF((統合マスタ!$R$5:$R$1501=1)*
           (ISNUMBER(MATCH(統合マスタ!$V$5:$V$1501, 分類!$Q$8:$Q$15, 0))),
           統合マスタ!$AC$5:$AC$1501),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IF($A265="","",OFFSET(統合マスタ!$K$4,MATCH($A265,統合マスタ!$AC$5:$AC$1501,0),0))</f>
        <v/>
      </c>
    </row>
    <row r="266" spans="1:14">
      <c r="A266" s="66" t="str" cm="1">
        <f t="array" aca="1" ref="A266" ca="1">IFERROR(
    SMALL(
        IF((統合マスタ!$R$5:$R$1501=1)*
           (ISNUMBER(MATCH(統合マスタ!$V$5:$V$1501, 分類!$Q$8:$Q$15, 0))),
           統合マスタ!$AC$5:$AC$1501),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IF($A266="","",OFFSET(統合マスタ!$K$4,MATCH($A266,統合マスタ!$AC$5:$AC$1501,0),0))</f>
        <v/>
      </c>
    </row>
    <row r="267" spans="1:14">
      <c r="A267" s="66" t="str" cm="1">
        <f t="array" aca="1" ref="A267" ca="1">IFERROR(
    SMALL(
        IF((統合マスタ!$R$5:$R$1501=1)*
           (ISNUMBER(MATCH(統合マスタ!$V$5:$V$1501, 分類!$Q$8:$Q$15, 0))),
           統合マスタ!$AC$5:$AC$1501),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IF($A267="","",OFFSET(統合マスタ!$K$4,MATCH($A267,統合マスタ!$AC$5:$AC$1501,0),0))</f>
        <v/>
      </c>
    </row>
    <row r="268" spans="1:14">
      <c r="A268" s="66" t="str" cm="1">
        <f t="array" aca="1" ref="A268" ca="1">IFERROR(
    SMALL(
        IF((統合マスタ!$R$5:$R$1501=1)*
           (ISNUMBER(MATCH(統合マスタ!$V$5:$V$1501, 分類!$Q$8:$Q$15, 0))),
           統合マスタ!$AC$5:$AC$1501),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IF($A268="","",OFFSET(統合マスタ!$K$4,MATCH($A268,統合マスタ!$AC$5:$AC$1501,0),0))</f>
        <v/>
      </c>
    </row>
    <row r="269" spans="1:14">
      <c r="A269" s="66" t="str" cm="1">
        <f t="array" aca="1" ref="A269" ca="1">IFERROR(
    SMALL(
        IF((統合マスタ!$R$5:$R$1501=1)*
           (ISNUMBER(MATCH(統合マスタ!$V$5:$V$1501, 分類!$Q$8:$Q$15, 0))),
           統合マスタ!$AC$5:$AC$1501),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IF($A269="","",OFFSET(統合マスタ!$K$4,MATCH($A269,統合マスタ!$AC$5:$AC$1501,0),0))</f>
        <v/>
      </c>
    </row>
    <row r="270" spans="1:14">
      <c r="A270" s="66" t="str" cm="1">
        <f t="array" aca="1" ref="A270" ca="1">IFERROR(
    SMALL(
        IF((統合マスタ!$R$5:$R$1501=1)*
           (ISNUMBER(MATCH(統合マスタ!$V$5:$V$1501, 分類!$Q$8:$Q$15, 0))),
           統合マスタ!$AC$5:$AC$1501),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IF($A270="","",OFFSET(統合マスタ!$K$4,MATCH($A270,統合マスタ!$AC$5:$AC$1501,0),0))</f>
        <v/>
      </c>
    </row>
    <row r="271" spans="1:14">
      <c r="A271" s="66" t="str" cm="1">
        <f t="array" aca="1" ref="A271" ca="1">IFERROR(
    SMALL(
        IF((統合マスタ!$R$5:$R$1501=1)*
           (ISNUMBER(MATCH(統合マスタ!$V$5:$V$1501, 分類!$Q$8:$Q$15, 0))),
           統合マスタ!$AC$5:$AC$1501),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IF($A271="","",OFFSET(統合マスタ!$K$4,MATCH($A271,統合マスタ!$AC$5:$AC$1501,0),0))</f>
        <v/>
      </c>
    </row>
    <row r="272" spans="1:14">
      <c r="A272" s="66" t="str" cm="1">
        <f t="array" aca="1" ref="A272" ca="1">IFERROR(
    SMALL(
        IF((統合マスタ!$R$5:$R$1501=1)*
           (ISNUMBER(MATCH(統合マスタ!$V$5:$V$1501, 分類!$Q$8:$Q$15, 0))),
           統合マスタ!$AC$5:$AC$1501),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IF($A272="","",OFFSET(統合マスタ!$K$4,MATCH($A272,統合マスタ!$AC$5:$AC$1501,0),0))</f>
        <v/>
      </c>
    </row>
    <row r="273" spans="1:14">
      <c r="A273" s="66" t="str" cm="1">
        <f t="array" aca="1" ref="A273" ca="1">IFERROR(
    SMALL(
        IF((統合マスタ!$R$5:$R$1501=1)*
           (ISNUMBER(MATCH(統合マスタ!$V$5:$V$1501, 分類!$Q$8:$Q$15, 0))),
           統合マスタ!$AC$5:$AC$1501),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IF($A273="","",OFFSET(統合マスタ!$K$4,MATCH($A273,統合マスタ!$AC$5:$AC$1501,0),0))</f>
        <v/>
      </c>
    </row>
    <row r="274" spans="1:14">
      <c r="A274" s="66" t="str" cm="1">
        <f t="array" aca="1" ref="A274" ca="1">IFERROR(
    SMALL(
        IF((統合マスタ!$R$5:$R$1501=1)*
           (ISNUMBER(MATCH(統合マスタ!$V$5:$V$1501, 分類!$Q$8:$Q$15, 0))),
           統合マスタ!$AC$5:$AC$1501),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IF($A274="","",OFFSET(統合マスタ!$K$4,MATCH($A274,統合マスタ!$AC$5:$AC$1501,0),0))</f>
        <v/>
      </c>
    </row>
    <row r="275" spans="1:14">
      <c r="A275" s="66" t="str" cm="1">
        <f t="array" aca="1" ref="A275" ca="1">IFERROR(
    SMALL(
        IF((統合マスタ!$R$5:$R$1501=1)*
           (ISNUMBER(MATCH(統合マスタ!$V$5:$V$1501, 分類!$Q$8:$Q$15, 0))),
           統合マスタ!$AC$5:$AC$1501),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IF($A275="","",OFFSET(統合マスタ!$K$4,MATCH($A275,統合マスタ!$AC$5:$AC$1501,0),0))</f>
        <v/>
      </c>
    </row>
    <row r="276" spans="1:14">
      <c r="A276" s="66" t="str" cm="1">
        <f t="array" aca="1" ref="A276" ca="1">IFERROR(
    SMALL(
        IF((統合マスタ!$R$5:$R$1501=1)*
           (ISNUMBER(MATCH(統合マスタ!$V$5:$V$1501, 分類!$Q$8:$Q$15, 0))),
           統合マスタ!$AC$5:$AC$1501),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IF($A276="","",OFFSET(統合マスタ!$K$4,MATCH($A276,統合マスタ!$AC$5:$AC$1501,0),0))</f>
        <v/>
      </c>
    </row>
    <row r="277" spans="1:14">
      <c r="A277" s="66" t="str" cm="1">
        <f t="array" aca="1" ref="A277" ca="1">IFERROR(
    SMALL(
        IF((統合マスタ!$R$5:$R$1501=1)*
           (ISNUMBER(MATCH(統合マスタ!$V$5:$V$1501, 分類!$Q$8:$Q$15, 0))),
           統合マスタ!$AC$5:$AC$1501),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IF($A277="","",OFFSET(統合マスタ!$K$4,MATCH($A277,統合マスタ!$AC$5:$AC$1501,0),0))</f>
        <v/>
      </c>
    </row>
    <row r="278" spans="1:14">
      <c r="A278" s="66" t="str" cm="1">
        <f t="array" aca="1" ref="A278" ca="1">IFERROR(
    SMALL(
        IF((統合マスタ!$R$5:$R$1501=1)*
           (ISNUMBER(MATCH(統合マスタ!$V$5:$V$1501, 分類!$Q$8:$Q$15, 0))),
           統合マスタ!$AC$5:$AC$1501),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IF($A278="","",OFFSET(統合マスタ!$K$4,MATCH($A278,統合マスタ!$AC$5:$AC$1501,0),0))</f>
        <v/>
      </c>
    </row>
    <row r="279" spans="1:14">
      <c r="A279" s="66" t="str" cm="1">
        <f t="array" aca="1" ref="A279" ca="1">IFERROR(
    SMALL(
        IF((統合マスタ!$R$5:$R$1501=1)*
           (ISNUMBER(MATCH(統合マスタ!$V$5:$V$1501, 分類!$Q$8:$Q$15, 0))),
           統合マスタ!$AC$5:$AC$1501),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IF($A279="","",OFFSET(統合マスタ!$K$4,MATCH($A279,統合マスタ!$AC$5:$AC$1501,0),0))</f>
        <v/>
      </c>
    </row>
    <row r="280" spans="1:14">
      <c r="A280" s="66" t="str" cm="1">
        <f t="array" aca="1" ref="A280" ca="1">IFERROR(
    SMALL(
        IF((統合マスタ!$R$5:$R$1501=1)*
           (ISNUMBER(MATCH(統合マスタ!$V$5:$V$1501, 分類!$Q$8:$Q$15, 0))),
           統合マスタ!$AC$5:$AC$1501),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IF($A280="","",OFFSET(統合マスタ!$K$4,MATCH($A280,統合マスタ!$AC$5:$AC$1501,0),0))</f>
        <v/>
      </c>
    </row>
    <row r="281" spans="1:14">
      <c r="A281" s="66" t="str" cm="1">
        <f t="array" aca="1" ref="A281" ca="1">IFERROR(
    SMALL(
        IF((統合マスタ!$R$5:$R$1501=1)*
           (ISNUMBER(MATCH(統合マスタ!$V$5:$V$1501, 分類!$Q$8:$Q$15, 0))),
           統合マスタ!$AC$5:$AC$1501),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IF($A281="","",OFFSET(統合マスタ!$K$4,MATCH($A281,統合マスタ!$AC$5:$AC$1501,0),0))</f>
        <v/>
      </c>
    </row>
    <row r="282" spans="1:14">
      <c r="A282" s="66" t="str" cm="1">
        <f t="array" aca="1" ref="A282" ca="1">IFERROR(
    SMALL(
        IF((統合マスタ!$R$5:$R$1501=1)*
           (ISNUMBER(MATCH(統合マスタ!$V$5:$V$1501, 分類!$Q$8:$Q$15, 0))),
           統合マスタ!$AC$5:$AC$1501),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IF($A282="","",OFFSET(統合マスタ!$K$4,MATCH($A282,統合マスタ!$AC$5:$AC$1501,0),0))</f>
        <v/>
      </c>
    </row>
    <row r="283" spans="1:14">
      <c r="A283" s="66" t="str" cm="1">
        <f t="array" aca="1" ref="A283" ca="1">IFERROR(
    SMALL(
        IF((統合マスタ!$R$5:$R$1501=1)*
           (ISNUMBER(MATCH(統合マスタ!$V$5:$V$1501, 分類!$Q$8:$Q$15, 0))),
           統合マスタ!$AC$5:$AC$1501),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IF($A283="","",OFFSET(統合マスタ!$K$4,MATCH($A283,統合マスタ!$AC$5:$AC$1501,0),0))</f>
        <v/>
      </c>
    </row>
    <row r="284" spans="1:14">
      <c r="A284" s="66" t="str" cm="1">
        <f t="array" aca="1" ref="A284" ca="1">IFERROR(
    SMALL(
        IF((統合マスタ!$R$5:$R$1501=1)*
           (ISNUMBER(MATCH(統合マスタ!$V$5:$V$1501, 分類!$Q$8:$Q$15, 0))),
           統合マスタ!$AC$5:$AC$1501),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IF($A284="","",OFFSET(統合マスタ!$K$4,MATCH($A284,統合マスタ!$AC$5:$AC$1501,0),0))</f>
        <v/>
      </c>
    </row>
    <row r="285" spans="1:14">
      <c r="A285" s="66" t="str" cm="1">
        <f t="array" aca="1" ref="A285" ca="1">IFERROR(
    SMALL(
        IF((統合マスタ!$R$5:$R$1501=1)*
           (ISNUMBER(MATCH(統合マスタ!$V$5:$V$1501, 分類!$Q$8:$Q$15, 0))),
           統合マスタ!$AC$5:$AC$1501),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IF($A285="","",OFFSET(統合マスタ!$K$4,MATCH($A285,統合マスタ!$AC$5:$AC$1501,0),0))</f>
        <v/>
      </c>
    </row>
    <row r="286" spans="1:14">
      <c r="A286" s="66" t="str" cm="1">
        <f t="array" aca="1" ref="A286" ca="1">IFERROR(
    SMALL(
        IF((統合マスタ!$R$5:$R$1501=1)*
           (ISNUMBER(MATCH(統合マスタ!$V$5:$V$1501, 分類!$Q$8:$Q$15, 0))),
           統合マスタ!$AC$5:$AC$1501),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IF($A286="","",OFFSET(統合マスタ!$K$4,MATCH($A286,統合マスタ!$AC$5:$AC$1501,0),0))</f>
        <v/>
      </c>
    </row>
    <row r="287" spans="1:14">
      <c r="A287" s="66" t="str" cm="1">
        <f t="array" aca="1" ref="A287" ca="1">IFERROR(
    SMALL(
        IF((統合マスタ!$R$5:$R$1501=1)*
           (ISNUMBER(MATCH(統合マスタ!$V$5:$V$1501, 分類!$Q$8:$Q$15, 0))),
           統合マスタ!$AC$5:$AC$1501),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IF($A287="","",OFFSET(統合マスタ!$K$4,MATCH($A287,統合マスタ!$AC$5:$AC$1501,0),0))</f>
        <v/>
      </c>
    </row>
    <row r="288" spans="1:14">
      <c r="A288" s="66" t="str" cm="1">
        <f t="array" aca="1" ref="A288" ca="1">IFERROR(
    SMALL(
        IF((統合マスタ!$R$5:$R$1501=1)*
           (ISNUMBER(MATCH(統合マスタ!$V$5:$V$1501, 分類!$Q$8:$Q$15, 0))),
           統合マスタ!$AC$5:$AC$1501),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IF($A288="","",OFFSET(統合マスタ!$K$4,MATCH($A288,統合マスタ!$AC$5:$AC$1501,0),0))</f>
        <v/>
      </c>
    </row>
    <row r="289" spans="1:14">
      <c r="A289" s="66" t="str" cm="1">
        <f t="array" aca="1" ref="A289" ca="1">IFERROR(
    SMALL(
        IF((統合マスタ!$R$5:$R$1501=1)*
           (ISNUMBER(MATCH(統合マスタ!$V$5:$V$1501, 分類!$Q$8:$Q$15, 0))),
           統合マスタ!$AC$5:$AC$1501),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IF($A289="","",OFFSET(統合マスタ!$K$4,MATCH($A289,統合マスタ!$AC$5:$AC$1501,0),0))</f>
        <v/>
      </c>
    </row>
    <row r="290" spans="1:14">
      <c r="A290" s="66" t="str" cm="1">
        <f t="array" aca="1" ref="A290" ca="1">IFERROR(
    SMALL(
        IF((統合マスタ!$R$5:$R$1501=1)*
           (ISNUMBER(MATCH(統合マスタ!$V$5:$V$1501, 分類!$Q$8:$Q$15, 0))),
           統合マスタ!$AC$5:$AC$1501),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IF($A290="","",OFFSET(統合マスタ!$K$4,MATCH($A290,統合マスタ!$AC$5:$AC$1501,0),0))</f>
        <v/>
      </c>
    </row>
    <row r="291" spans="1:14">
      <c r="A291" s="66" t="str" cm="1">
        <f t="array" aca="1" ref="A291" ca="1">IFERROR(
    SMALL(
        IF((統合マスタ!$R$5:$R$1501=1)*
           (ISNUMBER(MATCH(統合マスタ!$V$5:$V$1501, 分類!$Q$8:$Q$15, 0))),
           統合マスタ!$AC$5:$AC$1501),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IF($A291="","",OFFSET(統合マスタ!$K$4,MATCH($A291,統合マスタ!$AC$5:$AC$1501,0),0))</f>
        <v/>
      </c>
    </row>
    <row r="292" spans="1:14">
      <c r="A292" s="66" t="str" cm="1">
        <f t="array" aca="1" ref="A292" ca="1">IFERROR(
    SMALL(
        IF((統合マスタ!$R$5:$R$1501=1)*
           (ISNUMBER(MATCH(統合マスタ!$V$5:$V$1501, 分類!$Q$8:$Q$15, 0))),
           統合マスタ!$AC$5:$AC$1501),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IF($A292="","",OFFSET(統合マスタ!$K$4,MATCH($A292,統合マスタ!$AC$5:$AC$1501,0),0))</f>
        <v/>
      </c>
    </row>
    <row r="293" spans="1:14">
      <c r="A293" s="66" t="str" cm="1">
        <f t="array" aca="1" ref="A293" ca="1">IFERROR(
    SMALL(
        IF((統合マスタ!$R$5:$R$1501=1)*
           (ISNUMBER(MATCH(統合マスタ!$V$5:$V$1501, 分類!$Q$8:$Q$15, 0))),
           統合マスタ!$AC$5:$AC$1501),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IF($A293="","",OFFSET(統合マスタ!$K$4,MATCH($A293,統合マスタ!$AC$5:$AC$1501,0),0))</f>
        <v/>
      </c>
    </row>
    <row r="294" spans="1:14">
      <c r="A294" s="66" t="str" cm="1">
        <f t="array" aca="1" ref="A294" ca="1">IFERROR(
    SMALL(
        IF((統合マスタ!$R$5:$R$1501=1)*
           (ISNUMBER(MATCH(統合マスタ!$V$5:$V$1501, 分類!$Q$8:$Q$15, 0))),
           統合マスタ!$AC$5:$AC$1501),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IF($A294="","",OFFSET(統合マスタ!$K$4,MATCH($A294,統合マスタ!$AC$5:$AC$1501,0),0))</f>
        <v/>
      </c>
    </row>
    <row r="295" spans="1:14">
      <c r="A295" s="66" t="str" cm="1">
        <f t="array" aca="1" ref="A295" ca="1">IFERROR(
    SMALL(
        IF((統合マスタ!$R$5:$R$1501=1)*
           (ISNUMBER(MATCH(統合マスタ!$V$5:$V$1501, 分類!$Q$8:$Q$15, 0))),
           統合マスタ!$AC$5:$AC$1501),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IF($A295="","",OFFSET(統合マスタ!$K$4,MATCH($A295,統合マスタ!$AC$5:$AC$1501,0),0))</f>
        <v/>
      </c>
    </row>
    <row r="296" spans="1:14">
      <c r="A296" s="66" t="str" cm="1">
        <f t="array" aca="1" ref="A296" ca="1">IFERROR(
    SMALL(
        IF((統合マスタ!$R$5:$R$1501=1)*
           (ISNUMBER(MATCH(統合マスタ!$V$5:$V$1501, 分類!$Q$8:$Q$15, 0))),
           統合マスタ!$AC$5:$AC$1501),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IF($A296="","",OFFSET(統合マスタ!$K$4,MATCH($A296,統合マスタ!$AC$5:$AC$1501,0),0))</f>
        <v/>
      </c>
    </row>
    <row r="297" spans="1:14">
      <c r="A297" s="66" t="str" cm="1">
        <f t="array" aca="1" ref="A297" ca="1">IFERROR(
    SMALL(
        IF((統合マスタ!$R$5:$R$1501=1)*
           (ISNUMBER(MATCH(統合マスタ!$V$5:$V$1501, 分類!$Q$8:$Q$15, 0))),
           統合マスタ!$AC$5:$AC$1501),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IF($A297="","",OFFSET(統合マスタ!$K$4,MATCH($A297,統合マスタ!$AC$5:$AC$1501,0),0))</f>
        <v/>
      </c>
    </row>
    <row r="298" spans="1:14">
      <c r="A298" s="66" t="str" cm="1">
        <f t="array" aca="1" ref="A298" ca="1">IFERROR(
    SMALL(
        IF((統合マスタ!$R$5:$R$1501=1)*
           (ISNUMBER(MATCH(統合マスタ!$V$5:$V$1501, 分類!$Q$8:$Q$15, 0))),
           統合マスタ!$AC$5:$AC$1501),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IF($A298="","",OFFSET(統合マスタ!$K$4,MATCH($A298,統合マスタ!$AC$5:$AC$1501,0),0))</f>
        <v/>
      </c>
    </row>
    <row r="299" spans="1:14">
      <c r="A299" s="66" t="str" cm="1">
        <f t="array" aca="1" ref="A299" ca="1">IFERROR(
    SMALL(
        IF((統合マスタ!$R$5:$R$1501=1)*
           (ISNUMBER(MATCH(統合マスタ!$V$5:$V$1501, 分類!$Q$8:$Q$15, 0))),
           統合マスタ!$AC$5:$AC$1501),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IF($A299="","",OFFSET(統合マスタ!$K$4,MATCH($A299,統合マスタ!$AC$5:$AC$1501,0),0))</f>
        <v/>
      </c>
    </row>
    <row r="300" spans="1:14">
      <c r="A300" s="66" t="str" cm="1">
        <f t="array" aca="1" ref="A300" ca="1">IFERROR(
    SMALL(
        IF((統合マスタ!$R$5:$R$1501=1)*
           (ISNUMBER(MATCH(統合マスタ!$V$5:$V$1501, 分類!$Q$8:$Q$15, 0))),
           統合マスタ!$AC$5:$AC$1501),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IF($A300="","",OFFSET(統合マスタ!$K$4,MATCH($A300,統合マスタ!$AC$5:$AC$1501,0),0))</f>
        <v/>
      </c>
    </row>
    <row r="301" spans="1:14">
      <c r="A301" s="66" t="str" cm="1">
        <f t="array" aca="1" ref="A301" ca="1">IFERROR(
    SMALL(
        IF((統合マスタ!$R$5:$R$1501=1)*
           (ISNUMBER(MATCH(統合マスタ!$V$5:$V$1501, 分類!$Q$8:$Q$15, 0))),
           統合マスタ!$AC$5:$AC$1501),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IF($A301="","",OFFSET(統合マスタ!$K$4,MATCH($A301,統合マスタ!$AC$5:$AC$1501,0),0))</f>
        <v/>
      </c>
    </row>
    <row r="302" spans="1:14">
      <c r="A302" s="66" t="str" cm="1">
        <f t="array" aca="1" ref="A302" ca="1">IFERROR(
    SMALL(
        IF((統合マスタ!$R$5:$R$1501=1)*
           (ISNUMBER(MATCH(統合マスタ!$V$5:$V$1501, 分類!$Q$8:$Q$15, 0))),
           統合マスタ!$AC$5:$AC$1501),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IF($A302="","",OFFSET(統合マスタ!$K$4,MATCH($A302,統合マスタ!$AC$5:$AC$1501,0),0))</f>
        <v/>
      </c>
    </row>
    <row r="303" spans="1:14">
      <c r="A303" s="66" t="str" cm="1">
        <f t="array" aca="1" ref="A303" ca="1">IFERROR(
    SMALL(
        IF((統合マスタ!$R$5:$R$1501=1)*
           (ISNUMBER(MATCH(統合マスタ!$V$5:$V$1501, 分類!$Q$8:$Q$15, 0))),
           統合マスタ!$AC$5:$AC$1501),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IF($A303="","",OFFSET(統合マスタ!$K$4,MATCH($A303,統合マスタ!$AC$5:$AC$1501,0),0))</f>
        <v/>
      </c>
    </row>
    <row r="304" spans="1:14">
      <c r="A304" s="66" t="str" cm="1">
        <f t="array" aca="1" ref="A304" ca="1">IFERROR(
    SMALL(
        IF((統合マスタ!$R$5:$R$1501=1)*
           (ISNUMBER(MATCH(統合マスタ!$V$5:$V$1501, 分類!$Q$8:$Q$15, 0))),
           統合マスタ!$AC$5:$AC$1501),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IF($A304="","",OFFSET(統合マスタ!$K$4,MATCH($A304,統合マスタ!$AC$5:$AC$1501,0),0))</f>
        <v/>
      </c>
    </row>
  </sheetData>
  <sheetProtection formatCells="0" formatColumns="0" formatRows="0"/>
  <autoFilter ref="B4:N304" xr:uid="{00000000-0009-0000-0000-000007000000}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2:N304"/>
  <sheetViews>
    <sheetView zoomScale="110" zoomScaleNormal="11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O27" sqref="O27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20.109375" style="29" bestFit="1" customWidth="1"/>
    <col min="10" max="12" width="6.77734375" style="29" customWidth="1"/>
    <col min="13" max="13" width="8.88671875" style="29"/>
    <col min="14" max="14" width="5.77734375" style="29" customWidth="1"/>
    <col min="15" max="16384" width="8.88671875" style="29"/>
  </cols>
  <sheetData>
    <row r="2" spans="1:14" ht="16.2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66">
      <c r="A4" s="67" t="s">
        <v>4209</v>
      </c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4059</v>
      </c>
      <c r="G4" s="61" t="s">
        <v>4061</v>
      </c>
      <c r="H4" s="61" t="s">
        <v>4062</v>
      </c>
      <c r="I4" s="61" t="s">
        <v>4083</v>
      </c>
      <c r="J4" s="61" t="s">
        <v>4207</v>
      </c>
      <c r="K4" s="61" t="s">
        <v>5427</v>
      </c>
      <c r="L4" s="61" t="s">
        <v>5428</v>
      </c>
      <c r="M4" s="61" t="s">
        <v>4206</v>
      </c>
      <c r="N4" s="61" t="s">
        <v>4200</v>
      </c>
    </row>
    <row r="5" spans="1:14">
      <c r="A5" s="66" cm="1">
        <f t="array" aca="1" ref="A5" ca="1">IFERROR(
    SMALL(
        IF((統合マスタ!$R$5:$R$1501=1)*
           (ISNUMBER(MATCH(統合マスタ!$V$5:$V$1501, 分類!$T$8:$T$19, 0))),
           統合マスタ!$AC$5:$AC$1501),
        ROW(A1)
    ),
"")</f>
        <v>178</v>
      </c>
      <c r="B5" s="27">
        <v>1</v>
      </c>
      <c r="C5" s="27">
        <f ca="1">IF($A5="","",OFFSET(統合マスタ!$B$4,MATCH($A5,統合マスタ!$AC$5:$AC$1501,0),0))</f>
        <v>178</v>
      </c>
      <c r="D5" s="27" t="str">
        <f ca="1">IF($A5="","",OFFSET(統合マスタ!$C$4,MATCH($A5,統合マスタ!$AC$5:$AC$1501,0),0))</f>
        <v>カロナール坐剤２００</v>
      </c>
      <c r="E5" s="27">
        <f ca="1">IF($A5="","",OFFSET(統合マスタ!$X$4,MATCH($A5,統合マスタ!$AC$5:$AC$1501,0),0))</f>
        <v>0</v>
      </c>
      <c r="F5" s="27">
        <f ca="1">IF($A5="","",OFFSET(統合マスタ!$Z$4,MATCH($A5,統合マスタ!$AC$5:$AC$1501,0),0))</f>
        <v>11</v>
      </c>
      <c r="G5" s="27" t="str">
        <f ca="1">IF($A5="","",OFFSET(統合マスタ!$E$4,MATCH($A5,統合マスタ!$AC$5:$AC$1501,0),0))</f>
        <v/>
      </c>
      <c r="H5" s="27" t="str">
        <f ca="1">IF($A5="","",OFFSET(統合マスタ!$F$4,MATCH($A5,統合マスタ!$AC$5:$AC$1501,0),0))</f>
        <v>５０個　　　　</v>
      </c>
      <c r="I5" s="54" t="str">
        <f ca="1">IF(F5="","",OFFSET(分類!$B$29,MATCH(F5,分類!$A$30:$A$46,0),0))</f>
        <v>冷蔵庫</v>
      </c>
      <c r="J5" s="65">
        <v>172</v>
      </c>
      <c r="K5" s="54" t="s">
        <v>169</v>
      </c>
      <c r="L5" s="54"/>
      <c r="M5" s="54">
        <f>IF(L5="",J5,J5*L5)</f>
        <v>172</v>
      </c>
      <c r="N5" s="27" t="str">
        <f ca="1">IF($A5="","",OFFSET(統合マスタ!$K$4,MATCH($A5,統合マスタ!$AC$5:$AC$1501,0),0))</f>
        <v>個</v>
      </c>
    </row>
    <row r="6" spans="1:14">
      <c r="A6" s="66" cm="1">
        <f t="array" aca="1" ref="A6" ca="1">IFERROR(
    SMALL(
        IF((統合マスタ!$R$5:$R$1501=1)*
           (ISNUMBER(MATCH(統合マスタ!$V$5:$V$1501, 分類!$T$8:$T$19, 0))),
           統合マスタ!$AC$5:$AC$1501),
        ROW(A2)
    ),
"")</f>
        <v>326</v>
      </c>
      <c r="B6" s="27">
        <f>B5+1</f>
        <v>2</v>
      </c>
      <c r="C6" s="27">
        <f ca="1">IF($A6="","",OFFSET(統合マスタ!$B$4,MATCH($A6,統合マスタ!$AC$5:$AC$1501,0),0))</f>
        <v>326</v>
      </c>
      <c r="D6" s="27" t="str">
        <f ca="1">IF($A6="","",OFFSET(統合マスタ!$C$4,MATCH($A6,統合マスタ!$AC$5:$AC$1501,0),0))</f>
        <v>ダイアップ坐剤４</v>
      </c>
      <c r="E6" s="27">
        <f ca="1">IF($A6="","",OFFSET(統合マスタ!$X$4,MATCH($A6,統合マスタ!$AC$5:$AC$1501,0),0))</f>
        <v>0</v>
      </c>
      <c r="F6" s="27">
        <f ca="1">IF($A6="","",OFFSET(統合マスタ!$Z$4,MATCH($A6,統合マスタ!$AC$5:$AC$1501,0),0))</f>
        <v>3</v>
      </c>
      <c r="G6" s="27" t="str">
        <f ca="1">IF($A6="","",OFFSET(統合マスタ!$E$4,MATCH($A6,統合マスタ!$AC$5:$AC$1501,0),0))</f>
        <v/>
      </c>
      <c r="H6" s="27" t="str">
        <f ca="1">IF($A6="","",OFFSET(統合マスタ!$F$4,MATCH($A6,統合マスタ!$AC$5:$AC$1501,0),0))</f>
        <v>４ｍｇ　５０個</v>
      </c>
      <c r="I6" s="54" t="str">
        <f ca="1">IF(F6="","",OFFSET(分類!$B$29,MATCH(F6,分類!$A$30:$A$46,0),0))</f>
        <v>外用.臨時.散薬ヒート</v>
      </c>
      <c r="J6" s="65">
        <v>67</v>
      </c>
      <c r="K6" s="54" t="s">
        <v>169</v>
      </c>
      <c r="L6" s="54"/>
      <c r="M6" s="54">
        <f t="shared" ref="M6:M69" si="0">IF(L6="",J6,J6*L6)</f>
        <v>67</v>
      </c>
      <c r="N6" s="27" t="str">
        <f ca="1">IF($A6="","",OFFSET(統合マスタ!$K$4,MATCH($A6,統合マスタ!$AC$5:$AC$1501,0),0))</f>
        <v>個</v>
      </c>
    </row>
    <row r="7" spans="1:14">
      <c r="A7" s="66" cm="1">
        <f t="array" aca="1" ref="A7" ca="1">IFERROR(
    SMALL(
        IF((統合マスタ!$R$5:$R$1501=1)*
           (ISNUMBER(MATCH(統合マスタ!$V$5:$V$1501, 分類!$T$8:$T$19, 0))),
           統合マスタ!$AC$5:$AC$1501),
        ROW(A3)
    ),
"")</f>
        <v>340</v>
      </c>
      <c r="B7" s="27">
        <f t="shared" ref="B7:B70" si="1">B6+1</f>
        <v>3</v>
      </c>
      <c r="C7" s="27">
        <f ca="1">IF($A7="","",OFFSET(統合マスタ!$B$4,MATCH($A7,統合マスタ!$AC$5:$AC$1501,0),0))</f>
        <v>340</v>
      </c>
      <c r="D7" s="27" t="str">
        <f ca="1">IF($A7="","",OFFSET(統合マスタ!$C$4,MATCH($A7,統合マスタ!$AC$5:$AC$1501,0),0))</f>
        <v>タリビッド耳科用液０．３％</v>
      </c>
      <c r="E7" s="27">
        <f ca="1">IF($A7="","",OFFSET(統合マスタ!$X$4,MATCH($A7,統合マスタ!$AC$5:$AC$1501,0),0))</f>
        <v>0</v>
      </c>
      <c r="F7" s="27">
        <f ca="1">IF($A7="","",OFFSET(統合マスタ!$Z$4,MATCH($A7,統合マスタ!$AC$5:$AC$1501,0),0))</f>
        <v>3</v>
      </c>
      <c r="G7" s="27" t="str">
        <f ca="1">IF($A7="","",OFFSET(統合マスタ!$E$4,MATCH($A7,統合マスタ!$AC$5:$AC$1501,0),0))</f>
        <v/>
      </c>
      <c r="H7" s="27" t="str">
        <f ca="1">IF($A7="","",OFFSET(統合マスタ!$F$4,MATCH($A7,統合マスタ!$AC$5:$AC$1501,0),0))</f>
        <v>５ｍＬＸ５</v>
      </c>
      <c r="I7" s="54" t="str">
        <f ca="1">IF(F7="","",OFFSET(分類!$B$29,MATCH(F7,分類!$A$30:$A$46,0),0))</f>
        <v>外用.臨時.散薬ヒート</v>
      </c>
      <c r="J7" s="65">
        <v>11</v>
      </c>
      <c r="K7" s="54" t="s">
        <v>5418</v>
      </c>
      <c r="L7" s="54">
        <v>5</v>
      </c>
      <c r="M7" s="54">
        <f t="shared" si="0"/>
        <v>55</v>
      </c>
      <c r="N7" s="27" t="str">
        <f ca="1">IF($A7="","",OFFSET(統合マスタ!$K$4,MATCH($A7,統合マスタ!$AC$5:$AC$1501,0),0))</f>
        <v>ｍｌ</v>
      </c>
    </row>
    <row r="8" spans="1:14">
      <c r="A8" s="66" cm="1">
        <f t="array" aca="1" ref="A8" ca="1">IFERROR(
    SMALL(
        IF((統合マスタ!$R$5:$R$1501=1)*
           (ISNUMBER(MATCH(統合マスタ!$V$5:$V$1501, 分類!$T$8:$T$19, 0))),
           統合マスタ!$AC$5:$AC$1501),
        ROW(A4)
    ),
"")</f>
        <v>426</v>
      </c>
      <c r="B8" s="27">
        <f t="shared" si="1"/>
        <v>4</v>
      </c>
      <c r="C8" s="27">
        <f ca="1">IF($A8="","",OFFSET(統合マスタ!$B$4,MATCH($A8,統合マスタ!$AC$5:$AC$1501,0),0))</f>
        <v>426</v>
      </c>
      <c r="D8" s="27" t="str">
        <f ca="1">IF($A8="","",OFFSET(統合マスタ!$C$4,MATCH($A8,統合マスタ!$AC$5:$AC$1501,0),0))</f>
        <v>ナウゼリン坐剤６０</v>
      </c>
      <c r="E8" s="27">
        <f ca="1">IF($A8="","",OFFSET(統合マスタ!$X$4,MATCH($A8,統合マスタ!$AC$5:$AC$1501,0),0))</f>
        <v>0</v>
      </c>
      <c r="F8" s="27">
        <f ca="1">IF($A8="","",OFFSET(統合マスタ!$Z$4,MATCH($A8,統合マスタ!$AC$5:$AC$1501,0),0))</f>
        <v>3</v>
      </c>
      <c r="G8" s="27" t="str">
        <f ca="1">IF($A8="","",OFFSET(統合マスタ!$E$4,MATCH($A8,統合マスタ!$AC$5:$AC$1501,0),0))</f>
        <v/>
      </c>
      <c r="H8" s="27" t="str">
        <f ca="1">IF($A8="","",OFFSET(統合マスタ!$F$4,MATCH($A8,統合マスタ!$AC$5:$AC$1501,0),0))</f>
        <v>２０個</v>
      </c>
      <c r="I8" s="54" t="str">
        <f ca="1">IF(F8="","",OFFSET(分類!$B$29,MATCH(F8,分類!$A$30:$A$46,0),0))</f>
        <v>外用.臨時.散薬ヒート</v>
      </c>
      <c r="J8" s="65">
        <v>50</v>
      </c>
      <c r="K8" s="54" t="s">
        <v>169</v>
      </c>
      <c r="L8" s="54"/>
      <c r="M8" s="54">
        <f t="shared" si="0"/>
        <v>50</v>
      </c>
      <c r="N8" s="27" t="str">
        <f ca="1">IF($A8="","",OFFSET(統合マスタ!$K$4,MATCH($A8,統合マスタ!$AC$5:$AC$1501,0),0))</f>
        <v>個</v>
      </c>
    </row>
    <row r="9" spans="1:14">
      <c r="A9" s="66" cm="1">
        <f t="array" aca="1" ref="A9" ca="1">IFERROR(
    SMALL(
        IF((統合マスタ!$R$5:$R$1501=1)*
           (ISNUMBER(MATCH(統合マスタ!$V$5:$V$1501, 分類!$T$8:$T$19, 0))),
           統合マスタ!$AC$5:$AC$1501),
        ROW(A5)
    ),
"")</f>
        <v>460</v>
      </c>
      <c r="B9" s="27">
        <f t="shared" si="1"/>
        <v>5</v>
      </c>
      <c r="C9" s="27">
        <f ca="1">IF($A9="","",OFFSET(統合マスタ!$B$4,MATCH($A9,統合マスタ!$AC$5:$AC$1501,0),0))</f>
        <v>460</v>
      </c>
      <c r="D9" s="27" t="str">
        <f ca="1">IF($A9="","",OFFSET(統合マスタ!$C$4,MATCH($A9,統合マスタ!$AC$5:$AC$1501,0),0))</f>
        <v>バルプロ酸ナトリウムシロップ５％「ＤＳＰ」</v>
      </c>
      <c r="E9" s="27">
        <f ca="1">IF($A9="","",OFFSET(統合マスタ!$X$4,MATCH($A9,統合マスタ!$AC$5:$AC$1501,0),0))</f>
        <v>0</v>
      </c>
      <c r="F9" s="27">
        <f ca="1">IF($A9="","",OFFSET(統合マスタ!$Z$4,MATCH($A9,統合マスタ!$AC$5:$AC$1501,0),0))</f>
        <v>13</v>
      </c>
      <c r="G9" s="27" t="str">
        <f ca="1">IF($A9="","",OFFSET(統合マスタ!$E$4,MATCH($A9,統合マスタ!$AC$5:$AC$1501,0),0))</f>
        <v/>
      </c>
      <c r="H9" s="27" t="str">
        <f ca="1">IF($A9="","",OFFSET(統合マスタ!$F$4,MATCH($A9,統合マスタ!$AC$5:$AC$1501,0),0))</f>
        <v>１２０ｍＬ</v>
      </c>
      <c r="I9" s="54" t="str">
        <f ca="1">IF(F9="","",OFFSET(分類!$B$29,MATCH(F9,分類!$A$30:$A$46,0),0))</f>
        <v>液剤瓶</v>
      </c>
      <c r="J9" s="65">
        <v>6</v>
      </c>
      <c r="K9" s="54" t="s">
        <v>5418</v>
      </c>
      <c r="L9" s="54">
        <v>120</v>
      </c>
      <c r="M9" s="54">
        <f t="shared" si="0"/>
        <v>720</v>
      </c>
      <c r="N9" s="27" t="str">
        <f ca="1">IF($A9="","",OFFSET(統合マスタ!$K$4,MATCH($A9,統合マスタ!$AC$5:$AC$1501,0),0))</f>
        <v>ｍｌ</v>
      </c>
    </row>
    <row r="10" spans="1:14">
      <c r="A10" s="66" cm="1">
        <f t="array" aca="1" ref="A10" ca="1">IFERROR(
    SMALL(
        IF((統合マスタ!$R$5:$R$1501=1)*
           (ISNUMBER(MATCH(統合マスタ!$V$5:$V$1501, 分類!$T$8:$T$19, 0))),
           統合マスタ!$AC$5:$AC$1501),
        ROW(A6)
    ),
"")</f>
        <v>490</v>
      </c>
      <c r="B10" s="27">
        <f t="shared" si="1"/>
        <v>6</v>
      </c>
      <c r="C10" s="27">
        <f ca="1">IF($A10="","",OFFSET(統合マスタ!$B$4,MATCH($A10,統合マスタ!$AC$5:$AC$1501,0),0))</f>
        <v>490</v>
      </c>
      <c r="D10" s="27" t="str">
        <f ca="1">IF($A10="","",OFFSET(統合マスタ!$C$4,MATCH($A10,統合マスタ!$AC$5:$AC$1501,0),0))</f>
        <v>ピコスルファートナトリウム内用液０．７５％「イワキ」</v>
      </c>
      <c r="E10" s="27">
        <f ca="1">IF($A10="","",OFFSET(統合マスタ!$X$4,MATCH($A10,統合マスタ!$AC$5:$AC$1501,0),0))</f>
        <v>0</v>
      </c>
      <c r="F10" s="27">
        <f ca="1">IF($A10="","",OFFSET(統合マスタ!$Z$4,MATCH($A10,統合マスタ!$AC$5:$AC$1501,0),0))</f>
        <v>1</v>
      </c>
      <c r="G10" s="27" t="str">
        <f ca="1">IF($A10="","",OFFSET(統合マスタ!$E$4,MATCH($A10,統合マスタ!$AC$5:$AC$1501,0),0))</f>
        <v/>
      </c>
      <c r="H10" s="27" t="str">
        <f ca="1">IF($A10="","",OFFSET(統合マスタ!$F$4,MATCH($A10,統合マスタ!$AC$5:$AC$1501,0),0))</f>
        <v>１０ｍｌｘ１０</v>
      </c>
      <c r="I10" s="54" t="str">
        <f ca="1">IF(F10="","",OFFSET(分類!$B$29,MATCH(F10,分類!$A$30:$A$46,0),0))</f>
        <v>調剤棚</v>
      </c>
      <c r="J10" s="65">
        <v>106</v>
      </c>
      <c r="K10" s="54" t="s">
        <v>5418</v>
      </c>
      <c r="L10" s="54">
        <v>10</v>
      </c>
      <c r="M10" s="54">
        <f t="shared" si="0"/>
        <v>1060</v>
      </c>
      <c r="N10" s="27" t="str">
        <f ca="1">IF($A10="","",OFFSET(統合マスタ!$K$4,MATCH($A10,統合マスタ!$AC$5:$AC$1501,0),0))</f>
        <v>ｍｌ</v>
      </c>
    </row>
    <row r="11" spans="1:14">
      <c r="A11" s="66" cm="1">
        <f t="array" aca="1" ref="A11" ca="1">IFERROR(
    SMALL(
        IF((統合マスタ!$R$5:$R$1501=1)*
           (ISNUMBER(MATCH(統合マスタ!$V$5:$V$1501, 分類!$T$8:$T$19, 0))),
           統合マスタ!$AC$5:$AC$1501),
        ROW(A7)
    ),
"")</f>
        <v>670</v>
      </c>
      <c r="B11" s="27">
        <f t="shared" si="1"/>
        <v>7</v>
      </c>
      <c r="C11" s="27">
        <f ca="1">IF($A11="","",OFFSET(統合マスタ!$B$4,MATCH($A11,統合マスタ!$AC$5:$AC$1501,0),0))</f>
        <v>670</v>
      </c>
      <c r="D11" s="27" t="str">
        <f ca="1">IF($A11="","",OFFSET(統合マスタ!$C$4,MATCH($A11,統合マスタ!$AC$5:$AC$1501,0),0))</f>
        <v>ラクツロースシロップ６５％「タカタ」</v>
      </c>
      <c r="E11" s="27">
        <f ca="1">IF($A11="","",OFFSET(統合マスタ!$X$4,MATCH($A11,統合マスタ!$AC$5:$AC$1501,0),0))</f>
        <v>0</v>
      </c>
      <c r="F11" s="27">
        <f ca="1">IF($A11="","",OFFSET(統合マスタ!$Z$4,MATCH($A11,統合マスタ!$AC$5:$AC$1501,0),0))</f>
        <v>13</v>
      </c>
      <c r="G11" s="27" t="str">
        <f ca="1">IF($A11="","",OFFSET(統合マスタ!$E$4,MATCH($A11,統合マスタ!$AC$5:$AC$1501,0),0))</f>
        <v/>
      </c>
      <c r="H11" s="27" t="str">
        <f ca="1">IF($A11="","",OFFSET(統合マスタ!$F$4,MATCH($A11,統合マスタ!$AC$5:$AC$1501,0),0))</f>
        <v>５００ｍｌ</v>
      </c>
      <c r="I11" s="54" t="str">
        <f ca="1">IF(F11="","",OFFSET(分類!$B$29,MATCH(F11,分類!$A$30:$A$46,0),0))</f>
        <v>液剤瓶</v>
      </c>
      <c r="J11" s="65">
        <v>500</v>
      </c>
      <c r="K11" s="54" t="s">
        <v>75</v>
      </c>
      <c r="L11" s="54"/>
      <c r="M11" s="54">
        <f t="shared" si="0"/>
        <v>500</v>
      </c>
      <c r="N11" s="27" t="str">
        <f ca="1">IF($A11="","",OFFSET(統合マスタ!$K$4,MATCH($A11,統合マスタ!$AC$5:$AC$1501,0),0))</f>
        <v>ｍｌ</v>
      </c>
    </row>
    <row r="12" spans="1:14">
      <c r="A12" s="66" cm="1">
        <f t="array" aca="1" ref="A12" ca="1">IFERROR(
    SMALL(
        IF((統合マスタ!$R$5:$R$1501=1)*
           (ISNUMBER(MATCH(統合マスタ!$V$5:$V$1501, 分類!$T$8:$T$19, 0))),
           統合マスタ!$AC$5:$AC$1501),
        ROW(A8)
    ),
"")</f>
        <v>672</v>
      </c>
      <c r="B12" s="27">
        <f t="shared" si="1"/>
        <v>8</v>
      </c>
      <c r="C12" s="27">
        <f ca="1">IF($A12="","",OFFSET(統合マスタ!$B$4,MATCH($A12,統合マスタ!$AC$5:$AC$1501,0),0))</f>
        <v>672</v>
      </c>
      <c r="D12" s="27" t="str">
        <f ca="1">IF($A12="","",OFFSET(統合マスタ!$C$4,MATCH($A12,統合マスタ!$AC$5:$AC$1501,0),0))</f>
        <v>ラコールＮＦ配合経腸液（コーヒー）</v>
      </c>
      <c r="E12" s="27">
        <f ca="1">IF($A12="","",OFFSET(統合マスタ!$X$4,MATCH($A12,統合マスタ!$AC$5:$AC$1501,0),0))</f>
        <v>0</v>
      </c>
      <c r="F12" s="27">
        <f ca="1">IF($A12="","",OFFSET(統合マスタ!$Z$4,MATCH($A12,統合マスタ!$AC$5:$AC$1501,0),0))</f>
        <v>7</v>
      </c>
      <c r="G12" s="27" t="str">
        <f ca="1">IF($A12="","",OFFSET(統合マスタ!$E$4,MATCH($A12,統合マスタ!$AC$5:$AC$1501,0),0))</f>
        <v/>
      </c>
      <c r="H12" s="27" t="str">
        <f ca="1">IF($A12="","",OFFSET(統合マスタ!$F$4,MATCH($A12,統合マスタ!$AC$5:$AC$1501,0),0))</f>
        <v>２００ｍｌｘ２８</v>
      </c>
      <c r="I12" s="54" t="str">
        <f ca="1">IF(F12="","",OFFSET(分類!$B$29,MATCH(F12,分類!$A$30:$A$46,0),0))</f>
        <v>軟膏</v>
      </c>
      <c r="J12" s="65">
        <v>64</v>
      </c>
      <c r="K12" s="54" t="s">
        <v>169</v>
      </c>
      <c r="L12" s="54">
        <v>20</v>
      </c>
      <c r="M12" s="54">
        <f t="shared" si="0"/>
        <v>1280</v>
      </c>
      <c r="N12" s="27" t="str">
        <f ca="1">IF($A12="","",OFFSET(統合マスタ!$K$4,MATCH($A12,統合マスタ!$AC$5:$AC$1501,0),0))</f>
        <v>10ml</v>
      </c>
    </row>
    <row r="13" spans="1:14">
      <c r="A13" s="66" cm="1">
        <f t="array" aca="1" ref="A13" ca="1">IFERROR(
    SMALL(
        IF((統合マスタ!$R$5:$R$1501=1)*
           (ISNUMBER(MATCH(統合マスタ!$V$5:$V$1501, 分類!$T$8:$T$19, 0))),
           統合マスタ!$AC$5:$AC$1501),
        ROW(A9)
    ),
"")</f>
        <v>673</v>
      </c>
      <c r="B13" s="27">
        <f t="shared" si="1"/>
        <v>9</v>
      </c>
      <c r="C13" s="27">
        <f ca="1">IF($A13="","",OFFSET(統合マスタ!$B$4,MATCH($A13,統合マスタ!$AC$5:$AC$1501,0),0))</f>
        <v>673</v>
      </c>
      <c r="D13" s="27" t="str">
        <f ca="1">IF($A13="","",OFFSET(統合マスタ!$C$4,MATCH($A13,統合マスタ!$AC$5:$AC$1501,0),0))</f>
        <v>ラコールＮＦ配合経腸液（ミルク）</v>
      </c>
      <c r="E13" s="27">
        <f ca="1">IF($A13="","",OFFSET(統合マスタ!$X$4,MATCH($A13,統合マスタ!$AC$5:$AC$1501,0),0))</f>
        <v>0</v>
      </c>
      <c r="F13" s="27">
        <f ca="1">IF($A13="","",OFFSET(統合マスタ!$Z$4,MATCH($A13,統合マスタ!$AC$5:$AC$1501,0),0))</f>
        <v>7</v>
      </c>
      <c r="G13" s="27" t="str">
        <f ca="1">IF($A13="","",OFFSET(統合マスタ!$E$4,MATCH($A13,統合マスタ!$AC$5:$AC$1501,0),0))</f>
        <v/>
      </c>
      <c r="H13" s="27" t="str">
        <f ca="1">IF($A13="","",OFFSET(統合マスタ!$F$4,MATCH($A13,統合マスタ!$AC$5:$AC$1501,0),0))</f>
        <v>２００ｍｌｘ２８</v>
      </c>
      <c r="I13" s="54" t="str">
        <f ca="1">IF(F13="","",OFFSET(分類!$B$29,MATCH(F13,分類!$A$30:$A$46,0),0))</f>
        <v>軟膏</v>
      </c>
      <c r="J13" s="65">
        <v>61</v>
      </c>
      <c r="K13" s="54" t="s">
        <v>169</v>
      </c>
      <c r="L13" s="54">
        <v>20</v>
      </c>
      <c r="M13" s="54">
        <f t="shared" si="0"/>
        <v>1220</v>
      </c>
      <c r="N13" s="27" t="str">
        <f ca="1">IF($A13="","",OFFSET(統合マスタ!$K$4,MATCH($A13,統合マスタ!$AC$5:$AC$1501,0),0))</f>
        <v>10ml</v>
      </c>
    </row>
    <row r="14" spans="1:14">
      <c r="A14" s="66" cm="1">
        <f t="array" aca="1" ref="A14" ca="1">IFERROR(
    SMALL(
        IF((統合マスタ!$R$5:$R$1501=1)*
           (ISNUMBER(MATCH(統合マスタ!$V$5:$V$1501, 分類!$T$8:$T$19, 0))),
           統合マスタ!$AC$5:$AC$1501),
        ROW(A10)
    ),
"")</f>
        <v>811</v>
      </c>
      <c r="B14" s="27">
        <f t="shared" si="1"/>
        <v>10</v>
      </c>
      <c r="C14" s="27">
        <f ca="1">IF($A14="","",OFFSET(統合マスタ!$B$4,MATCH($A14,統合マスタ!$AC$5:$AC$1501,0),0))</f>
        <v>811</v>
      </c>
      <c r="D14" s="27" t="str">
        <f ca="1">IF($A14="","",OFFSET(統合マスタ!$C$4,MATCH($A14,統合マスタ!$AC$5:$AC$1501,0),0))</f>
        <v>新レシカルボン坐剤　　　　　　　　　　　</v>
      </c>
      <c r="E14" s="27">
        <f ca="1">IF($A14="","",OFFSET(統合マスタ!$X$4,MATCH($A14,統合マスタ!$AC$5:$AC$1501,0),0))</f>
        <v>0</v>
      </c>
      <c r="F14" s="27">
        <f ca="1">IF($A14="","",OFFSET(統合マスタ!$Z$4,MATCH($A14,統合マスタ!$AC$5:$AC$1501,0),0))</f>
        <v>11</v>
      </c>
      <c r="G14" s="27" t="str">
        <f ca="1">IF($A14="","",OFFSET(統合マスタ!$E$4,MATCH($A14,統合マスタ!$AC$5:$AC$1501,0),0))</f>
        <v/>
      </c>
      <c r="H14" s="27" t="str">
        <f ca="1">IF($A14="","",OFFSET(統合マスタ!$F$4,MATCH($A14,統合マスタ!$AC$5:$AC$1501,0),0))</f>
        <v>１２Ｓｘ５</v>
      </c>
      <c r="I14" s="54" t="str">
        <f ca="1">IF(F14="","",OFFSET(分類!$B$29,MATCH(F14,分類!$A$30:$A$46,0),0))</f>
        <v>冷蔵庫</v>
      </c>
      <c r="J14" s="65">
        <v>34</v>
      </c>
      <c r="K14" s="54" t="s">
        <v>169</v>
      </c>
      <c r="L14" s="54"/>
      <c r="M14" s="54">
        <f t="shared" si="0"/>
        <v>34</v>
      </c>
      <c r="N14" s="27" t="str">
        <f ca="1">IF($A14="","",OFFSET(統合マスタ!$K$4,MATCH($A14,統合マスタ!$AC$5:$AC$1501,0),0))</f>
        <v>個</v>
      </c>
    </row>
    <row r="15" spans="1:14">
      <c r="A15" s="66" cm="1">
        <f t="array" aca="1" ref="A15" ca="1">IFERROR(
    SMALL(
        IF((統合マスタ!$R$5:$R$1501=1)*
           (ISNUMBER(MATCH(統合マスタ!$V$5:$V$1501, 分類!$T$8:$T$19, 0))),
           統合マスタ!$AC$5:$AC$1501),
        ROW(A11)
    ),
"")</f>
        <v>200141</v>
      </c>
      <c r="B15" s="27">
        <f t="shared" si="1"/>
        <v>11</v>
      </c>
      <c r="C15" s="27">
        <f ca="1">IF($A15="","",OFFSET(統合マスタ!$B$4,MATCH($A15,統合マスタ!$AC$5:$AC$1501,0),0))</f>
        <v>141</v>
      </c>
      <c r="D15" s="27" t="str">
        <f ca="1">IF($A15="","",OFFSET(統合マスタ!$C$4,MATCH($A15,統合マスタ!$AC$5:$AC$1501,0),0))</f>
        <v>エビリファイ内用液０．１％（３ｍｌ）</v>
      </c>
      <c r="E15" s="27">
        <f ca="1">IF($A15="","",OFFSET(統合マスタ!$X$4,MATCH($A15,統合マスタ!$AC$5:$AC$1501,0),0))</f>
        <v>2</v>
      </c>
      <c r="F15" s="27">
        <f ca="1">IF($A15="","",OFFSET(統合マスタ!$Z$4,MATCH($A15,統合マスタ!$AC$5:$AC$1501,0),0))</f>
        <v>1</v>
      </c>
      <c r="G15" s="27" t="str">
        <f ca="1">IF($A15="","",OFFSET(統合マスタ!$E$4,MATCH($A15,統合マスタ!$AC$5:$AC$1501,0),0))</f>
        <v/>
      </c>
      <c r="H15" s="27" t="str">
        <f ca="1">IF($A15="","",OFFSET(統合マスタ!$F$4,MATCH($A15,統合マスタ!$AC$5:$AC$1501,0),0))</f>
        <v>３ｍｌｘ２８</v>
      </c>
      <c r="I15" s="54" t="str">
        <f ca="1">IF(F15="","",OFFSET(分類!$B$29,MATCH(F15,分類!$A$30:$A$46,0),0))</f>
        <v>調剤棚</v>
      </c>
      <c r="J15" s="65">
        <v>23</v>
      </c>
      <c r="K15" s="54" t="s">
        <v>5418</v>
      </c>
      <c r="L15" s="54">
        <v>3</v>
      </c>
      <c r="M15" s="54">
        <f t="shared" si="0"/>
        <v>69</v>
      </c>
      <c r="N15" s="27" t="str">
        <f ca="1">IF($A15="","",OFFSET(統合マスタ!$K$4,MATCH($A15,統合マスタ!$AC$5:$AC$1501,0),0))</f>
        <v>ｍｌ</v>
      </c>
    </row>
    <row r="16" spans="1:14">
      <c r="A16" s="66" cm="1">
        <f t="array" aca="1" ref="A16" ca="1">IFERROR(
    SMALL(
        IF((統合マスタ!$R$5:$R$1501=1)*
           (ISNUMBER(MATCH(統合マスタ!$V$5:$V$1501, 分類!$T$8:$T$19, 0))),
           統合マスタ!$AC$5:$AC$1501),
        ROW(A12)
    ),
"")</f>
        <v>200142</v>
      </c>
      <c r="B16" s="27">
        <f t="shared" si="1"/>
        <v>12</v>
      </c>
      <c r="C16" s="27">
        <f ca="1">IF($A16="","",OFFSET(統合マスタ!$B$4,MATCH($A16,統合マスタ!$AC$5:$AC$1501,0),0))</f>
        <v>142</v>
      </c>
      <c r="D16" s="27" t="str">
        <f ca="1">IF($A16="","",OFFSET(統合マスタ!$C$4,MATCH($A16,統合マスタ!$AC$5:$AC$1501,0),0))</f>
        <v>エビリファイ内用液０．１％（６ｍｌ）</v>
      </c>
      <c r="E16" s="27">
        <f ca="1">IF($A16="","",OFFSET(統合マスタ!$X$4,MATCH($A16,統合マスタ!$AC$5:$AC$1501,0),0))</f>
        <v>2</v>
      </c>
      <c r="F16" s="27">
        <f ca="1">IF($A16="","",OFFSET(統合マスタ!$Z$4,MATCH($A16,統合マスタ!$AC$5:$AC$1501,0),0))</f>
        <v>1</v>
      </c>
      <c r="G16" s="27" t="str">
        <f ca="1">IF($A16="","",OFFSET(統合マスタ!$E$4,MATCH($A16,統合マスタ!$AC$5:$AC$1501,0),0))</f>
        <v/>
      </c>
      <c r="H16" s="27" t="str">
        <f ca="1">IF($A16="","",OFFSET(統合マスタ!$F$4,MATCH($A16,統合マスタ!$AC$5:$AC$1501,0),0))</f>
        <v>６ｍｌｘ２８</v>
      </c>
      <c r="I16" s="54" t="str">
        <f ca="1">IF(F16="","",OFFSET(分類!$B$29,MATCH(F16,分類!$A$30:$A$46,0),0))</f>
        <v>調剤棚</v>
      </c>
      <c r="J16" s="65">
        <v>0</v>
      </c>
      <c r="K16" s="54" t="s">
        <v>5418</v>
      </c>
      <c r="L16" s="54">
        <v>6</v>
      </c>
      <c r="M16" s="54">
        <f t="shared" si="0"/>
        <v>0</v>
      </c>
      <c r="N16" s="27" t="str">
        <f ca="1">IF($A16="","",OFFSET(統合マスタ!$K$4,MATCH($A16,統合マスタ!$AC$5:$AC$1501,0),0))</f>
        <v>ｍｌ</v>
      </c>
    </row>
    <row r="17" spans="1:14">
      <c r="A17" s="66" cm="1">
        <f t="array" aca="1" ref="A17" ca="1">IFERROR(
    SMALL(
        IF((統合マスタ!$R$5:$R$1501=1)*
           (ISNUMBER(MATCH(統合マスタ!$V$5:$V$1501, 分類!$T$8:$T$19, 0))),
           統合マスタ!$AC$5:$AC$1501),
        ROW(A13)
    ),
"")</f>
        <v>200247</v>
      </c>
      <c r="B17" s="27">
        <f t="shared" si="1"/>
        <v>13</v>
      </c>
      <c r="C17" s="27">
        <f ca="1">IF($A17="","",OFFSET(統合マスタ!$B$4,MATCH($A17,統合マスタ!$AC$5:$AC$1501,0),0))</f>
        <v>247</v>
      </c>
      <c r="D17" s="27" t="str">
        <f ca="1">IF($A17="","",OFFSET(統合マスタ!$C$4,MATCH($A17,統合マスタ!$AC$5:$AC$1501,0),0))</f>
        <v>シアナマイド内用液１％「タナベ」</v>
      </c>
      <c r="E17" s="27">
        <f ca="1">IF($A17="","",OFFSET(統合マスタ!$X$4,MATCH($A17,統合マスタ!$AC$5:$AC$1501,0),0))</f>
        <v>2</v>
      </c>
      <c r="F17" s="27">
        <f ca="1">IF($A17="","",OFFSET(統合マスタ!$Z$4,MATCH($A17,統合マスタ!$AC$5:$AC$1501,0),0))</f>
        <v>11</v>
      </c>
      <c r="G17" s="27" t="str">
        <f ca="1">IF($A17="","",OFFSET(統合マスタ!$E$4,MATCH($A17,統合マスタ!$AC$5:$AC$1501,0),0))</f>
        <v/>
      </c>
      <c r="H17" s="27" t="str">
        <f ca="1">IF($A17="","",OFFSET(統合マスタ!$F$4,MATCH($A17,統合マスタ!$AC$5:$AC$1501,0),0))</f>
        <v>１００ｍｌ</v>
      </c>
      <c r="I17" s="54" t="str">
        <f ca="1">IF(F17="","",OFFSET(分類!$B$29,MATCH(F17,分類!$A$30:$A$46,0),0))</f>
        <v>冷蔵庫</v>
      </c>
      <c r="J17" s="65">
        <v>2</v>
      </c>
      <c r="K17" s="54" t="s">
        <v>5418</v>
      </c>
      <c r="L17" s="54">
        <v>100</v>
      </c>
      <c r="M17" s="54">
        <f t="shared" si="0"/>
        <v>200</v>
      </c>
      <c r="N17" s="27" t="str">
        <f ca="1">IF($A17="","",OFFSET(統合マスタ!$K$4,MATCH($A17,統合マスタ!$AC$5:$AC$1501,0),0))</f>
        <v>ｍｌ</v>
      </c>
    </row>
    <row r="18" spans="1:14">
      <c r="A18" s="66" cm="1">
        <f t="array" aca="1" ref="A18" ca="1">IFERROR(
    SMALL(
        IF((統合マスタ!$R$5:$R$1501=1)*
           (ISNUMBER(MATCH(統合マスタ!$V$5:$V$1501, 分類!$T$8:$T$19, 0))),
           統合マスタ!$AC$5:$AC$1501),
        ROW(A14)
    ),
"")</f>
        <v>200256</v>
      </c>
      <c r="B18" s="27">
        <f t="shared" si="1"/>
        <v>14</v>
      </c>
      <c r="C18" s="27">
        <f ca="1">IF($A18="","",OFFSET(統合マスタ!$B$4,MATCH($A18,統合マスタ!$AC$5:$AC$1501,0),0))</f>
        <v>256</v>
      </c>
      <c r="D18" s="27" t="str">
        <f ca="1">IF($A18="","",OFFSET(統合マスタ!$C$4,MATCH($A18,統合マスタ!$AC$5:$AC$1501,0),0))</f>
        <v>ジクロフェナクナトリウム坐剤２５ｍｇ「ＪＧ」</v>
      </c>
      <c r="E18" s="27">
        <f ca="1">IF($A18="","",OFFSET(統合マスタ!$X$4,MATCH($A18,統合マスタ!$AC$5:$AC$1501,0),0))</f>
        <v>2</v>
      </c>
      <c r="F18" s="27">
        <f ca="1">IF($A18="","",OFFSET(統合マスタ!$Z$4,MATCH($A18,統合マスタ!$AC$5:$AC$1501,0),0))</f>
        <v>11</v>
      </c>
      <c r="G18" s="27" t="str">
        <f ca="1">IF($A18="","",OFFSET(統合マスタ!$E$4,MATCH($A18,統合マスタ!$AC$5:$AC$1501,0),0))</f>
        <v/>
      </c>
      <c r="H18" s="27" t="str">
        <f ca="1">IF($A18="","",OFFSET(統合マスタ!$F$4,MATCH($A18,統合マスタ!$AC$5:$AC$1501,0),0))</f>
        <v>５０個</v>
      </c>
      <c r="I18" s="54" t="str">
        <f ca="1">IF(F18="","",OFFSET(分類!$B$29,MATCH(F18,分類!$A$30:$A$46,0),0))</f>
        <v>冷蔵庫</v>
      </c>
      <c r="J18" s="65">
        <v>61</v>
      </c>
      <c r="K18" s="54" t="s">
        <v>169</v>
      </c>
      <c r="L18" s="54"/>
      <c r="M18" s="54">
        <f t="shared" si="0"/>
        <v>61</v>
      </c>
      <c r="N18" s="27" t="str">
        <f ca="1">IF($A18="","",OFFSET(統合マスタ!$K$4,MATCH($A18,統合マスタ!$AC$5:$AC$1501,0),0))</f>
        <v>個</v>
      </c>
    </row>
    <row r="19" spans="1:14">
      <c r="A19" s="66" cm="1">
        <f t="array" aca="1" ref="A19" ca="1">IFERROR(
    SMALL(
        IF((統合マスタ!$R$5:$R$1501=1)*
           (ISNUMBER(MATCH(統合マスタ!$V$5:$V$1501, 分類!$T$8:$T$19, 0))),
           統合マスタ!$AC$5:$AC$1501),
        ROW(A15)
    ),
"")</f>
        <v>200305</v>
      </c>
      <c r="B19" s="27">
        <f t="shared" si="1"/>
        <v>15</v>
      </c>
      <c r="C19" s="27">
        <f ca="1">IF($A19="","",OFFSET(統合マスタ!$B$4,MATCH($A19,統合マスタ!$AC$5:$AC$1501,0),0))</f>
        <v>305</v>
      </c>
      <c r="D19" s="27" t="str">
        <f ca="1">IF($A19="","",OFFSET(統合マスタ!$C$4,MATCH($A19,統合マスタ!$AC$5:$AC$1501,0),0))</f>
        <v>セレネース内服液０．２％</v>
      </c>
      <c r="E19" s="27">
        <f ca="1">IF($A19="","",OFFSET(統合マスタ!$X$4,MATCH($A19,統合マスタ!$AC$5:$AC$1501,0),0))</f>
        <v>2</v>
      </c>
      <c r="F19" s="27">
        <f ca="1">IF($A19="","",OFFSET(統合マスタ!$Z$4,MATCH($A19,統合マスタ!$AC$5:$AC$1501,0),0))</f>
        <v>13</v>
      </c>
      <c r="G19" s="27" t="str">
        <f ca="1">IF($A19="","",OFFSET(統合マスタ!$E$4,MATCH($A19,統合マスタ!$AC$5:$AC$1501,0),0))</f>
        <v/>
      </c>
      <c r="H19" s="27" t="str">
        <f ca="1">IF($A19="","",OFFSET(統合マスタ!$F$4,MATCH($A19,統合マスタ!$AC$5:$AC$1501,0),0))</f>
        <v>５００ｍＬ</v>
      </c>
      <c r="I19" s="54" t="str">
        <f ca="1">IF(F19="","",OFFSET(分類!$B$29,MATCH(F19,分類!$A$30:$A$46,0),0))</f>
        <v>液剤瓶</v>
      </c>
      <c r="J19" s="65">
        <v>1</v>
      </c>
      <c r="K19" s="54" t="s">
        <v>5418</v>
      </c>
      <c r="L19" s="54">
        <v>500</v>
      </c>
      <c r="M19" s="54">
        <f t="shared" si="0"/>
        <v>500</v>
      </c>
      <c r="N19" s="27" t="str">
        <f ca="1">IF($A19="","",OFFSET(統合マスタ!$K$4,MATCH($A19,統合マスタ!$AC$5:$AC$1501,0),0))</f>
        <v>ｍｌ</v>
      </c>
    </row>
    <row r="20" spans="1:14">
      <c r="A20" s="66" cm="1">
        <f t="array" aca="1" ref="A20" ca="1">IFERROR(
    SMALL(
        IF((統合マスタ!$R$5:$R$1501=1)*
           (ISNUMBER(MATCH(統合マスタ!$V$5:$V$1501, 分類!$T$8:$T$19, 0))),
           統合マスタ!$AC$5:$AC$1501),
        ROW(A16)
    ),
"")</f>
        <v>200707</v>
      </c>
      <c r="B20" s="27">
        <f t="shared" si="1"/>
        <v>16</v>
      </c>
      <c r="C20" s="27">
        <f ca="1">IF($A20="","",OFFSET(統合マスタ!$B$4,MATCH($A20,統合マスタ!$AC$5:$AC$1501,0),0))</f>
        <v>707</v>
      </c>
      <c r="D20" s="27" t="str">
        <f ca="1">IF($A20="","",OFFSET(統合マスタ!$C$4,MATCH($A20,統合マスタ!$AC$5:$AC$1501,0),0))</f>
        <v>リスパダール内用液　１ｍｇ／ｍｌ（３０ｍｌ瓶）　　　</v>
      </c>
      <c r="E20" s="27">
        <f ca="1">IF($A20="","",OFFSET(統合マスタ!$X$4,MATCH($A20,統合マスタ!$AC$5:$AC$1501,0),0))</f>
        <v>2</v>
      </c>
      <c r="F20" s="27">
        <f ca="1">IF($A20="","",OFFSET(統合マスタ!$Z$4,MATCH($A20,統合マスタ!$AC$5:$AC$1501,0),0))</f>
        <v>13</v>
      </c>
      <c r="G20" s="27" t="str">
        <f ca="1">IF($A20="","",OFFSET(統合マスタ!$E$4,MATCH($A20,統合マスタ!$AC$5:$AC$1501,0),0))</f>
        <v/>
      </c>
      <c r="H20" s="27" t="str">
        <f ca="1">IF($A20="","",OFFSET(統合マスタ!$F$4,MATCH($A20,統合マスタ!$AC$5:$AC$1501,0),0))</f>
        <v>３０ｍＬ</v>
      </c>
      <c r="I20" s="54" t="str">
        <f ca="1">IF(F20="","",OFFSET(分類!$B$29,MATCH(F20,分類!$A$30:$A$46,0),0))</f>
        <v>液剤瓶</v>
      </c>
      <c r="J20" s="65">
        <v>2</v>
      </c>
      <c r="K20" s="54" t="s">
        <v>5418</v>
      </c>
      <c r="L20" s="54">
        <v>30</v>
      </c>
      <c r="M20" s="54">
        <f t="shared" si="0"/>
        <v>60</v>
      </c>
      <c r="N20" s="27" t="str">
        <f ca="1">IF($A20="","",OFFSET(統合マスタ!$K$4,MATCH($A20,統合マスタ!$AC$5:$AC$1501,0),0))</f>
        <v>ｍｌ</v>
      </c>
    </row>
    <row r="21" spans="1:14">
      <c r="A21" s="66" cm="1">
        <f t="array" aca="1" ref="A21" ca="1">IFERROR(
    SMALL(
        IF((統合マスタ!$R$5:$R$1501=1)*
           (ISNUMBER(MATCH(統合マスタ!$V$5:$V$1501, 分類!$T$8:$T$19, 0))),
           統合マスタ!$AC$5:$AC$1501),
        ROW(A17)
    ),
"")</f>
        <v>200708</v>
      </c>
      <c r="B21" s="27">
        <f t="shared" si="1"/>
        <v>17</v>
      </c>
      <c r="C21" s="27">
        <f ca="1">IF($A21="","",OFFSET(統合マスタ!$B$4,MATCH($A21,統合マスタ!$AC$5:$AC$1501,0),0))</f>
        <v>708</v>
      </c>
      <c r="D21" s="27" t="str">
        <f ca="1">IF($A21="","",OFFSET(統合マスタ!$C$4,MATCH($A21,統合マスタ!$AC$5:$AC$1501,0),0))</f>
        <v>リスパダール内用液（１ｍｇ／ｍｌ）０．５ｍｌ</v>
      </c>
      <c r="E21" s="27">
        <f ca="1">IF($A21="","",OFFSET(統合マスタ!$X$4,MATCH($A21,統合マスタ!$AC$5:$AC$1501,0),0))</f>
        <v>2</v>
      </c>
      <c r="F21" s="27">
        <f ca="1">IF($A21="","",OFFSET(統合マスタ!$Z$4,MATCH($A21,統合マスタ!$AC$5:$AC$1501,0),0))</f>
        <v>1</v>
      </c>
      <c r="G21" s="27" t="str">
        <f ca="1">IF($A21="","",OFFSET(統合マスタ!$E$4,MATCH($A21,統合マスタ!$AC$5:$AC$1501,0),0))</f>
        <v/>
      </c>
      <c r="H21" s="27" t="str">
        <f ca="1">IF($A21="","",OFFSET(統合マスタ!$F$4,MATCH($A21,統合マスタ!$AC$5:$AC$1501,0),0))</f>
        <v>０．５ｍｌ×５０包</v>
      </c>
      <c r="I21" s="54" t="str">
        <f ca="1">IF(F21="","",OFFSET(分類!$B$29,MATCH(F21,分類!$A$30:$A$46,0),0))</f>
        <v>調剤棚</v>
      </c>
      <c r="J21" s="65">
        <v>305</v>
      </c>
      <c r="K21" s="54" t="s">
        <v>5431</v>
      </c>
      <c r="L21" s="54">
        <v>0.5</v>
      </c>
      <c r="M21" s="54">
        <f t="shared" si="0"/>
        <v>152.5</v>
      </c>
      <c r="N21" s="27" t="str">
        <f ca="1">IF($A21="","",OFFSET(統合マスタ!$K$4,MATCH($A21,統合マスタ!$AC$5:$AC$1501,0),0))</f>
        <v>ｍｌ</v>
      </c>
    </row>
    <row r="22" spans="1:14">
      <c r="A22" s="66" cm="1">
        <f t="array" aca="1" ref="A22" ca="1">IFERROR(
    SMALL(
        IF((統合マスタ!$R$5:$R$1501=1)*
           (ISNUMBER(MATCH(統合マスタ!$V$5:$V$1501, 分類!$T$8:$T$19, 0))),
           統合マスタ!$AC$5:$AC$1501),
        ROW(A18)
    ),
"")</f>
        <v>200709</v>
      </c>
      <c r="B22" s="27">
        <f t="shared" si="1"/>
        <v>18</v>
      </c>
      <c r="C22" s="27">
        <f ca="1">IF($A22="","",OFFSET(統合マスタ!$B$4,MATCH($A22,統合マスタ!$AC$5:$AC$1501,0),0))</f>
        <v>709</v>
      </c>
      <c r="D22" s="27" t="str">
        <f ca="1">IF($A22="","",OFFSET(統合マスタ!$C$4,MATCH($A22,統合マスタ!$AC$5:$AC$1501,0),0))</f>
        <v>リスパダール内用液１ｍｇ／ｍｌ　　（１ｍｌ）　　　　</v>
      </c>
      <c r="E22" s="27">
        <f ca="1">IF($A22="","",OFFSET(統合マスタ!$X$4,MATCH($A22,統合マスタ!$AC$5:$AC$1501,0),0))</f>
        <v>2</v>
      </c>
      <c r="F22" s="27">
        <f ca="1">IF($A22="","",OFFSET(統合マスタ!$Z$4,MATCH($A22,統合マスタ!$AC$5:$AC$1501,0),0))</f>
        <v>1</v>
      </c>
      <c r="G22" s="27" t="str">
        <f ca="1">IF($A22="","",OFFSET(統合マスタ!$E$4,MATCH($A22,統合マスタ!$AC$5:$AC$1501,0),0))</f>
        <v/>
      </c>
      <c r="H22" s="27" t="str">
        <f ca="1">IF($A22="","",OFFSET(統合マスタ!$F$4,MATCH($A22,統合マスタ!$AC$5:$AC$1501,0),0))</f>
        <v>１ｍｌｘ５０包</v>
      </c>
      <c r="I22" s="54" t="str">
        <f ca="1">IF(F22="","",OFFSET(分類!$B$29,MATCH(F22,分類!$A$30:$A$46,0),0))</f>
        <v>調剤棚</v>
      </c>
      <c r="J22" s="65">
        <v>196</v>
      </c>
      <c r="K22" s="54" t="s">
        <v>5431</v>
      </c>
      <c r="L22" s="54">
        <v>1</v>
      </c>
      <c r="M22" s="54">
        <f t="shared" si="0"/>
        <v>196</v>
      </c>
      <c r="N22" s="27" t="str">
        <f ca="1">IF($A22="","",OFFSET(統合マスタ!$K$4,MATCH($A22,統合マスタ!$AC$5:$AC$1501,0),0))</f>
        <v>ｍｌ</v>
      </c>
    </row>
    <row r="23" spans="1:14">
      <c r="A23" s="66" cm="1">
        <f t="array" aca="1" ref="A23" ca="1">IFERROR(
    SMALL(
        IF((統合マスタ!$R$5:$R$1501=1)*
           (ISNUMBER(MATCH(統合マスタ!$V$5:$V$1501, 分類!$T$8:$T$19, 0))),
           統合マスタ!$AC$5:$AC$1501),
        ROW(A19)
    ),
"")</f>
        <v>200721</v>
      </c>
      <c r="B23" s="27">
        <f t="shared" si="1"/>
        <v>19</v>
      </c>
      <c r="C23" s="27">
        <f ca="1">IF($A23="","",OFFSET(統合マスタ!$B$4,MATCH($A23,統合マスタ!$AC$5:$AC$1501,0),0))</f>
        <v>721</v>
      </c>
      <c r="D23" s="27" t="str">
        <f ca="1">IF($A23="","",OFFSET(統合マスタ!$C$4,MATCH($A23,統合マスタ!$AC$5:$AC$1501,0),0))</f>
        <v>リスペリドン内用液分包０．５ｍｇ「アメル」０．５ｍｌ</v>
      </c>
      <c r="E23" s="27">
        <f ca="1">IF($A23="","",OFFSET(統合マスタ!$X$4,MATCH($A23,統合マスタ!$AC$5:$AC$1501,0),0))</f>
        <v>2</v>
      </c>
      <c r="F23" s="27">
        <f ca="1">IF($A23="","",OFFSET(統合マスタ!$Z$4,MATCH($A23,統合マスタ!$AC$5:$AC$1501,0),0))</f>
        <v>1</v>
      </c>
      <c r="G23" s="27" t="str">
        <f ca="1">IF($A23="","",OFFSET(統合マスタ!$E$4,MATCH($A23,統合マスタ!$AC$5:$AC$1501,0),0))</f>
        <v/>
      </c>
      <c r="H23" s="27" t="str">
        <f ca="1">IF($A23="","",OFFSET(統合マスタ!$F$4,MATCH($A23,統合マスタ!$AC$5:$AC$1501,0),0))</f>
        <v>０．５ｍｌｘ５０</v>
      </c>
      <c r="I23" s="54" t="str">
        <f ca="1">IF(F23="","",OFFSET(分類!$B$29,MATCH(F23,分類!$A$30:$A$46,0),0))</f>
        <v>調剤棚</v>
      </c>
      <c r="J23" s="65">
        <v>326</v>
      </c>
      <c r="K23" s="54" t="s">
        <v>5431</v>
      </c>
      <c r="L23" s="54">
        <v>0.5</v>
      </c>
      <c r="M23" s="54">
        <f t="shared" si="0"/>
        <v>163</v>
      </c>
      <c r="N23" s="27" t="str">
        <f ca="1">IF($A23="","",OFFSET(統合マスタ!$K$4,MATCH($A23,統合マスタ!$AC$5:$AC$1501,0),0))</f>
        <v>包</v>
      </c>
    </row>
    <row r="24" spans="1:14">
      <c r="A24" s="66" cm="1">
        <f t="array" aca="1" ref="A24" ca="1">IFERROR(
    SMALL(
        IF((統合マスタ!$R$5:$R$1501=1)*
           (ISNUMBER(MATCH(統合マスタ!$V$5:$V$1501, 分類!$T$8:$T$19, 0))),
           統合マスタ!$AC$5:$AC$1501),
        ROW(A20)
    ),
"")</f>
        <v>200722</v>
      </c>
      <c r="B24" s="27">
        <f t="shared" si="1"/>
        <v>20</v>
      </c>
      <c r="C24" s="27">
        <f ca="1">IF($A24="","",OFFSET(統合マスタ!$B$4,MATCH($A24,統合マスタ!$AC$5:$AC$1501,0),0))</f>
        <v>722</v>
      </c>
      <c r="D24" s="27" t="str">
        <f ca="1">IF($A24="","",OFFSET(統合マスタ!$C$4,MATCH($A24,統合マスタ!$AC$5:$AC$1501,0),0))</f>
        <v>リスペリドン内用液分包１ｍｇ「アメル」　１ｍｌ</v>
      </c>
      <c r="E24" s="27">
        <f ca="1">IF($A24="","",OFFSET(統合マスタ!$X$4,MATCH($A24,統合マスタ!$AC$5:$AC$1501,0),0))</f>
        <v>2</v>
      </c>
      <c r="F24" s="27">
        <f ca="1">IF($A24="","",OFFSET(統合マスタ!$Z$4,MATCH($A24,統合マスタ!$AC$5:$AC$1501,0),0))</f>
        <v>1</v>
      </c>
      <c r="G24" s="27" t="str">
        <f ca="1">IF($A24="","",OFFSET(統合マスタ!$E$4,MATCH($A24,統合マスタ!$AC$5:$AC$1501,0),0))</f>
        <v/>
      </c>
      <c r="H24" s="27" t="str">
        <f ca="1">IF($A24="","",OFFSET(統合マスタ!$F$4,MATCH($A24,統合マスタ!$AC$5:$AC$1501,0),0))</f>
        <v>１ｍｌｘ５０</v>
      </c>
      <c r="I24" s="54" t="str">
        <f ca="1">IF(F24="","",OFFSET(分類!$B$29,MATCH(F24,分類!$A$30:$A$46,0),0))</f>
        <v>調剤棚</v>
      </c>
      <c r="J24" s="65">
        <v>194</v>
      </c>
      <c r="K24" s="54" t="s">
        <v>5431</v>
      </c>
      <c r="L24" s="54">
        <v>1</v>
      </c>
      <c r="M24" s="54">
        <f t="shared" si="0"/>
        <v>194</v>
      </c>
      <c r="N24" s="27" t="str">
        <f ca="1">IF($A24="","",OFFSET(統合マスタ!$K$4,MATCH($A24,統合マスタ!$AC$5:$AC$1501,0),0))</f>
        <v>包</v>
      </c>
    </row>
    <row r="25" spans="1:14">
      <c r="A25" s="66" t="str" cm="1">
        <f t="array" aca="1" ref="A25" ca="1">IFERROR(
    SMALL(
        IF((統合マスタ!$R$5:$R$1501=1)*
           (ISNUMBER(MATCH(統合マスタ!$V$5:$V$1501, 分類!$T$8:$T$19, 0))),
           統合マスタ!$AC$5:$AC$1501),
        ROW(A21)
    ),
"")</f>
        <v/>
      </c>
      <c r="B25" s="27">
        <f t="shared" si="1"/>
        <v>21</v>
      </c>
      <c r="C25" s="27" t="str">
        <f ca="1">IF($A25="","",OFFSET(統合マスタ!$B$4,MATCH($A25,統合マスタ!$AC$5:$AC$1501,0),0))</f>
        <v/>
      </c>
      <c r="D25" s="27" t="str">
        <f ca="1">IF($A25="","",OFFSET(統合マスタ!$C$4,MATCH($A25,統合マスタ!$AC$5:$AC$1501,0),0))</f>
        <v/>
      </c>
      <c r="E25" s="27" t="str">
        <f ca="1">IF($A25="","",OFFSET(統合マスタ!$X$4,MATCH($A25,統合マスタ!$AC$5:$AC$1501,0),0))</f>
        <v/>
      </c>
      <c r="F25" s="27" t="str">
        <f ca="1">IF($A25="","",OFFSET(統合マスタ!$Z$4,MATCH($A25,統合マスタ!$AC$5:$AC$1501,0),0))</f>
        <v/>
      </c>
      <c r="G25" s="27" t="str">
        <f ca="1">IF($A25="","",OFFSET(統合マスタ!$E$4,MATCH($A25,統合マスタ!$AC$5:$AC$1501,0),0))</f>
        <v/>
      </c>
      <c r="H25" s="27" t="str">
        <f ca="1">IF($A25="","",OFFSET(統合マスタ!$F$4,MATCH($A25,統合マスタ!$AC$5:$AC$1501,0),0))</f>
        <v/>
      </c>
      <c r="I25" s="54" t="str">
        <f ca="1">IF(F25="","",OFFSET(分類!$B$29,MATCH(F25,分類!$A$30:$A$46,0),0))</f>
        <v/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IF($A25="","",OFFSET(統合マスタ!$K$4,MATCH($A25,統合マスタ!$AC$5:$AC$1501,0),0))</f>
        <v/>
      </c>
    </row>
    <row r="26" spans="1:14">
      <c r="A26" s="66" t="str" cm="1">
        <f t="array" aca="1" ref="A26" ca="1">IFERROR(
    SMALL(
        IF((統合マスタ!$R$5:$R$1501=1)*
           (ISNUMBER(MATCH(統合マスタ!$V$5:$V$1501, 分類!$T$8:$T$19, 0))),
           統合マスタ!$AC$5:$AC$1501),
        ROW(A22)
    ),
"")</f>
        <v/>
      </c>
      <c r="B26" s="27">
        <f t="shared" si="1"/>
        <v>22</v>
      </c>
      <c r="C26" s="27" t="str">
        <f ca="1">IF($A26="","",OFFSET(統合マスタ!$B$4,MATCH($A26,統合マスタ!$AC$5:$AC$1501,0),0))</f>
        <v/>
      </c>
      <c r="D26" s="27" t="str">
        <f ca="1">IF($A26="","",OFFSET(統合マスタ!$C$4,MATCH($A26,統合マスタ!$AC$5:$AC$1501,0),0))</f>
        <v/>
      </c>
      <c r="E26" s="27" t="str">
        <f ca="1">IF($A26="","",OFFSET(統合マスタ!$X$4,MATCH($A26,統合マスタ!$AC$5:$AC$1501,0),0))</f>
        <v/>
      </c>
      <c r="F26" s="27" t="str">
        <f ca="1">IF($A26="","",OFFSET(統合マスタ!$Z$4,MATCH($A26,統合マスタ!$AC$5:$AC$1501,0),0))</f>
        <v/>
      </c>
      <c r="G26" s="27" t="str">
        <f ca="1">IF($A26="","",OFFSET(統合マスタ!$E$4,MATCH($A26,統合マスタ!$AC$5:$AC$1501,0),0))</f>
        <v/>
      </c>
      <c r="H26" s="27" t="str">
        <f ca="1">IF($A26="","",OFFSET(統合マスタ!$F$4,MATCH($A26,統合マスタ!$AC$5:$AC$1501,0),0))</f>
        <v/>
      </c>
      <c r="I26" s="54" t="str">
        <f ca="1">IF(F26="","",OFFSET(分類!$B$29,MATCH(F26,分類!$A$30:$A$46,0),0))</f>
        <v/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IF($A26="","",OFFSET(統合マスタ!$K$4,MATCH($A26,統合マスタ!$AC$5:$AC$1501,0),0))</f>
        <v/>
      </c>
    </row>
    <row r="27" spans="1:14">
      <c r="A27" s="66" t="str" cm="1">
        <f t="array" aca="1" ref="A27" ca="1">IFERROR(
    SMALL(
        IF((統合マスタ!$R$5:$R$1501=1)*
           (ISNUMBER(MATCH(統合マスタ!$V$5:$V$1501, 分類!$T$8:$T$19, 0))),
           統合マスタ!$AC$5:$AC$1501),
        ROW(A23)
    ),
"")</f>
        <v/>
      </c>
      <c r="B27" s="27">
        <f t="shared" si="1"/>
        <v>23</v>
      </c>
      <c r="C27" s="27" t="str">
        <f ca="1">IF($A27="","",OFFSET(統合マスタ!$B$4,MATCH($A27,統合マスタ!$AC$5:$AC$1501,0),0))</f>
        <v/>
      </c>
      <c r="D27" s="27" t="str">
        <f ca="1">IF($A27="","",OFFSET(統合マスタ!$C$4,MATCH($A27,統合マスタ!$AC$5:$AC$1501,0),0))</f>
        <v/>
      </c>
      <c r="E27" s="27" t="str">
        <f ca="1">IF($A27="","",OFFSET(統合マスタ!$X$4,MATCH($A27,統合マスタ!$AC$5:$AC$1501,0),0))</f>
        <v/>
      </c>
      <c r="F27" s="27" t="str">
        <f ca="1">IF($A27="","",OFFSET(統合マスタ!$Z$4,MATCH($A27,統合マスタ!$AC$5:$AC$1501,0),0))</f>
        <v/>
      </c>
      <c r="G27" s="27" t="str">
        <f ca="1">IF($A27="","",OFFSET(統合マスタ!$E$4,MATCH($A27,統合マスタ!$AC$5:$AC$1501,0),0))</f>
        <v/>
      </c>
      <c r="H27" s="27" t="str">
        <f ca="1">IF($A27="","",OFFSET(統合マスタ!$F$4,MATCH($A27,統合マスタ!$AC$5:$AC$1501,0),0))</f>
        <v/>
      </c>
      <c r="I27" s="54" t="str">
        <f ca="1">IF(F27="","",OFFSET(分類!$B$29,MATCH(F27,分類!$A$30:$A$46,0),0))</f>
        <v/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IF($A27="","",OFFSET(統合マスタ!$K$4,MATCH($A27,統合マスタ!$AC$5:$AC$1501,0),0))</f>
        <v/>
      </c>
    </row>
    <row r="28" spans="1:14">
      <c r="A28" s="66" t="str" cm="1">
        <f t="array" aca="1" ref="A28" ca="1">IFERROR(
    SMALL(
        IF((統合マスタ!$R$5:$R$1501=1)*
           (ISNUMBER(MATCH(統合マスタ!$V$5:$V$1501, 分類!$T$8:$T$19, 0))),
           統合マスタ!$AC$5:$AC$1501),
        ROW(A24)
    ),
"")</f>
        <v/>
      </c>
      <c r="B28" s="27">
        <f t="shared" si="1"/>
        <v>24</v>
      </c>
      <c r="C28" s="27" t="str">
        <f ca="1">IF($A28="","",OFFSET(統合マスタ!$B$4,MATCH($A28,統合マスタ!$AC$5:$AC$1501,0),0))</f>
        <v/>
      </c>
      <c r="D28" s="27" t="str">
        <f ca="1">IF($A28="","",OFFSET(統合マスタ!$C$4,MATCH($A28,統合マスタ!$AC$5:$AC$1501,0),0))</f>
        <v/>
      </c>
      <c r="E28" s="27" t="str">
        <f ca="1">IF($A28="","",OFFSET(統合マスタ!$X$4,MATCH($A28,統合マスタ!$AC$5:$AC$1501,0),0))</f>
        <v/>
      </c>
      <c r="F28" s="27" t="str">
        <f ca="1">IF($A28="","",OFFSET(統合マスタ!$Z$4,MATCH($A28,統合マスタ!$AC$5:$AC$1501,0),0))</f>
        <v/>
      </c>
      <c r="G28" s="27" t="str">
        <f ca="1">IF($A28="","",OFFSET(統合マスタ!$E$4,MATCH($A28,統合マスタ!$AC$5:$AC$1501,0),0))</f>
        <v/>
      </c>
      <c r="H28" s="27" t="str">
        <f ca="1">IF($A28="","",OFFSET(統合マスタ!$F$4,MATCH($A28,統合マスタ!$AC$5:$AC$1501,0),0))</f>
        <v/>
      </c>
      <c r="I28" s="54" t="str">
        <f ca="1">IF(F28="","",OFFSET(分類!$B$29,MATCH(F28,分類!$A$30:$A$46,0),0))</f>
        <v/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IF($A28="","",OFFSET(統合マスタ!$K$4,MATCH($A28,統合マスタ!$AC$5:$AC$1501,0),0))</f>
        <v/>
      </c>
    </row>
    <row r="29" spans="1:14">
      <c r="A29" s="66" t="str" cm="1">
        <f t="array" aca="1" ref="A29" ca="1">IFERROR(
    SMALL(
        IF((統合マスタ!$R$5:$R$1501=1)*
           (ISNUMBER(MATCH(統合マスタ!$V$5:$V$1501, 分類!$T$8:$T$19, 0))),
           統合マスタ!$AC$5:$AC$1501),
        ROW(A25)
    ),
"")</f>
        <v/>
      </c>
      <c r="B29" s="27">
        <f t="shared" si="1"/>
        <v>25</v>
      </c>
      <c r="C29" s="27" t="str">
        <f ca="1">IF($A29="","",OFFSET(統合マスタ!$B$4,MATCH($A29,統合マスタ!$AC$5:$AC$1501,0),0))</f>
        <v/>
      </c>
      <c r="D29" s="27" t="str">
        <f ca="1">IF($A29="","",OFFSET(統合マスタ!$C$4,MATCH($A29,統合マスタ!$AC$5:$AC$1501,0),0))</f>
        <v/>
      </c>
      <c r="E29" s="27" t="str">
        <f ca="1">IF($A29="","",OFFSET(統合マスタ!$X$4,MATCH($A29,統合マスタ!$AC$5:$AC$1501,0),0))</f>
        <v/>
      </c>
      <c r="F29" s="27" t="str">
        <f ca="1">IF($A29="","",OFFSET(統合マスタ!$Z$4,MATCH($A29,統合マスタ!$AC$5:$AC$1501,0),0))</f>
        <v/>
      </c>
      <c r="G29" s="27" t="str">
        <f ca="1">IF($A29="","",OFFSET(統合マスタ!$E$4,MATCH($A29,統合マスタ!$AC$5:$AC$1501,0),0))</f>
        <v/>
      </c>
      <c r="H29" s="27" t="str">
        <f ca="1">IF($A29="","",OFFSET(統合マスタ!$F$4,MATCH($A29,統合マスタ!$AC$5:$AC$1501,0),0))</f>
        <v/>
      </c>
      <c r="I29" s="54" t="str">
        <f ca="1">IF(F29="","",OFFSET(分類!$B$29,MATCH(F29,分類!$A$30:$A$46,0),0))</f>
        <v/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IF($A29="","",OFFSET(統合マスタ!$K$4,MATCH($A29,統合マスタ!$AC$5:$AC$1501,0),0))</f>
        <v/>
      </c>
    </row>
    <row r="30" spans="1:14">
      <c r="A30" s="66" t="str" cm="1">
        <f t="array" aca="1" ref="A30" ca="1">IFERROR(
    SMALL(
        IF((統合マスタ!$R$5:$R$1501=1)*
           (ISNUMBER(MATCH(統合マスタ!$V$5:$V$1501, 分類!$T$8:$T$19, 0))),
           統合マスタ!$AC$5:$AC$1501),
        ROW(A26)
    ),
"")</f>
        <v/>
      </c>
      <c r="B30" s="27">
        <f t="shared" si="1"/>
        <v>26</v>
      </c>
      <c r="C30" s="27" t="str">
        <f ca="1">IF($A30="","",OFFSET(統合マスタ!$B$4,MATCH($A30,統合マスタ!$AC$5:$AC$1501,0),0))</f>
        <v/>
      </c>
      <c r="D30" s="27" t="str">
        <f ca="1">IF($A30="","",OFFSET(統合マスタ!$C$4,MATCH($A30,統合マスタ!$AC$5:$AC$1501,0),0))</f>
        <v/>
      </c>
      <c r="E30" s="27" t="str">
        <f ca="1">IF($A30="","",OFFSET(統合マスタ!$X$4,MATCH($A30,統合マスタ!$AC$5:$AC$1501,0),0))</f>
        <v/>
      </c>
      <c r="F30" s="27" t="str">
        <f ca="1">IF($A30="","",OFFSET(統合マスタ!$Z$4,MATCH($A30,統合マスタ!$AC$5:$AC$1501,0),0))</f>
        <v/>
      </c>
      <c r="G30" s="27" t="str">
        <f ca="1">IF($A30="","",OFFSET(統合マスタ!$E$4,MATCH($A30,統合マスタ!$AC$5:$AC$1501,0),0))</f>
        <v/>
      </c>
      <c r="H30" s="27" t="str">
        <f ca="1">IF($A30="","",OFFSET(統合マスタ!$F$4,MATCH($A30,統合マスタ!$AC$5:$AC$1501,0),0))</f>
        <v/>
      </c>
      <c r="I30" s="54" t="str">
        <f ca="1">IF(F30="","",OFFSET(分類!$B$29,MATCH(F30,分類!$A$30:$A$46,0),0))</f>
        <v/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IF($A30="","",OFFSET(統合マスタ!$K$4,MATCH($A30,統合マスタ!$AC$5:$AC$1501,0),0))</f>
        <v/>
      </c>
    </row>
    <row r="31" spans="1:14">
      <c r="A31" s="66" t="str" cm="1">
        <f t="array" aca="1" ref="A31" ca="1">IFERROR(
    SMALL(
        IF((統合マスタ!$R$5:$R$1501=1)*
           (ISNUMBER(MATCH(統合マスタ!$V$5:$V$1501, 分類!$T$8:$T$19, 0))),
           統合マスタ!$AC$5:$AC$1501),
        ROW(A27)
    ),
"")</f>
        <v/>
      </c>
      <c r="B31" s="27">
        <f t="shared" si="1"/>
        <v>27</v>
      </c>
      <c r="C31" s="27" t="str">
        <f ca="1">IF($A31="","",OFFSET(統合マスタ!$B$4,MATCH($A31,統合マスタ!$AC$5:$AC$1501,0),0))</f>
        <v/>
      </c>
      <c r="D31" s="27" t="str">
        <f ca="1">IF($A31="","",OFFSET(統合マスタ!$C$4,MATCH($A31,統合マスタ!$AC$5:$AC$1501,0),0))</f>
        <v/>
      </c>
      <c r="E31" s="27" t="str">
        <f ca="1">IF($A31="","",OFFSET(統合マスタ!$X$4,MATCH($A31,統合マスタ!$AC$5:$AC$1501,0),0))</f>
        <v/>
      </c>
      <c r="F31" s="27" t="str">
        <f ca="1">IF($A31="","",OFFSET(統合マスタ!$Z$4,MATCH($A31,統合マスタ!$AC$5:$AC$1501,0),0))</f>
        <v/>
      </c>
      <c r="G31" s="27" t="str">
        <f ca="1">IF($A31="","",OFFSET(統合マスタ!$E$4,MATCH($A31,統合マスタ!$AC$5:$AC$1501,0),0))</f>
        <v/>
      </c>
      <c r="H31" s="27" t="str">
        <f ca="1">IF($A31="","",OFFSET(統合マスタ!$F$4,MATCH($A31,統合マスタ!$AC$5:$AC$1501,0),0))</f>
        <v/>
      </c>
      <c r="I31" s="54" t="str">
        <f ca="1">IF(F31="","",OFFSET(分類!$B$29,MATCH(F31,分類!$A$30:$A$46,0),0))</f>
        <v/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IF($A31="","",OFFSET(統合マスタ!$K$4,MATCH($A31,統合マスタ!$AC$5:$AC$1501,0),0))</f>
        <v/>
      </c>
    </row>
    <row r="32" spans="1:14">
      <c r="A32" s="66" t="str" cm="1">
        <f t="array" aca="1" ref="A32" ca="1">IFERROR(
    SMALL(
        IF((統合マスタ!$R$5:$R$1501=1)*
           (ISNUMBER(MATCH(統合マスタ!$V$5:$V$1501, 分類!$T$8:$T$19, 0))),
           統合マスタ!$AC$5:$AC$1501),
        ROW(A28)
    ),
"")</f>
        <v/>
      </c>
      <c r="B32" s="27">
        <f t="shared" si="1"/>
        <v>28</v>
      </c>
      <c r="C32" s="27" t="str">
        <f ca="1">IF($A32="","",OFFSET(統合マスタ!$B$4,MATCH($A32,統合マスタ!$AC$5:$AC$1501,0),0))</f>
        <v/>
      </c>
      <c r="D32" s="27" t="str">
        <f ca="1">IF($A32="","",OFFSET(統合マスタ!$C$4,MATCH($A32,統合マスタ!$AC$5:$AC$1501,0),0))</f>
        <v/>
      </c>
      <c r="E32" s="27" t="str">
        <f ca="1">IF($A32="","",OFFSET(統合マスタ!$X$4,MATCH($A32,統合マスタ!$AC$5:$AC$1501,0),0))</f>
        <v/>
      </c>
      <c r="F32" s="27" t="str">
        <f ca="1">IF($A32="","",OFFSET(統合マスタ!$Z$4,MATCH($A32,統合マスタ!$AC$5:$AC$1501,0),0))</f>
        <v/>
      </c>
      <c r="G32" s="27" t="str">
        <f ca="1">IF($A32="","",OFFSET(統合マスタ!$E$4,MATCH($A32,統合マスタ!$AC$5:$AC$1501,0),0))</f>
        <v/>
      </c>
      <c r="H32" s="27" t="str">
        <f ca="1">IF($A32="","",OFFSET(統合マスタ!$F$4,MATCH($A32,統合マスタ!$AC$5:$AC$1501,0),0))</f>
        <v/>
      </c>
      <c r="I32" s="54" t="str">
        <f ca="1">IF(F32="","",OFFSET(分類!$B$29,MATCH(F32,分類!$A$30:$A$46,0),0))</f>
        <v/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IF($A32="","",OFFSET(統合マスタ!$K$4,MATCH($A32,統合マスタ!$AC$5:$AC$1501,0),0))</f>
        <v/>
      </c>
    </row>
    <row r="33" spans="1:14">
      <c r="A33" s="66" t="str" cm="1">
        <f t="array" aca="1" ref="A33" ca="1">IFERROR(
    SMALL(
        IF((統合マスタ!$R$5:$R$1501=1)*
           (ISNUMBER(MATCH(統合マスタ!$V$5:$V$1501, 分類!$T$8:$T$19, 0))),
           統合マスタ!$AC$5:$AC$1501),
        ROW(A29)
    ),
"")</f>
        <v/>
      </c>
      <c r="B33" s="27">
        <f t="shared" si="1"/>
        <v>29</v>
      </c>
      <c r="C33" s="27" t="str">
        <f ca="1">IF($A33="","",OFFSET(統合マスタ!$B$4,MATCH($A33,統合マスタ!$AC$5:$AC$1501,0),0))</f>
        <v/>
      </c>
      <c r="D33" s="27" t="str">
        <f ca="1">IF($A33="","",OFFSET(統合マスタ!$C$4,MATCH($A33,統合マスタ!$AC$5:$AC$1501,0),0))</f>
        <v/>
      </c>
      <c r="E33" s="27" t="str">
        <f ca="1">IF($A33="","",OFFSET(統合マスタ!$X$4,MATCH($A33,統合マスタ!$AC$5:$AC$1501,0),0))</f>
        <v/>
      </c>
      <c r="F33" s="27" t="str">
        <f ca="1">IF($A33="","",OFFSET(統合マスタ!$Z$4,MATCH($A33,統合マスタ!$AC$5:$AC$1501,0),0))</f>
        <v/>
      </c>
      <c r="G33" s="27" t="str">
        <f ca="1">IF($A33="","",OFFSET(統合マスタ!$E$4,MATCH($A33,統合マスタ!$AC$5:$AC$1501,0),0))</f>
        <v/>
      </c>
      <c r="H33" s="27" t="str">
        <f ca="1">IF($A33="","",OFFSET(統合マスタ!$F$4,MATCH($A33,統合マスタ!$AC$5:$AC$1501,0),0))</f>
        <v/>
      </c>
      <c r="I33" s="54" t="str">
        <f ca="1">IF(F33="","",OFFSET(分類!$B$29,MATCH(F33,分類!$A$30:$A$46,0),0))</f>
        <v/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IF($A33="","",OFFSET(統合マスタ!$K$4,MATCH($A33,統合マスタ!$AC$5:$AC$1501,0),0))</f>
        <v/>
      </c>
    </row>
    <row r="34" spans="1:14">
      <c r="A34" s="66" t="str" cm="1">
        <f t="array" aca="1" ref="A34" ca="1">IFERROR(
    SMALL(
        IF((統合マスタ!$R$5:$R$1501=1)*
           (ISNUMBER(MATCH(統合マスタ!$V$5:$V$1501, 分類!$T$8:$T$19, 0))),
           統合マスタ!$AC$5:$AC$1501),
        ROW(A30)
    ),
"")</f>
        <v/>
      </c>
      <c r="B34" s="27">
        <f t="shared" si="1"/>
        <v>30</v>
      </c>
      <c r="C34" s="27" t="str">
        <f ca="1">IF($A34="","",OFFSET(統合マスタ!$B$4,MATCH($A34,統合マスタ!$AC$5:$AC$1501,0),0))</f>
        <v/>
      </c>
      <c r="D34" s="27" t="str">
        <f ca="1">IF($A34="","",OFFSET(統合マスタ!$C$4,MATCH($A34,統合マスタ!$AC$5:$AC$1501,0),0))</f>
        <v/>
      </c>
      <c r="E34" s="27" t="str">
        <f ca="1">IF($A34="","",OFFSET(統合マスタ!$X$4,MATCH($A34,統合マスタ!$AC$5:$AC$1501,0),0))</f>
        <v/>
      </c>
      <c r="F34" s="27" t="str">
        <f ca="1">IF($A34="","",OFFSET(統合マスタ!$Z$4,MATCH($A34,統合マスタ!$AC$5:$AC$1501,0),0))</f>
        <v/>
      </c>
      <c r="G34" s="27" t="str">
        <f ca="1">IF($A34="","",OFFSET(統合マスタ!$E$4,MATCH($A34,統合マスタ!$AC$5:$AC$1501,0),0))</f>
        <v/>
      </c>
      <c r="H34" s="27" t="str">
        <f ca="1">IF($A34="","",OFFSET(統合マスタ!$F$4,MATCH($A34,統合マスタ!$AC$5:$AC$1501,0),0))</f>
        <v/>
      </c>
      <c r="I34" s="54" t="str">
        <f ca="1">IF(F34="","",OFFSET(分類!$B$29,MATCH(F34,分類!$A$30:$A$46,0),0))</f>
        <v/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IF($A34="","",OFFSET(統合マスタ!$K$4,MATCH($A34,統合マスタ!$AC$5:$AC$1501,0),0))</f>
        <v/>
      </c>
    </row>
    <row r="35" spans="1:14">
      <c r="A35" s="66" t="str" cm="1">
        <f t="array" aca="1" ref="A35" ca="1">IFERROR(
    SMALL(
        IF((統合マスタ!$R$5:$R$1501=1)*
           (ISNUMBER(MATCH(統合マスタ!$V$5:$V$1501, 分類!$T$8:$T$19, 0))),
           統合マスタ!$AC$5:$AC$1501),
        ROW(A31)
    ),
"")</f>
        <v/>
      </c>
      <c r="B35" s="27">
        <f t="shared" si="1"/>
        <v>31</v>
      </c>
      <c r="C35" s="27" t="str">
        <f ca="1">IF($A35="","",OFFSET(統合マスタ!$B$4,MATCH($A35,統合マスタ!$AC$5:$AC$1501,0),0))</f>
        <v/>
      </c>
      <c r="D35" s="27" t="str">
        <f ca="1">IF($A35="","",OFFSET(統合マスタ!$C$4,MATCH($A35,統合マスタ!$AC$5:$AC$1501,0),0))</f>
        <v/>
      </c>
      <c r="E35" s="27" t="str">
        <f ca="1">IF($A35="","",OFFSET(統合マスタ!$X$4,MATCH($A35,統合マスタ!$AC$5:$AC$1501,0),0))</f>
        <v/>
      </c>
      <c r="F35" s="27" t="str">
        <f ca="1">IF($A35="","",OFFSET(統合マスタ!$Z$4,MATCH($A35,統合マスタ!$AC$5:$AC$1501,0),0))</f>
        <v/>
      </c>
      <c r="G35" s="27" t="str">
        <f ca="1">IF($A35="","",OFFSET(統合マスタ!$E$4,MATCH($A35,統合マスタ!$AC$5:$AC$1501,0),0))</f>
        <v/>
      </c>
      <c r="H35" s="27" t="str">
        <f ca="1">IF($A35="","",OFFSET(統合マスタ!$F$4,MATCH($A35,統合マスタ!$AC$5:$AC$1501,0),0))</f>
        <v/>
      </c>
      <c r="I35" s="54" t="str">
        <f ca="1">IF(F35="","",OFFSET(分類!$B$29,MATCH(F35,分類!$A$30:$A$46,0),0))</f>
        <v/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IF($A35="","",OFFSET(統合マスタ!$K$4,MATCH($A35,統合マスタ!$AC$5:$AC$1501,0),0))</f>
        <v/>
      </c>
    </row>
    <row r="36" spans="1:14">
      <c r="A36" s="66" t="str" cm="1">
        <f t="array" aca="1" ref="A36" ca="1">IFERROR(
    SMALL(
        IF((統合マスタ!$R$5:$R$1501=1)*
           (ISNUMBER(MATCH(統合マスタ!$V$5:$V$1501, 分類!$T$8:$T$19, 0))),
           統合マスタ!$AC$5:$AC$1501),
        ROW(A32)
    ),
"")</f>
        <v/>
      </c>
      <c r="B36" s="27">
        <f t="shared" si="1"/>
        <v>32</v>
      </c>
      <c r="C36" s="27" t="str">
        <f ca="1">IF($A36="","",OFFSET(統合マスタ!$B$4,MATCH($A36,統合マスタ!$AC$5:$AC$1501,0),0))</f>
        <v/>
      </c>
      <c r="D36" s="27" t="str">
        <f ca="1">IF($A36="","",OFFSET(統合マスタ!$C$4,MATCH($A36,統合マスタ!$AC$5:$AC$1501,0),0))</f>
        <v/>
      </c>
      <c r="E36" s="27" t="str">
        <f ca="1">IF($A36="","",OFFSET(統合マスタ!$X$4,MATCH($A36,統合マスタ!$AC$5:$AC$1501,0),0))</f>
        <v/>
      </c>
      <c r="F36" s="27" t="str">
        <f ca="1">IF($A36="","",OFFSET(統合マスタ!$Z$4,MATCH($A36,統合マスタ!$AC$5:$AC$1501,0),0))</f>
        <v/>
      </c>
      <c r="G36" s="27" t="str">
        <f ca="1">IF($A36="","",OFFSET(統合マスタ!$E$4,MATCH($A36,統合マスタ!$AC$5:$AC$1501,0),0))</f>
        <v/>
      </c>
      <c r="H36" s="27" t="str">
        <f ca="1">IF($A36="","",OFFSET(統合マスタ!$F$4,MATCH($A36,統合マスタ!$AC$5:$AC$1501,0),0))</f>
        <v/>
      </c>
      <c r="I36" s="54" t="str">
        <f ca="1">IF(F36="","",OFFSET(分類!$B$29,MATCH(F36,分類!$A$30:$A$46,0),0))</f>
        <v/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IF($A36="","",OFFSET(統合マスタ!$K$4,MATCH($A36,統合マスタ!$AC$5:$AC$1501,0),0))</f>
        <v/>
      </c>
    </row>
    <row r="37" spans="1:14">
      <c r="A37" s="66" t="str" cm="1">
        <f t="array" aca="1" ref="A37" ca="1">IFERROR(
    SMALL(
        IF((統合マスタ!$R$5:$R$1501=1)*
           (ISNUMBER(MATCH(統合マスタ!$V$5:$V$1501, 分類!$T$8:$T$19, 0))),
           統合マスタ!$AC$5:$AC$1501),
        ROW(A33)
    ),
"")</f>
        <v/>
      </c>
      <c r="B37" s="27">
        <f t="shared" si="1"/>
        <v>33</v>
      </c>
      <c r="C37" s="27" t="str">
        <f ca="1">IF($A37="","",OFFSET(統合マスタ!$B$4,MATCH($A37,統合マスタ!$AC$5:$AC$1501,0),0))</f>
        <v/>
      </c>
      <c r="D37" s="27" t="str">
        <f ca="1">IF($A37="","",OFFSET(統合マスタ!$C$4,MATCH($A37,統合マスタ!$AC$5:$AC$1501,0),0))</f>
        <v/>
      </c>
      <c r="E37" s="27" t="str">
        <f ca="1">IF($A37="","",OFFSET(統合マスタ!$X$4,MATCH($A37,統合マスタ!$AC$5:$AC$1501,0),0))</f>
        <v/>
      </c>
      <c r="F37" s="27" t="str">
        <f ca="1">IF($A37="","",OFFSET(統合マスタ!$Z$4,MATCH($A37,統合マスタ!$AC$5:$AC$1501,0),0))</f>
        <v/>
      </c>
      <c r="G37" s="27" t="str">
        <f ca="1">IF($A37="","",OFFSET(統合マスタ!$E$4,MATCH($A37,統合マスタ!$AC$5:$AC$1501,0),0))</f>
        <v/>
      </c>
      <c r="H37" s="27" t="str">
        <f ca="1">IF($A37="","",OFFSET(統合マスタ!$F$4,MATCH($A37,統合マスタ!$AC$5:$AC$1501,0),0))</f>
        <v/>
      </c>
      <c r="I37" s="54" t="str">
        <f ca="1">IF(F37="","",OFFSET(分類!$B$29,MATCH(F37,分類!$A$30:$A$46,0),0))</f>
        <v/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IF($A37="","",OFFSET(統合マスタ!$K$4,MATCH($A37,統合マスタ!$AC$5:$AC$1501,0),0))</f>
        <v/>
      </c>
    </row>
    <row r="38" spans="1:14">
      <c r="A38" s="66" t="str" cm="1">
        <f t="array" aca="1" ref="A38" ca="1">IFERROR(
    SMALL(
        IF((統合マスタ!$R$5:$R$1501=1)*
           (ISNUMBER(MATCH(統合マスタ!$V$5:$V$1501, 分類!$T$8:$T$19, 0))),
           統合マスタ!$AC$5:$AC$1501),
        ROW(A34)
    ),
"")</f>
        <v/>
      </c>
      <c r="B38" s="27">
        <f t="shared" si="1"/>
        <v>34</v>
      </c>
      <c r="C38" s="27" t="str">
        <f ca="1">IF($A38="","",OFFSET(統合マスタ!$B$4,MATCH($A38,統合マスタ!$AC$5:$AC$1501,0),0))</f>
        <v/>
      </c>
      <c r="D38" s="27" t="str">
        <f ca="1">IF($A38="","",OFFSET(統合マスタ!$C$4,MATCH($A38,統合マスタ!$AC$5:$AC$1501,0),0))</f>
        <v/>
      </c>
      <c r="E38" s="27" t="str">
        <f ca="1">IF($A38="","",OFFSET(統合マスタ!$X$4,MATCH($A38,統合マスタ!$AC$5:$AC$1501,0),0))</f>
        <v/>
      </c>
      <c r="F38" s="27" t="str">
        <f ca="1">IF($A38="","",OFFSET(統合マスタ!$Z$4,MATCH($A38,統合マスタ!$AC$5:$AC$1501,0),0))</f>
        <v/>
      </c>
      <c r="G38" s="27" t="str">
        <f ca="1">IF($A38="","",OFFSET(統合マスタ!$E$4,MATCH($A38,統合マスタ!$AC$5:$AC$1501,0),0))</f>
        <v/>
      </c>
      <c r="H38" s="27" t="str">
        <f ca="1">IF($A38="","",OFFSET(統合マスタ!$F$4,MATCH($A38,統合マスタ!$AC$5:$AC$1501,0),0))</f>
        <v/>
      </c>
      <c r="I38" s="54" t="str">
        <f ca="1">IF(F38="","",OFFSET(分類!$B$29,MATCH(F38,分類!$A$30:$A$46,0),0))</f>
        <v/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IF($A38="","",OFFSET(統合マスタ!$K$4,MATCH($A38,統合マスタ!$AC$5:$AC$1501,0),0))</f>
        <v/>
      </c>
    </row>
    <row r="39" spans="1:14">
      <c r="A39" s="66" t="str" cm="1">
        <f t="array" aca="1" ref="A39" ca="1">IFERROR(
    SMALL(
        IF((統合マスタ!$R$5:$R$1501=1)*
           (ISNUMBER(MATCH(統合マスタ!$V$5:$V$1501, 分類!$T$8:$T$19, 0))),
           統合マスタ!$AC$5:$AC$1501),
        ROW(A35)
    ),
"")</f>
        <v/>
      </c>
      <c r="B39" s="27">
        <f t="shared" si="1"/>
        <v>35</v>
      </c>
      <c r="C39" s="27" t="str">
        <f ca="1">IF($A39="","",OFFSET(統合マスタ!$B$4,MATCH($A39,統合マスタ!$AC$5:$AC$1501,0),0))</f>
        <v/>
      </c>
      <c r="D39" s="27" t="str">
        <f ca="1">IF($A39="","",OFFSET(統合マスタ!$C$4,MATCH($A39,統合マスタ!$AC$5:$AC$1501,0),0))</f>
        <v/>
      </c>
      <c r="E39" s="27" t="str">
        <f ca="1">IF($A39="","",OFFSET(統合マスタ!$X$4,MATCH($A39,統合マスタ!$AC$5:$AC$1501,0),0))</f>
        <v/>
      </c>
      <c r="F39" s="27" t="str">
        <f ca="1">IF($A39="","",OFFSET(統合マスタ!$Z$4,MATCH($A39,統合マスタ!$AC$5:$AC$1501,0),0))</f>
        <v/>
      </c>
      <c r="G39" s="27" t="str">
        <f ca="1">IF($A39="","",OFFSET(統合マスタ!$E$4,MATCH($A39,統合マスタ!$AC$5:$AC$1501,0),0))</f>
        <v/>
      </c>
      <c r="H39" s="27" t="str">
        <f ca="1">IF($A39="","",OFFSET(統合マスタ!$F$4,MATCH($A39,統合マスタ!$AC$5:$AC$1501,0),0))</f>
        <v/>
      </c>
      <c r="I39" s="54" t="str">
        <f ca="1">IF(F39="","",OFFSET(分類!$B$29,MATCH(F39,分類!$A$30:$A$46,0),0))</f>
        <v/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IF($A39="","",OFFSET(統合マスタ!$K$4,MATCH($A39,統合マスタ!$AC$5:$AC$1501,0),0))</f>
        <v/>
      </c>
    </row>
    <row r="40" spans="1:14">
      <c r="A40" s="66" t="str" cm="1">
        <f t="array" aca="1" ref="A40" ca="1">IFERROR(
    SMALL(
        IF((統合マスタ!$R$5:$R$1501=1)*
           (ISNUMBER(MATCH(統合マスタ!$V$5:$V$1501, 分類!$T$8:$T$19, 0))),
           統合マスタ!$AC$5:$AC$1501),
        ROW(A36)
    ),
"")</f>
        <v/>
      </c>
      <c r="B40" s="27">
        <f t="shared" si="1"/>
        <v>36</v>
      </c>
      <c r="C40" s="27" t="str">
        <f ca="1">IF($A40="","",OFFSET(統合マスタ!$B$4,MATCH($A40,統合マスタ!$AC$5:$AC$1501,0),0))</f>
        <v/>
      </c>
      <c r="D40" s="27" t="str">
        <f ca="1">IF($A40="","",OFFSET(統合マスタ!$C$4,MATCH($A40,統合マスタ!$AC$5:$AC$1501,0),0))</f>
        <v/>
      </c>
      <c r="E40" s="27" t="str">
        <f ca="1">IF($A40="","",OFFSET(統合マスタ!$X$4,MATCH($A40,統合マスタ!$AC$5:$AC$1501,0),0))</f>
        <v/>
      </c>
      <c r="F40" s="27" t="str">
        <f ca="1">IF($A40="","",OFFSET(統合マスタ!$Z$4,MATCH($A40,統合マスタ!$AC$5:$AC$1501,0),0))</f>
        <v/>
      </c>
      <c r="G40" s="27" t="str">
        <f ca="1">IF($A40="","",OFFSET(統合マスタ!$E$4,MATCH($A40,統合マスタ!$AC$5:$AC$1501,0),0))</f>
        <v/>
      </c>
      <c r="H40" s="27" t="str">
        <f ca="1">IF($A40="","",OFFSET(統合マスタ!$F$4,MATCH($A40,統合マスタ!$AC$5:$AC$1501,0),0))</f>
        <v/>
      </c>
      <c r="I40" s="54" t="str">
        <f ca="1">IF(F40="","",OFFSET(分類!$B$29,MATCH(F40,分類!$A$30:$A$46,0),0))</f>
        <v/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IF($A40="","",OFFSET(統合マスタ!$K$4,MATCH($A40,統合マスタ!$AC$5:$AC$1501,0),0))</f>
        <v/>
      </c>
    </row>
    <row r="41" spans="1:14">
      <c r="A41" s="66" t="str" cm="1">
        <f t="array" aca="1" ref="A41" ca="1">IFERROR(
    SMALL(
        IF((統合マスタ!$R$5:$R$1501=1)*
           (ISNUMBER(MATCH(統合マスタ!$V$5:$V$1501, 分類!$T$8:$T$19, 0))),
           統合マスタ!$AC$5:$AC$1501),
        ROW(A37)
    ),
"")</f>
        <v/>
      </c>
      <c r="B41" s="27">
        <f t="shared" si="1"/>
        <v>37</v>
      </c>
      <c r="C41" s="27" t="str">
        <f ca="1">IF($A41="","",OFFSET(統合マスタ!$B$4,MATCH($A41,統合マスタ!$AC$5:$AC$1501,0),0))</f>
        <v/>
      </c>
      <c r="D41" s="27" t="str">
        <f ca="1">IF($A41="","",OFFSET(統合マスタ!$C$4,MATCH($A41,統合マスタ!$AC$5:$AC$1501,0),0))</f>
        <v/>
      </c>
      <c r="E41" s="27" t="str">
        <f ca="1">IF($A41="","",OFFSET(統合マスタ!$X$4,MATCH($A41,統合マスタ!$AC$5:$AC$1501,0),0))</f>
        <v/>
      </c>
      <c r="F41" s="27" t="str">
        <f ca="1">IF($A41="","",OFFSET(統合マスタ!$Z$4,MATCH($A41,統合マスタ!$AC$5:$AC$1501,0),0))</f>
        <v/>
      </c>
      <c r="G41" s="27" t="str">
        <f ca="1">IF($A41="","",OFFSET(統合マスタ!$E$4,MATCH($A41,統合マスタ!$AC$5:$AC$1501,0),0))</f>
        <v/>
      </c>
      <c r="H41" s="27" t="str">
        <f ca="1">IF($A41="","",OFFSET(統合マスタ!$F$4,MATCH($A41,統合マスタ!$AC$5:$AC$1501,0),0))</f>
        <v/>
      </c>
      <c r="I41" s="54" t="str">
        <f ca="1">IF(F41="","",OFFSET(分類!$B$29,MATCH(F41,分類!$A$30:$A$46,0),0))</f>
        <v/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IF($A41="","",OFFSET(統合マスタ!$K$4,MATCH($A41,統合マスタ!$AC$5:$AC$1501,0),0))</f>
        <v/>
      </c>
    </row>
    <row r="42" spans="1:14">
      <c r="A42" s="66" t="str" cm="1">
        <f t="array" aca="1" ref="A42" ca="1">IFERROR(
    SMALL(
        IF((統合マスタ!$R$5:$R$1501=1)*
           (ISNUMBER(MATCH(統合マスタ!$V$5:$V$1501, 分類!$T$8:$T$19, 0))),
           統合マスタ!$AC$5:$AC$1501),
        ROW(A38)
    ),
"")</f>
        <v/>
      </c>
      <c r="B42" s="27">
        <f t="shared" si="1"/>
        <v>38</v>
      </c>
      <c r="C42" s="27" t="str">
        <f ca="1">IF($A42="","",OFFSET(統合マスタ!$B$4,MATCH($A42,統合マスタ!$AC$5:$AC$1501,0),0))</f>
        <v/>
      </c>
      <c r="D42" s="27" t="str">
        <f ca="1">IF($A42="","",OFFSET(統合マスタ!$C$4,MATCH($A42,統合マスタ!$AC$5:$AC$1501,0),0))</f>
        <v/>
      </c>
      <c r="E42" s="27" t="str">
        <f ca="1">IF($A42="","",OFFSET(統合マスタ!$X$4,MATCH($A42,統合マスタ!$AC$5:$AC$1501,0),0))</f>
        <v/>
      </c>
      <c r="F42" s="27" t="str">
        <f ca="1">IF($A42="","",OFFSET(統合マスタ!$Z$4,MATCH($A42,統合マスタ!$AC$5:$AC$1501,0),0))</f>
        <v/>
      </c>
      <c r="G42" s="27" t="str">
        <f ca="1">IF($A42="","",OFFSET(統合マスタ!$E$4,MATCH($A42,統合マスタ!$AC$5:$AC$1501,0),0))</f>
        <v/>
      </c>
      <c r="H42" s="27" t="str">
        <f ca="1">IF($A42="","",OFFSET(統合マスタ!$F$4,MATCH($A42,統合マスタ!$AC$5:$AC$1501,0),0))</f>
        <v/>
      </c>
      <c r="I42" s="54" t="str">
        <f ca="1">IF(F42="","",OFFSET(分類!$B$29,MATCH(F42,分類!$A$30:$A$46,0),0))</f>
        <v/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IF($A42="","",OFFSET(統合マスタ!$K$4,MATCH($A42,統合マスタ!$AC$5:$AC$1501,0),0))</f>
        <v/>
      </c>
    </row>
    <row r="43" spans="1:14">
      <c r="A43" s="66" t="str" cm="1">
        <f t="array" aca="1" ref="A43" ca="1">IFERROR(
    SMALL(
        IF((統合マスタ!$R$5:$R$1501=1)*
           (ISNUMBER(MATCH(統合マスタ!$V$5:$V$1501, 分類!$T$8:$T$19, 0))),
           統合マスタ!$AC$5:$AC$1501),
        ROW(A39)
    ),
"")</f>
        <v/>
      </c>
      <c r="B43" s="27">
        <f t="shared" si="1"/>
        <v>39</v>
      </c>
      <c r="C43" s="27" t="str">
        <f ca="1">IF($A43="","",OFFSET(統合マスタ!$B$4,MATCH($A43,統合マスタ!$AC$5:$AC$1501,0),0))</f>
        <v/>
      </c>
      <c r="D43" s="27" t="str">
        <f ca="1">IF($A43="","",OFFSET(統合マスタ!$C$4,MATCH($A43,統合マスタ!$AC$5:$AC$1501,0),0))</f>
        <v/>
      </c>
      <c r="E43" s="27" t="str">
        <f ca="1">IF($A43="","",OFFSET(統合マスタ!$X$4,MATCH($A43,統合マスタ!$AC$5:$AC$1501,0),0))</f>
        <v/>
      </c>
      <c r="F43" s="27" t="str">
        <f ca="1">IF($A43="","",OFFSET(統合マスタ!$Z$4,MATCH($A43,統合マスタ!$AC$5:$AC$1501,0),0))</f>
        <v/>
      </c>
      <c r="G43" s="27" t="str">
        <f ca="1">IF($A43="","",OFFSET(統合マスタ!$E$4,MATCH($A43,統合マスタ!$AC$5:$AC$1501,0),0))</f>
        <v/>
      </c>
      <c r="H43" s="27" t="str">
        <f ca="1">IF($A43="","",OFFSET(統合マスタ!$F$4,MATCH($A43,統合マスタ!$AC$5:$AC$1501,0),0))</f>
        <v/>
      </c>
      <c r="I43" s="54" t="str">
        <f ca="1">IF(F43="","",OFFSET(分類!$B$29,MATCH(F43,分類!$A$30:$A$46,0),0))</f>
        <v/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IF($A43="","",OFFSET(統合マスタ!$K$4,MATCH($A43,統合マスタ!$AC$5:$AC$1501,0),0))</f>
        <v/>
      </c>
    </row>
    <row r="44" spans="1:14">
      <c r="A44" s="66" t="str" cm="1">
        <f t="array" aca="1" ref="A44" ca="1">IFERROR(
    SMALL(
        IF((統合マスタ!$R$5:$R$1501=1)*
           (ISNUMBER(MATCH(統合マスタ!$V$5:$V$1501, 分類!$T$8:$T$19, 0))),
           統合マスタ!$AC$5:$AC$1501),
        ROW(A40)
    ),
"")</f>
        <v/>
      </c>
      <c r="B44" s="27">
        <f t="shared" si="1"/>
        <v>40</v>
      </c>
      <c r="C44" s="27" t="str">
        <f ca="1">IF($A44="","",OFFSET(統合マスタ!$B$4,MATCH($A44,統合マスタ!$AC$5:$AC$1501,0),0))</f>
        <v/>
      </c>
      <c r="D44" s="27" t="str">
        <f ca="1">IF($A44="","",OFFSET(統合マスタ!$C$4,MATCH($A44,統合マスタ!$AC$5:$AC$1501,0),0))</f>
        <v/>
      </c>
      <c r="E44" s="27" t="str">
        <f ca="1">IF($A44="","",OFFSET(統合マスタ!$X$4,MATCH($A44,統合マスタ!$AC$5:$AC$1501,0),0))</f>
        <v/>
      </c>
      <c r="F44" s="27" t="str">
        <f ca="1">IF($A44="","",OFFSET(統合マスタ!$Z$4,MATCH($A44,統合マスタ!$AC$5:$AC$1501,0),0))</f>
        <v/>
      </c>
      <c r="G44" s="27" t="str">
        <f ca="1">IF($A44="","",OFFSET(統合マスタ!$E$4,MATCH($A44,統合マスタ!$AC$5:$AC$1501,0),0))</f>
        <v/>
      </c>
      <c r="H44" s="27" t="str">
        <f ca="1">IF($A44="","",OFFSET(統合マスタ!$F$4,MATCH($A44,統合マスタ!$AC$5:$AC$1501,0),0))</f>
        <v/>
      </c>
      <c r="I44" s="54" t="str">
        <f ca="1">IF(F44="","",OFFSET(分類!$B$29,MATCH(F44,分類!$A$30:$A$46,0),0))</f>
        <v/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IF($A44="","",OFFSET(統合マスタ!$K$4,MATCH($A44,統合マスタ!$AC$5:$AC$1501,0),0))</f>
        <v/>
      </c>
    </row>
    <row r="45" spans="1:14">
      <c r="A45" s="66" t="str" cm="1">
        <f t="array" aca="1" ref="A45" ca="1">IFERROR(
    SMALL(
        IF((統合マスタ!$R$5:$R$1501=1)*
           (ISNUMBER(MATCH(統合マスタ!$V$5:$V$1501, 分類!$T$8:$T$19, 0))),
           統合マスタ!$AC$5:$AC$1501),
        ROW(A41)
    ),
"")</f>
        <v/>
      </c>
      <c r="B45" s="27">
        <f t="shared" si="1"/>
        <v>41</v>
      </c>
      <c r="C45" s="27" t="str">
        <f ca="1">IF($A45="","",OFFSET(統合マスタ!$B$4,MATCH($A45,統合マスタ!$AC$5:$AC$1501,0),0))</f>
        <v/>
      </c>
      <c r="D45" s="27" t="str">
        <f ca="1">IF($A45="","",OFFSET(統合マスタ!$C$4,MATCH($A45,統合マスタ!$AC$5:$AC$1501,0),0))</f>
        <v/>
      </c>
      <c r="E45" s="27" t="str">
        <f ca="1">IF($A45="","",OFFSET(統合マスタ!$X$4,MATCH($A45,統合マスタ!$AC$5:$AC$1501,0),0))</f>
        <v/>
      </c>
      <c r="F45" s="27" t="str">
        <f ca="1">IF($A45="","",OFFSET(統合マスタ!$Z$4,MATCH($A45,統合マスタ!$AC$5:$AC$1501,0),0))</f>
        <v/>
      </c>
      <c r="G45" s="27" t="str">
        <f ca="1">IF($A45="","",OFFSET(統合マスタ!$E$4,MATCH($A45,統合マスタ!$AC$5:$AC$1501,0),0))</f>
        <v/>
      </c>
      <c r="H45" s="27" t="str">
        <f ca="1">IF($A45="","",OFFSET(統合マスタ!$F$4,MATCH($A45,統合マスタ!$AC$5:$AC$1501,0),0))</f>
        <v/>
      </c>
      <c r="I45" s="54" t="str">
        <f ca="1">IF(F45="","",OFFSET(分類!$B$29,MATCH(F45,分類!$A$30:$A$46,0),0))</f>
        <v/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IF($A45="","",OFFSET(統合マスタ!$K$4,MATCH($A45,統合マスタ!$AC$5:$AC$1501,0),0))</f>
        <v/>
      </c>
    </row>
    <row r="46" spans="1:14">
      <c r="A46" s="66" t="str" cm="1">
        <f t="array" aca="1" ref="A46" ca="1">IFERROR(
    SMALL(
        IF((統合マスタ!$R$5:$R$1501=1)*
           (ISNUMBER(MATCH(統合マスタ!$V$5:$V$1501, 分類!$T$8:$T$19, 0))),
           統合マスタ!$AC$5:$AC$1501),
        ROW(A42)
    ),
"")</f>
        <v/>
      </c>
      <c r="B46" s="27">
        <f t="shared" si="1"/>
        <v>42</v>
      </c>
      <c r="C46" s="27" t="str">
        <f ca="1">IF($A46="","",OFFSET(統合マスタ!$B$4,MATCH($A46,統合マスタ!$AC$5:$AC$1501,0),0))</f>
        <v/>
      </c>
      <c r="D46" s="27" t="str">
        <f ca="1">IF($A46="","",OFFSET(統合マスタ!$C$4,MATCH($A46,統合マスタ!$AC$5:$AC$1501,0),0))</f>
        <v/>
      </c>
      <c r="E46" s="27" t="str">
        <f ca="1">IF($A46="","",OFFSET(統合マスタ!$X$4,MATCH($A46,統合マスタ!$AC$5:$AC$1501,0),0))</f>
        <v/>
      </c>
      <c r="F46" s="27" t="str">
        <f ca="1">IF($A46="","",OFFSET(統合マスタ!$Z$4,MATCH($A46,統合マスタ!$AC$5:$AC$1501,0),0))</f>
        <v/>
      </c>
      <c r="G46" s="27" t="str">
        <f ca="1">IF($A46="","",OFFSET(統合マスタ!$E$4,MATCH($A46,統合マスタ!$AC$5:$AC$1501,0),0))</f>
        <v/>
      </c>
      <c r="H46" s="27" t="str">
        <f ca="1">IF($A46="","",OFFSET(統合マスタ!$F$4,MATCH($A46,統合マスタ!$AC$5:$AC$1501,0),0))</f>
        <v/>
      </c>
      <c r="I46" s="54" t="str">
        <f ca="1">IF(F46="","",OFFSET(分類!$B$29,MATCH(F46,分類!$A$30:$A$46,0),0))</f>
        <v/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IF($A46="","",OFFSET(統合マスタ!$K$4,MATCH($A46,統合マスタ!$AC$5:$AC$1501,0),0))</f>
        <v/>
      </c>
    </row>
    <row r="47" spans="1:14">
      <c r="A47" s="66" t="str" cm="1">
        <f t="array" aca="1" ref="A47" ca="1">IFERROR(
    SMALL(
        IF((統合マスタ!$R$5:$R$1501=1)*
           (ISNUMBER(MATCH(統合マスタ!$V$5:$V$1501, 分類!$T$8:$T$19, 0))),
           統合マスタ!$AC$5:$AC$1501),
        ROW(A43)
    ),
"")</f>
        <v/>
      </c>
      <c r="B47" s="27">
        <f t="shared" si="1"/>
        <v>43</v>
      </c>
      <c r="C47" s="27" t="str">
        <f ca="1">IF($A47="","",OFFSET(統合マスタ!$B$4,MATCH($A47,統合マスタ!$AC$5:$AC$1501,0),0))</f>
        <v/>
      </c>
      <c r="D47" s="27" t="str">
        <f ca="1">IF($A47="","",OFFSET(統合マスタ!$C$4,MATCH($A47,統合マスタ!$AC$5:$AC$1501,0),0))</f>
        <v/>
      </c>
      <c r="E47" s="27" t="str">
        <f ca="1">IF($A47="","",OFFSET(統合マスタ!$X$4,MATCH($A47,統合マスタ!$AC$5:$AC$1501,0),0))</f>
        <v/>
      </c>
      <c r="F47" s="27" t="str">
        <f ca="1">IF($A47="","",OFFSET(統合マスタ!$Z$4,MATCH($A47,統合マスタ!$AC$5:$AC$1501,0),0))</f>
        <v/>
      </c>
      <c r="G47" s="27" t="str">
        <f ca="1">IF($A47="","",OFFSET(統合マスタ!$E$4,MATCH($A47,統合マスタ!$AC$5:$AC$1501,0),0))</f>
        <v/>
      </c>
      <c r="H47" s="27" t="str">
        <f ca="1">IF($A47="","",OFFSET(統合マスタ!$F$4,MATCH($A47,統合マスタ!$AC$5:$AC$1501,0),0))</f>
        <v/>
      </c>
      <c r="I47" s="54" t="str">
        <f ca="1">IF(F47="","",OFFSET(分類!$B$29,MATCH(F47,分類!$A$30:$A$46,0),0))</f>
        <v/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IF($A47="","",OFFSET(統合マスタ!$K$4,MATCH($A47,統合マスタ!$AC$5:$AC$1501,0),0))</f>
        <v/>
      </c>
    </row>
    <row r="48" spans="1:14">
      <c r="A48" s="66" t="str" cm="1">
        <f t="array" aca="1" ref="A48" ca="1">IFERROR(
    SMALL(
        IF((統合マスタ!$R$5:$R$1501=1)*
           (ISNUMBER(MATCH(統合マスタ!$V$5:$V$1501, 分類!$T$8:$T$19, 0))),
           統合マスタ!$AC$5:$AC$1501),
        ROW(A44)
    ),
"")</f>
        <v/>
      </c>
      <c r="B48" s="27">
        <f t="shared" si="1"/>
        <v>44</v>
      </c>
      <c r="C48" s="27" t="str">
        <f ca="1">IF($A48="","",OFFSET(統合マスタ!$B$4,MATCH($A48,統合マスタ!$AC$5:$AC$1501,0),0))</f>
        <v/>
      </c>
      <c r="D48" s="27" t="str">
        <f ca="1">IF($A48="","",OFFSET(統合マスタ!$C$4,MATCH($A48,統合マスタ!$AC$5:$AC$1501,0),0))</f>
        <v/>
      </c>
      <c r="E48" s="27" t="str">
        <f ca="1">IF($A48="","",OFFSET(統合マスタ!$X$4,MATCH($A48,統合マスタ!$AC$5:$AC$1501,0),0))</f>
        <v/>
      </c>
      <c r="F48" s="27" t="str">
        <f ca="1">IF($A48="","",OFFSET(統合マスタ!$Z$4,MATCH($A48,統合マスタ!$AC$5:$AC$1501,0),0))</f>
        <v/>
      </c>
      <c r="G48" s="27" t="str">
        <f ca="1">IF($A48="","",OFFSET(統合マスタ!$E$4,MATCH($A48,統合マスタ!$AC$5:$AC$1501,0),0))</f>
        <v/>
      </c>
      <c r="H48" s="27" t="str">
        <f ca="1">IF($A48="","",OFFSET(統合マスタ!$F$4,MATCH($A48,統合マスタ!$AC$5:$AC$1501,0),0))</f>
        <v/>
      </c>
      <c r="I48" s="54" t="str">
        <f ca="1">IF(F48="","",OFFSET(分類!$B$29,MATCH(F48,分類!$A$30:$A$46,0),0))</f>
        <v/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IF($A48="","",OFFSET(統合マスタ!$K$4,MATCH($A48,統合マスタ!$AC$5:$AC$1501,0),0))</f>
        <v/>
      </c>
    </row>
    <row r="49" spans="1:14">
      <c r="A49" s="66" t="str" cm="1">
        <f t="array" aca="1" ref="A49" ca="1">IFERROR(
    SMALL(
        IF((統合マスタ!$R$5:$R$1501=1)*
           (ISNUMBER(MATCH(統合マスタ!$V$5:$V$1501, 分類!$T$8:$T$19, 0))),
           統合マスタ!$AC$5:$AC$1501),
        ROW(A45)
    ),
"")</f>
        <v/>
      </c>
      <c r="B49" s="27">
        <f t="shared" si="1"/>
        <v>45</v>
      </c>
      <c r="C49" s="27" t="str">
        <f ca="1">IF($A49="","",OFFSET(統合マスタ!$B$4,MATCH($A49,統合マスタ!$AC$5:$AC$1501,0),0))</f>
        <v/>
      </c>
      <c r="D49" s="27" t="str">
        <f ca="1">IF($A49="","",OFFSET(統合マスタ!$C$4,MATCH($A49,統合マスタ!$AC$5:$AC$1501,0),0))</f>
        <v/>
      </c>
      <c r="E49" s="27" t="str">
        <f ca="1">IF($A49="","",OFFSET(統合マスタ!$X$4,MATCH($A49,統合マスタ!$AC$5:$AC$1501,0),0))</f>
        <v/>
      </c>
      <c r="F49" s="27" t="str">
        <f ca="1">IF($A49="","",OFFSET(統合マスタ!$Z$4,MATCH($A49,統合マスタ!$AC$5:$AC$1501,0),0))</f>
        <v/>
      </c>
      <c r="G49" s="27" t="str">
        <f ca="1">IF($A49="","",OFFSET(統合マスタ!$E$4,MATCH($A49,統合マスタ!$AC$5:$AC$1501,0),0))</f>
        <v/>
      </c>
      <c r="H49" s="27" t="str">
        <f ca="1">IF($A49="","",OFFSET(統合マスタ!$F$4,MATCH($A49,統合マスタ!$AC$5:$AC$1501,0),0))</f>
        <v/>
      </c>
      <c r="I49" s="54" t="str">
        <f ca="1">IF(F49="","",OFFSET(分類!$B$29,MATCH(F49,分類!$A$30:$A$46,0),0))</f>
        <v/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IF($A49="","",OFFSET(統合マスタ!$K$4,MATCH($A49,統合マスタ!$AC$5:$AC$1501,0),0))</f>
        <v/>
      </c>
    </row>
    <row r="50" spans="1:14">
      <c r="A50" s="66" t="str" cm="1">
        <f t="array" aca="1" ref="A50" ca="1">IFERROR(
    SMALL(
        IF((統合マスタ!$R$5:$R$1501=1)*
           (ISNUMBER(MATCH(統合マスタ!$V$5:$V$1501, 分類!$T$8:$T$19, 0))),
           統合マスタ!$AC$5:$AC$1501),
        ROW(A46)
    ),
"")</f>
        <v/>
      </c>
      <c r="B50" s="27">
        <f t="shared" si="1"/>
        <v>46</v>
      </c>
      <c r="C50" s="27" t="str">
        <f ca="1">IF($A50="","",OFFSET(統合マスタ!$B$4,MATCH($A50,統合マスタ!$AC$5:$AC$1501,0),0))</f>
        <v/>
      </c>
      <c r="D50" s="27" t="str">
        <f ca="1">IF($A50="","",OFFSET(統合マスタ!$C$4,MATCH($A50,統合マスタ!$AC$5:$AC$1501,0),0))</f>
        <v/>
      </c>
      <c r="E50" s="27" t="str">
        <f ca="1">IF($A50="","",OFFSET(統合マスタ!$X$4,MATCH($A50,統合マスタ!$AC$5:$AC$1501,0),0))</f>
        <v/>
      </c>
      <c r="F50" s="27" t="str">
        <f ca="1">IF($A50="","",OFFSET(統合マスタ!$Z$4,MATCH($A50,統合マスタ!$AC$5:$AC$1501,0),0))</f>
        <v/>
      </c>
      <c r="G50" s="27" t="str">
        <f ca="1">IF($A50="","",OFFSET(統合マスタ!$E$4,MATCH($A50,統合マスタ!$AC$5:$AC$1501,0),0))</f>
        <v/>
      </c>
      <c r="H50" s="27" t="str">
        <f ca="1">IF($A50="","",OFFSET(統合マスタ!$F$4,MATCH($A50,統合マスタ!$AC$5:$AC$1501,0),0))</f>
        <v/>
      </c>
      <c r="I50" s="54" t="str">
        <f ca="1">IF(F50="","",OFFSET(分類!$B$29,MATCH(F50,分類!$A$30:$A$46,0),0))</f>
        <v/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IF($A50="","",OFFSET(統合マスタ!$K$4,MATCH($A50,統合マスタ!$AC$5:$AC$1501,0),0))</f>
        <v/>
      </c>
    </row>
    <row r="51" spans="1:14">
      <c r="A51" s="66" t="str" cm="1">
        <f t="array" aca="1" ref="A51" ca="1">IFERROR(
    SMALL(
        IF((統合マスタ!$R$5:$R$1501=1)*
           (ISNUMBER(MATCH(統合マスタ!$V$5:$V$1501, 分類!$T$8:$T$19, 0))),
           統合マスタ!$AC$5:$AC$1501),
        ROW(A47)
    ),
"")</f>
        <v/>
      </c>
      <c r="B51" s="27">
        <f t="shared" si="1"/>
        <v>47</v>
      </c>
      <c r="C51" s="27" t="str">
        <f ca="1">IF($A51="","",OFFSET(統合マスタ!$B$4,MATCH($A51,統合マスタ!$AC$5:$AC$1501,0),0))</f>
        <v/>
      </c>
      <c r="D51" s="27" t="str">
        <f ca="1">IF($A51="","",OFFSET(統合マスタ!$C$4,MATCH($A51,統合マスタ!$AC$5:$AC$1501,0),0))</f>
        <v/>
      </c>
      <c r="E51" s="27" t="str">
        <f ca="1">IF($A51="","",OFFSET(統合マスタ!$X$4,MATCH($A51,統合マスタ!$AC$5:$AC$1501,0),0))</f>
        <v/>
      </c>
      <c r="F51" s="27" t="str">
        <f ca="1">IF($A51="","",OFFSET(統合マスタ!$Z$4,MATCH($A51,統合マスタ!$AC$5:$AC$1501,0),0))</f>
        <v/>
      </c>
      <c r="G51" s="27" t="str">
        <f ca="1">IF($A51="","",OFFSET(統合マスタ!$E$4,MATCH($A51,統合マスタ!$AC$5:$AC$1501,0),0))</f>
        <v/>
      </c>
      <c r="H51" s="27" t="str">
        <f ca="1">IF($A51="","",OFFSET(統合マスタ!$F$4,MATCH($A51,統合マスタ!$AC$5:$AC$1501,0),0))</f>
        <v/>
      </c>
      <c r="I51" s="54" t="str">
        <f ca="1">IF(F51="","",OFFSET(分類!$B$29,MATCH(F51,分類!$A$30:$A$46,0),0))</f>
        <v/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IF($A51="","",OFFSET(統合マスタ!$K$4,MATCH($A51,統合マスタ!$AC$5:$AC$1501,0),0))</f>
        <v/>
      </c>
    </row>
    <row r="52" spans="1:14">
      <c r="A52" s="66" t="str" cm="1">
        <f t="array" aca="1" ref="A52" ca="1">IFERROR(
    SMALL(
        IF((統合マスタ!$R$5:$R$1501=1)*
           (ISNUMBER(MATCH(統合マスタ!$V$5:$V$1501, 分類!$T$8:$T$19, 0))),
           統合マスタ!$AC$5:$AC$1501),
        ROW(A48)
    ),
"")</f>
        <v/>
      </c>
      <c r="B52" s="27">
        <f t="shared" si="1"/>
        <v>48</v>
      </c>
      <c r="C52" s="27" t="str">
        <f ca="1">IF($A52="","",OFFSET(統合マスタ!$B$4,MATCH($A52,統合マスタ!$AC$5:$AC$1501,0),0))</f>
        <v/>
      </c>
      <c r="D52" s="27" t="str">
        <f ca="1">IF($A52="","",OFFSET(統合マスタ!$C$4,MATCH($A52,統合マスタ!$AC$5:$AC$1501,0),0))</f>
        <v/>
      </c>
      <c r="E52" s="27" t="str">
        <f ca="1">IF($A52="","",OFFSET(統合マスタ!$X$4,MATCH($A52,統合マスタ!$AC$5:$AC$1501,0),0))</f>
        <v/>
      </c>
      <c r="F52" s="27" t="str">
        <f ca="1">IF($A52="","",OFFSET(統合マスタ!$Z$4,MATCH($A52,統合マスタ!$AC$5:$AC$1501,0),0))</f>
        <v/>
      </c>
      <c r="G52" s="27" t="str">
        <f ca="1">IF($A52="","",OFFSET(統合マスタ!$E$4,MATCH($A52,統合マスタ!$AC$5:$AC$1501,0),0))</f>
        <v/>
      </c>
      <c r="H52" s="27" t="str">
        <f ca="1">IF($A52="","",OFFSET(統合マスタ!$F$4,MATCH($A52,統合マスタ!$AC$5:$AC$1501,0),0))</f>
        <v/>
      </c>
      <c r="I52" s="54" t="str">
        <f ca="1">IF(F52="","",OFFSET(分類!$B$29,MATCH(F52,分類!$A$30:$A$46,0),0))</f>
        <v/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IF($A52="","",OFFSET(統合マスタ!$K$4,MATCH($A52,統合マスタ!$AC$5:$AC$1501,0),0))</f>
        <v/>
      </c>
    </row>
    <row r="53" spans="1:14">
      <c r="A53" s="66" t="str" cm="1">
        <f t="array" aca="1" ref="A53" ca="1">IFERROR(
    SMALL(
        IF((統合マスタ!$R$5:$R$1501=1)*
           (ISNUMBER(MATCH(統合マスタ!$V$5:$V$1501, 分類!$T$8:$T$19, 0))),
           統合マスタ!$AC$5:$AC$1501),
        ROW(A49)
    ),
"")</f>
        <v/>
      </c>
      <c r="B53" s="27">
        <f t="shared" si="1"/>
        <v>49</v>
      </c>
      <c r="C53" s="27" t="str">
        <f ca="1">IF($A53="","",OFFSET(統合マスタ!$B$4,MATCH($A53,統合マスタ!$AC$5:$AC$1501,0),0))</f>
        <v/>
      </c>
      <c r="D53" s="27" t="str">
        <f ca="1">IF($A53="","",OFFSET(統合マスタ!$C$4,MATCH($A53,統合マスタ!$AC$5:$AC$1501,0),0))</f>
        <v/>
      </c>
      <c r="E53" s="27" t="str">
        <f ca="1">IF($A53="","",OFFSET(統合マスタ!$X$4,MATCH($A53,統合マスタ!$AC$5:$AC$1501,0),0))</f>
        <v/>
      </c>
      <c r="F53" s="27" t="str">
        <f ca="1">IF($A53="","",OFFSET(統合マスタ!$Z$4,MATCH($A53,統合マスタ!$AC$5:$AC$1501,0),0))</f>
        <v/>
      </c>
      <c r="G53" s="27" t="str">
        <f ca="1">IF($A53="","",OFFSET(統合マスタ!$E$4,MATCH($A53,統合マスタ!$AC$5:$AC$1501,0),0))</f>
        <v/>
      </c>
      <c r="H53" s="27" t="str">
        <f ca="1">IF($A53="","",OFFSET(統合マスタ!$F$4,MATCH($A53,統合マスタ!$AC$5:$AC$1501,0),0))</f>
        <v/>
      </c>
      <c r="I53" s="54" t="str">
        <f ca="1">IF(F53="","",OFFSET(分類!$B$29,MATCH(F53,分類!$A$30:$A$46,0),0))</f>
        <v/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IF($A53="","",OFFSET(統合マスタ!$K$4,MATCH($A53,統合マスタ!$AC$5:$AC$1501,0),0))</f>
        <v/>
      </c>
    </row>
    <row r="54" spans="1:14">
      <c r="A54" s="66" t="str" cm="1">
        <f t="array" aca="1" ref="A54" ca="1">IFERROR(
    SMALL(
        IF((統合マスタ!$R$5:$R$1501=1)*
           (ISNUMBER(MATCH(統合マスタ!$V$5:$V$1501, 分類!$T$8:$T$19, 0))),
           統合マスタ!$AC$5:$AC$1501),
        ROW(A50)
    ),
"")</f>
        <v/>
      </c>
      <c r="B54" s="27">
        <f t="shared" si="1"/>
        <v>50</v>
      </c>
      <c r="C54" s="27" t="str">
        <f ca="1">IF($A54="","",OFFSET(統合マスタ!$B$4,MATCH($A54,統合マスタ!$AC$5:$AC$1501,0),0))</f>
        <v/>
      </c>
      <c r="D54" s="27" t="str">
        <f ca="1">IF($A54="","",OFFSET(統合マスタ!$C$4,MATCH($A54,統合マスタ!$AC$5:$AC$1501,0),0))</f>
        <v/>
      </c>
      <c r="E54" s="27" t="str">
        <f ca="1">IF($A54="","",OFFSET(統合マスタ!$X$4,MATCH($A54,統合マスタ!$AC$5:$AC$1501,0),0))</f>
        <v/>
      </c>
      <c r="F54" s="27" t="str">
        <f ca="1">IF($A54="","",OFFSET(統合マスタ!$Z$4,MATCH($A54,統合マスタ!$AC$5:$AC$1501,0),0))</f>
        <v/>
      </c>
      <c r="G54" s="27" t="str">
        <f ca="1">IF($A54="","",OFFSET(統合マスタ!$E$4,MATCH($A54,統合マスタ!$AC$5:$AC$1501,0),0))</f>
        <v/>
      </c>
      <c r="H54" s="27" t="str">
        <f ca="1">IF($A54="","",OFFSET(統合マスタ!$F$4,MATCH($A54,統合マスタ!$AC$5:$AC$1501,0),0))</f>
        <v/>
      </c>
      <c r="I54" s="54" t="str">
        <f ca="1">IF(F54="","",OFFSET(分類!$B$29,MATCH(F54,分類!$A$30:$A$46,0),0))</f>
        <v/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IF($A54="","",OFFSET(統合マスタ!$K$4,MATCH($A54,統合マスタ!$AC$5:$AC$1501,0),0))</f>
        <v/>
      </c>
    </row>
    <row r="55" spans="1:14">
      <c r="A55" s="66" t="str" cm="1">
        <f t="array" aca="1" ref="A55" ca="1">IFERROR(
    SMALL(
        IF((統合マスタ!$R$5:$R$1501=1)*
           (ISNUMBER(MATCH(統合マスタ!$V$5:$V$1501, 分類!$T$8:$T$19, 0))),
           統合マスタ!$AC$5:$AC$1501),
        ROW(A51)
    ),
"")</f>
        <v/>
      </c>
      <c r="B55" s="27">
        <f t="shared" si="1"/>
        <v>51</v>
      </c>
      <c r="C55" s="27" t="str">
        <f ca="1">IF($A55="","",OFFSET(統合マスタ!$B$4,MATCH($A55,統合マスタ!$AC$5:$AC$1501,0),0))</f>
        <v/>
      </c>
      <c r="D55" s="27" t="str">
        <f ca="1">IF($A55="","",OFFSET(統合マスタ!$C$4,MATCH($A55,統合マスタ!$AC$5:$AC$1501,0),0))</f>
        <v/>
      </c>
      <c r="E55" s="27" t="str">
        <f ca="1">IF($A55="","",OFFSET(統合マスタ!$X$4,MATCH($A55,統合マスタ!$AC$5:$AC$1501,0),0))</f>
        <v/>
      </c>
      <c r="F55" s="27" t="str">
        <f ca="1">IF($A55="","",OFFSET(統合マスタ!$Z$4,MATCH($A55,統合マスタ!$AC$5:$AC$1501,0),0))</f>
        <v/>
      </c>
      <c r="G55" s="27" t="str">
        <f ca="1">IF($A55="","",OFFSET(統合マスタ!$E$4,MATCH($A55,統合マスタ!$AC$5:$AC$1501,0),0))</f>
        <v/>
      </c>
      <c r="H55" s="27" t="str">
        <f ca="1">IF($A55="","",OFFSET(統合マスタ!$F$4,MATCH($A55,統合マスタ!$AC$5:$AC$1501,0),0))</f>
        <v/>
      </c>
      <c r="I55" s="54" t="str">
        <f ca="1">IF(F55="","",OFFSET(分類!$B$29,MATCH(F55,分類!$A$30:$A$46,0),0))</f>
        <v/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IF($A55="","",OFFSET(統合マスタ!$K$4,MATCH($A55,統合マスタ!$AC$5:$AC$1501,0),0))</f>
        <v/>
      </c>
    </row>
    <row r="56" spans="1:14">
      <c r="A56" s="66" t="str" cm="1">
        <f t="array" aca="1" ref="A56" ca="1">IFERROR(
    SMALL(
        IF((統合マスタ!$R$5:$R$1501=1)*
           (ISNUMBER(MATCH(統合マスタ!$V$5:$V$1501, 分類!$T$8:$T$19, 0))),
           統合マスタ!$AC$5:$AC$1501),
        ROW(A52)
    ),
"")</f>
        <v/>
      </c>
      <c r="B56" s="27">
        <f t="shared" si="1"/>
        <v>52</v>
      </c>
      <c r="C56" s="27" t="str">
        <f ca="1">IF($A56="","",OFFSET(統合マスタ!$B$4,MATCH($A56,統合マスタ!$AC$5:$AC$1501,0),0))</f>
        <v/>
      </c>
      <c r="D56" s="27" t="str">
        <f ca="1">IF($A56="","",OFFSET(統合マスタ!$C$4,MATCH($A56,統合マスタ!$AC$5:$AC$1501,0),0))</f>
        <v/>
      </c>
      <c r="E56" s="27" t="str">
        <f ca="1">IF($A56="","",OFFSET(統合マスタ!$X$4,MATCH($A56,統合マスタ!$AC$5:$AC$1501,0),0))</f>
        <v/>
      </c>
      <c r="F56" s="27" t="str">
        <f ca="1">IF($A56="","",OFFSET(統合マスタ!$Z$4,MATCH($A56,統合マスタ!$AC$5:$AC$1501,0),0))</f>
        <v/>
      </c>
      <c r="G56" s="27" t="str">
        <f ca="1">IF($A56="","",OFFSET(統合マスタ!$E$4,MATCH($A56,統合マスタ!$AC$5:$AC$1501,0),0))</f>
        <v/>
      </c>
      <c r="H56" s="27" t="str">
        <f ca="1">IF($A56="","",OFFSET(統合マスタ!$F$4,MATCH($A56,統合マスタ!$AC$5:$AC$1501,0),0))</f>
        <v/>
      </c>
      <c r="I56" s="54" t="str">
        <f ca="1">IF(F56="","",OFFSET(分類!$B$29,MATCH(F56,分類!$A$30:$A$46,0),0))</f>
        <v/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IF($A56="","",OFFSET(統合マスタ!$K$4,MATCH($A56,統合マスタ!$AC$5:$AC$1501,0),0))</f>
        <v/>
      </c>
    </row>
    <row r="57" spans="1:14">
      <c r="A57" s="66" t="str" cm="1">
        <f t="array" aca="1" ref="A57" ca="1">IFERROR(
    SMALL(
        IF((統合マスタ!$R$5:$R$1501=1)*
           (ISNUMBER(MATCH(統合マスタ!$V$5:$V$1501, 分類!$T$8:$T$19, 0))),
           統合マスタ!$AC$5:$AC$1501),
        ROW(A53)
    ),
"")</f>
        <v/>
      </c>
      <c r="B57" s="27">
        <f t="shared" si="1"/>
        <v>53</v>
      </c>
      <c r="C57" s="27" t="str">
        <f ca="1">IF($A57="","",OFFSET(統合マスタ!$B$4,MATCH($A57,統合マスタ!$AC$5:$AC$1501,0),0))</f>
        <v/>
      </c>
      <c r="D57" s="27" t="str">
        <f ca="1">IF($A57="","",OFFSET(統合マスタ!$C$4,MATCH($A57,統合マスタ!$AC$5:$AC$1501,0),0))</f>
        <v/>
      </c>
      <c r="E57" s="27" t="str">
        <f ca="1">IF($A57="","",OFFSET(統合マスタ!$X$4,MATCH($A57,統合マスタ!$AC$5:$AC$1501,0),0))</f>
        <v/>
      </c>
      <c r="F57" s="27" t="str">
        <f ca="1">IF($A57="","",OFFSET(統合マスタ!$Z$4,MATCH($A57,統合マスタ!$AC$5:$AC$1501,0),0))</f>
        <v/>
      </c>
      <c r="G57" s="27" t="str">
        <f ca="1">IF($A57="","",OFFSET(統合マスタ!$E$4,MATCH($A57,統合マスタ!$AC$5:$AC$1501,0),0))</f>
        <v/>
      </c>
      <c r="H57" s="27" t="str">
        <f ca="1">IF($A57="","",OFFSET(統合マスタ!$F$4,MATCH($A57,統合マスタ!$AC$5:$AC$1501,0),0))</f>
        <v/>
      </c>
      <c r="I57" s="54" t="str">
        <f ca="1">IF(F57="","",OFFSET(分類!$B$29,MATCH(F57,分類!$A$30:$A$46,0),0))</f>
        <v/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IF($A57="","",OFFSET(統合マスタ!$K$4,MATCH($A57,統合マスタ!$AC$5:$AC$1501,0),0))</f>
        <v/>
      </c>
    </row>
    <row r="58" spans="1:14">
      <c r="A58" s="66" t="str" cm="1">
        <f t="array" aca="1" ref="A58" ca="1">IFERROR(
    SMALL(
        IF((統合マスタ!$R$5:$R$1501=1)*
           (ISNUMBER(MATCH(統合マスタ!$V$5:$V$1501, 分類!$T$8:$T$19, 0))),
           統合マスタ!$AC$5:$AC$1501),
        ROW(A54)
    ),
"")</f>
        <v/>
      </c>
      <c r="B58" s="27">
        <f t="shared" si="1"/>
        <v>54</v>
      </c>
      <c r="C58" s="27" t="str">
        <f ca="1">IF($A58="","",OFFSET(統合マスタ!$B$4,MATCH($A58,統合マスタ!$AC$5:$AC$1501,0),0))</f>
        <v/>
      </c>
      <c r="D58" s="27" t="str">
        <f ca="1">IF($A58="","",OFFSET(統合マスタ!$C$4,MATCH($A58,統合マスタ!$AC$5:$AC$1501,0),0))</f>
        <v/>
      </c>
      <c r="E58" s="27" t="str">
        <f ca="1">IF($A58="","",OFFSET(統合マスタ!$X$4,MATCH($A58,統合マスタ!$AC$5:$AC$1501,0),0))</f>
        <v/>
      </c>
      <c r="F58" s="27" t="str">
        <f ca="1">IF($A58="","",OFFSET(統合マスタ!$Z$4,MATCH($A58,統合マスタ!$AC$5:$AC$1501,0),0))</f>
        <v/>
      </c>
      <c r="G58" s="27" t="str">
        <f ca="1">IF($A58="","",OFFSET(統合マスタ!$E$4,MATCH($A58,統合マスタ!$AC$5:$AC$1501,0),0))</f>
        <v/>
      </c>
      <c r="H58" s="27" t="str">
        <f ca="1">IF($A58="","",OFFSET(統合マスタ!$F$4,MATCH($A58,統合マスタ!$AC$5:$AC$1501,0),0))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IF($A58="","",OFFSET(統合マスタ!$K$4,MATCH($A58,統合マスタ!$AC$5:$AC$1501,0),0))</f>
        <v/>
      </c>
    </row>
    <row r="59" spans="1:14">
      <c r="A59" s="66" t="str" cm="1">
        <f t="array" aca="1" ref="A59" ca="1">IFERROR(
    SMALL(
        IF((統合マスタ!$R$5:$R$1501=1)*
           (ISNUMBER(MATCH(統合マスタ!$V$5:$V$1501, 分類!$T$8:$T$19, 0))),
           統合マスタ!$AC$5:$AC$1501),
        ROW(A55)
    ),
"")</f>
        <v/>
      </c>
      <c r="B59" s="27">
        <f t="shared" si="1"/>
        <v>55</v>
      </c>
      <c r="C59" s="27" t="str">
        <f ca="1">IF($A59="","",OFFSET(統合マスタ!$B$4,MATCH($A59,統合マスタ!$AC$5:$AC$1501,0),0))</f>
        <v/>
      </c>
      <c r="D59" s="27" t="str">
        <f ca="1">IF($A59="","",OFFSET(統合マスタ!$C$4,MATCH($A59,統合マスタ!$AC$5:$AC$1501,0),0))</f>
        <v/>
      </c>
      <c r="E59" s="27" t="str">
        <f ca="1">IF($A59="","",OFFSET(統合マスタ!$X$4,MATCH($A59,統合マスタ!$AC$5:$AC$1501,0),0))</f>
        <v/>
      </c>
      <c r="F59" s="27" t="str">
        <f ca="1">IF($A59="","",OFFSET(統合マスタ!$Z$4,MATCH($A59,統合マスタ!$AC$5:$AC$1501,0),0))</f>
        <v/>
      </c>
      <c r="G59" s="27" t="str">
        <f ca="1">IF($A59="","",OFFSET(統合マスタ!$E$4,MATCH($A59,統合マスタ!$AC$5:$AC$1501,0),0))</f>
        <v/>
      </c>
      <c r="H59" s="27" t="str">
        <f ca="1">IF($A59="","",OFFSET(統合マスタ!$F$4,MATCH($A59,統合マスタ!$AC$5:$AC$1501,0),0))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IF($A59="","",OFFSET(統合マスタ!$K$4,MATCH($A59,統合マスタ!$AC$5:$AC$1501,0),0))</f>
        <v/>
      </c>
    </row>
    <row r="60" spans="1:14">
      <c r="A60" s="66" t="str" cm="1">
        <f t="array" aca="1" ref="A60" ca="1">IFERROR(
    SMALL(
        IF((統合マスタ!$R$5:$R$1501=1)*
           (ISNUMBER(MATCH(統合マスタ!$V$5:$V$1501, 分類!$T$8:$T$19, 0))),
           統合マスタ!$AC$5:$AC$1501),
        ROW(A56)
    ),
"")</f>
        <v/>
      </c>
      <c r="B60" s="27">
        <f t="shared" si="1"/>
        <v>56</v>
      </c>
      <c r="C60" s="27" t="str">
        <f ca="1">IF($A60="","",OFFSET(統合マスタ!$B$4,MATCH($A60,統合マスタ!$AC$5:$AC$1501,0),0))</f>
        <v/>
      </c>
      <c r="D60" s="27" t="str">
        <f ca="1">IF($A60="","",OFFSET(統合マスタ!$C$4,MATCH($A60,統合マスタ!$AC$5:$AC$1501,0),0))</f>
        <v/>
      </c>
      <c r="E60" s="27" t="str">
        <f ca="1">IF($A60="","",OFFSET(統合マスタ!$X$4,MATCH($A60,統合マスタ!$AC$5:$AC$1501,0),0))</f>
        <v/>
      </c>
      <c r="F60" s="27" t="str">
        <f ca="1">IF($A60="","",OFFSET(統合マスタ!$Z$4,MATCH($A60,統合マスタ!$AC$5:$AC$1501,0),0))</f>
        <v/>
      </c>
      <c r="G60" s="27" t="str">
        <f ca="1">IF($A60="","",OFFSET(統合マスタ!$E$4,MATCH($A60,統合マスタ!$AC$5:$AC$1501,0),0))</f>
        <v/>
      </c>
      <c r="H60" s="27" t="str">
        <f ca="1">IF($A60="","",OFFSET(統合マスタ!$F$4,MATCH($A60,統合マスタ!$AC$5:$AC$1501,0),0))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IF($A60="","",OFFSET(統合マスタ!$K$4,MATCH($A60,統合マスタ!$AC$5:$AC$1501,0),0))</f>
        <v/>
      </c>
    </row>
    <row r="61" spans="1:14">
      <c r="A61" s="66" t="str" cm="1">
        <f t="array" aca="1" ref="A61" ca="1">IFERROR(
    SMALL(
        IF((統合マスタ!$R$5:$R$1501=1)*
           (ISNUMBER(MATCH(統合マスタ!$V$5:$V$1501, 分類!$T$8:$T$19, 0))),
           統合マスタ!$AC$5:$AC$1501),
        ROW(A57)
    ),
"")</f>
        <v/>
      </c>
      <c r="B61" s="27">
        <f t="shared" si="1"/>
        <v>57</v>
      </c>
      <c r="C61" s="27" t="str">
        <f ca="1">IF($A61="","",OFFSET(統合マスタ!$B$4,MATCH($A61,統合マスタ!$AC$5:$AC$1501,0),0))</f>
        <v/>
      </c>
      <c r="D61" s="27" t="str">
        <f ca="1">IF($A61="","",OFFSET(統合マスタ!$C$4,MATCH($A61,統合マスタ!$AC$5:$AC$1501,0),0))</f>
        <v/>
      </c>
      <c r="E61" s="27" t="str">
        <f ca="1">IF($A61="","",OFFSET(統合マスタ!$X$4,MATCH($A61,統合マスタ!$AC$5:$AC$1501,0),0))</f>
        <v/>
      </c>
      <c r="F61" s="27" t="str">
        <f ca="1">IF($A61="","",OFFSET(統合マスタ!$Z$4,MATCH($A61,統合マスタ!$AC$5:$AC$1501,0),0))</f>
        <v/>
      </c>
      <c r="G61" s="27" t="str">
        <f ca="1">IF($A61="","",OFFSET(統合マスタ!$E$4,MATCH($A61,統合マスタ!$AC$5:$AC$1501,0),0))</f>
        <v/>
      </c>
      <c r="H61" s="27" t="str">
        <f ca="1">IF($A61="","",OFFSET(統合マスタ!$F$4,MATCH($A61,統合マスタ!$AC$5:$AC$1501,0),0))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IF($A61="","",OFFSET(統合マスタ!$K$4,MATCH($A61,統合マスタ!$AC$5:$AC$1501,0),0))</f>
        <v/>
      </c>
    </row>
    <row r="62" spans="1:14">
      <c r="A62" s="66" t="str" cm="1">
        <f t="array" aca="1" ref="A62" ca="1">IFERROR(
    SMALL(
        IF((統合マスタ!$R$5:$R$1501=1)*
           (ISNUMBER(MATCH(統合マスタ!$V$5:$V$1501, 分類!$T$8:$T$19, 0))),
           統合マスタ!$AC$5:$AC$1501),
        ROW(A58)
    ),
"")</f>
        <v/>
      </c>
      <c r="B62" s="27">
        <f t="shared" si="1"/>
        <v>58</v>
      </c>
      <c r="C62" s="27" t="str">
        <f ca="1">IF($A62="","",OFFSET(統合マスタ!$B$4,MATCH($A62,統合マスタ!$AC$5:$AC$1501,0),0))</f>
        <v/>
      </c>
      <c r="D62" s="27" t="str">
        <f ca="1">IF($A62="","",OFFSET(統合マスタ!$C$4,MATCH($A62,統合マスタ!$AC$5:$AC$1501,0),0))</f>
        <v/>
      </c>
      <c r="E62" s="27" t="str">
        <f ca="1">IF($A62="","",OFFSET(統合マスタ!$X$4,MATCH($A62,統合マスタ!$AC$5:$AC$1501,0),0))</f>
        <v/>
      </c>
      <c r="F62" s="27" t="str">
        <f ca="1">IF($A62="","",OFFSET(統合マスタ!$Z$4,MATCH($A62,統合マスタ!$AC$5:$AC$1501,0),0))</f>
        <v/>
      </c>
      <c r="G62" s="27" t="str">
        <f ca="1">IF($A62="","",OFFSET(統合マスタ!$E$4,MATCH($A62,統合マスタ!$AC$5:$AC$1501,0),0))</f>
        <v/>
      </c>
      <c r="H62" s="27" t="str">
        <f ca="1">IF($A62="","",OFFSET(統合マスタ!$F$4,MATCH($A62,統合マスタ!$AC$5:$AC$1501,0),0))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IF($A62="","",OFFSET(統合マスタ!$K$4,MATCH($A62,統合マスタ!$AC$5:$AC$1501,0),0))</f>
        <v/>
      </c>
    </row>
    <row r="63" spans="1:14">
      <c r="A63" s="66" t="str" cm="1">
        <f t="array" aca="1" ref="A63" ca="1">IFERROR(
    SMALL(
        IF((統合マスタ!$R$5:$R$1501=1)*
           (ISNUMBER(MATCH(統合マスタ!$V$5:$V$1501, 分類!$T$8:$T$19, 0))),
           統合マスタ!$AC$5:$AC$1501),
        ROW(A59)
    ),
"")</f>
        <v/>
      </c>
      <c r="B63" s="27">
        <f t="shared" si="1"/>
        <v>59</v>
      </c>
      <c r="C63" s="27" t="str">
        <f ca="1">IF($A63="","",OFFSET(統合マスタ!$B$4,MATCH($A63,統合マスタ!$AC$5:$AC$1501,0),0))</f>
        <v/>
      </c>
      <c r="D63" s="27" t="str">
        <f ca="1">IF($A63="","",OFFSET(統合マスタ!$C$4,MATCH($A63,統合マスタ!$AC$5:$AC$1501,0),0))</f>
        <v/>
      </c>
      <c r="E63" s="27" t="str">
        <f ca="1">IF($A63="","",OFFSET(統合マスタ!$X$4,MATCH($A63,統合マスタ!$AC$5:$AC$1501,0),0))</f>
        <v/>
      </c>
      <c r="F63" s="27" t="str">
        <f ca="1">IF($A63="","",OFFSET(統合マスタ!$Z$4,MATCH($A63,統合マスタ!$AC$5:$AC$1501,0),0))</f>
        <v/>
      </c>
      <c r="G63" s="27" t="str">
        <f ca="1">IF($A63="","",OFFSET(統合マスタ!$E$4,MATCH($A63,統合マスタ!$AC$5:$AC$1501,0),0))</f>
        <v/>
      </c>
      <c r="H63" s="27" t="str">
        <f ca="1">IF($A63="","",OFFSET(統合マスタ!$F$4,MATCH($A63,統合マスタ!$AC$5:$AC$1501,0),0))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IF($A63="","",OFFSET(統合マスタ!$K$4,MATCH($A63,統合マスタ!$AC$5:$AC$1501,0),0))</f>
        <v/>
      </c>
    </row>
    <row r="64" spans="1:14">
      <c r="A64" s="66" t="str" cm="1">
        <f t="array" aca="1" ref="A64" ca="1">IFERROR(
    SMALL(
        IF((統合マスタ!$R$5:$R$1501=1)*
           (ISNUMBER(MATCH(統合マスタ!$V$5:$V$1501, 分類!$T$8:$T$19, 0))),
           統合マスタ!$AC$5:$AC$1501),
        ROW(A60)
    ),
"")</f>
        <v/>
      </c>
      <c r="B64" s="27">
        <f t="shared" si="1"/>
        <v>60</v>
      </c>
      <c r="C64" s="27" t="str">
        <f ca="1">IF($A64="","",OFFSET(統合マスタ!$B$4,MATCH($A64,統合マスタ!$AC$5:$AC$1501,0),0))</f>
        <v/>
      </c>
      <c r="D64" s="27" t="str">
        <f ca="1">IF($A64="","",OFFSET(統合マスタ!$C$4,MATCH($A64,統合マスタ!$AC$5:$AC$1501,0),0))</f>
        <v/>
      </c>
      <c r="E64" s="27" t="str">
        <f ca="1">IF($A64="","",OFFSET(統合マスタ!$X$4,MATCH($A64,統合マスタ!$AC$5:$AC$1501,0),0))</f>
        <v/>
      </c>
      <c r="F64" s="27" t="str">
        <f ca="1">IF($A64="","",OFFSET(統合マスタ!$Z$4,MATCH($A64,統合マスタ!$AC$5:$AC$1501,0),0))</f>
        <v/>
      </c>
      <c r="G64" s="27" t="str">
        <f ca="1">IF($A64="","",OFFSET(統合マスタ!$E$4,MATCH($A64,統合マスタ!$AC$5:$AC$1501,0),0))</f>
        <v/>
      </c>
      <c r="H64" s="27" t="str">
        <f ca="1">IF($A64="","",OFFSET(統合マスタ!$F$4,MATCH($A64,統合マスタ!$AC$5:$AC$1501,0),0))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IF($A64="","",OFFSET(統合マスタ!$K$4,MATCH($A64,統合マスタ!$AC$5:$AC$1501,0),0))</f>
        <v/>
      </c>
    </row>
    <row r="65" spans="1:14">
      <c r="A65" s="66" t="str" cm="1">
        <f t="array" aca="1" ref="A65" ca="1">IFERROR(
    SMALL(
        IF((統合マスタ!$R$5:$R$1501=1)*
           (ISNUMBER(MATCH(統合マスタ!$V$5:$V$1501, 分類!$T$8:$T$19, 0))),
           統合マスタ!$AC$5:$AC$1501),
        ROW(A61)
    ),
"")</f>
        <v/>
      </c>
      <c r="B65" s="27">
        <f t="shared" si="1"/>
        <v>61</v>
      </c>
      <c r="C65" s="27" t="str">
        <f ca="1">IF($A65="","",OFFSET(統合マスタ!$B$4,MATCH($A65,統合マスタ!$AC$5:$AC$1501,0),0))</f>
        <v/>
      </c>
      <c r="D65" s="27" t="str">
        <f ca="1">IF($A65="","",OFFSET(統合マスタ!$C$4,MATCH($A65,統合マスタ!$AC$5:$AC$1501,0),0))</f>
        <v/>
      </c>
      <c r="E65" s="27" t="str">
        <f ca="1">IF($A65="","",OFFSET(統合マスタ!$X$4,MATCH($A65,統合マスタ!$AC$5:$AC$1501,0),0))</f>
        <v/>
      </c>
      <c r="F65" s="27" t="str">
        <f ca="1">IF($A65="","",OFFSET(統合マスタ!$Z$4,MATCH($A65,統合マスタ!$AC$5:$AC$1501,0),0))</f>
        <v/>
      </c>
      <c r="G65" s="27" t="str">
        <f ca="1">IF($A65="","",OFFSET(統合マスタ!$E$4,MATCH($A65,統合マスタ!$AC$5:$AC$1501,0),0))</f>
        <v/>
      </c>
      <c r="H65" s="27" t="str">
        <f ca="1">IF($A65="","",OFFSET(統合マスタ!$F$4,MATCH($A65,統合マスタ!$AC$5:$AC$1501,0),0))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IF($A65="","",OFFSET(統合マスタ!$K$4,MATCH($A65,統合マスタ!$AC$5:$AC$1501,0),0))</f>
        <v/>
      </c>
    </row>
    <row r="66" spans="1:14">
      <c r="A66" s="66" t="str" cm="1">
        <f t="array" aca="1" ref="A66" ca="1">IFERROR(
    SMALL(
        IF((統合マスタ!$R$5:$R$1501=1)*
           (ISNUMBER(MATCH(統合マスタ!$V$5:$V$1501, 分類!$T$8:$T$19, 0))),
           統合マスタ!$AC$5:$AC$1501),
        ROW(A62)
    ),
"")</f>
        <v/>
      </c>
      <c r="B66" s="27">
        <f t="shared" si="1"/>
        <v>62</v>
      </c>
      <c r="C66" s="27" t="str">
        <f ca="1">IF($A66="","",OFFSET(統合マスタ!$B$4,MATCH($A66,統合マスタ!$AC$5:$AC$1501,0),0))</f>
        <v/>
      </c>
      <c r="D66" s="27" t="str">
        <f ca="1">IF($A66="","",OFFSET(統合マスタ!$C$4,MATCH($A66,統合マスタ!$AC$5:$AC$1501,0),0))</f>
        <v/>
      </c>
      <c r="E66" s="27" t="str">
        <f ca="1">IF($A66="","",OFFSET(統合マスタ!$X$4,MATCH($A66,統合マスタ!$AC$5:$AC$1501,0),0))</f>
        <v/>
      </c>
      <c r="F66" s="27" t="str">
        <f ca="1">IF($A66="","",OFFSET(統合マスタ!$Z$4,MATCH($A66,統合マスタ!$AC$5:$AC$1501,0),0))</f>
        <v/>
      </c>
      <c r="G66" s="27" t="str">
        <f ca="1">IF($A66="","",OFFSET(統合マスタ!$E$4,MATCH($A66,統合マスタ!$AC$5:$AC$1501,0),0))</f>
        <v/>
      </c>
      <c r="H66" s="27" t="str">
        <f ca="1">IF($A66="","",OFFSET(統合マスタ!$F$4,MATCH($A66,統合マスタ!$AC$5:$AC$1501,0),0))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IF($A66="","",OFFSET(統合マスタ!$K$4,MATCH($A66,統合マスタ!$AC$5:$AC$1501,0),0))</f>
        <v/>
      </c>
    </row>
    <row r="67" spans="1:14">
      <c r="A67" s="66" t="str" cm="1">
        <f t="array" aca="1" ref="A67" ca="1">IFERROR(
    SMALL(
        IF((統合マスタ!$R$5:$R$1501=1)*
           (ISNUMBER(MATCH(統合マスタ!$V$5:$V$1501, 分類!$T$8:$T$19, 0))),
           統合マスタ!$AC$5:$AC$1501),
        ROW(A63)
    ),
"")</f>
        <v/>
      </c>
      <c r="B67" s="27">
        <f t="shared" si="1"/>
        <v>63</v>
      </c>
      <c r="C67" s="27" t="str">
        <f ca="1">IF($A67="","",OFFSET(統合マスタ!$B$4,MATCH($A67,統合マスタ!$AC$5:$AC$1501,0),0))</f>
        <v/>
      </c>
      <c r="D67" s="27" t="str">
        <f ca="1">IF($A67="","",OFFSET(統合マスタ!$C$4,MATCH($A67,統合マスタ!$AC$5:$AC$1501,0),0))</f>
        <v/>
      </c>
      <c r="E67" s="27" t="str">
        <f ca="1">IF($A67="","",OFFSET(統合マスタ!$X$4,MATCH($A67,統合マスタ!$AC$5:$AC$1501,0),0))</f>
        <v/>
      </c>
      <c r="F67" s="27" t="str">
        <f ca="1">IF($A67="","",OFFSET(統合マスタ!$Z$4,MATCH($A67,統合マスタ!$AC$5:$AC$1501,0),0))</f>
        <v/>
      </c>
      <c r="G67" s="27" t="str">
        <f ca="1">IF($A67="","",OFFSET(統合マスタ!$E$4,MATCH($A67,統合マスタ!$AC$5:$AC$1501,0),0))</f>
        <v/>
      </c>
      <c r="H67" s="27" t="str">
        <f ca="1">IF($A67="","",OFFSET(統合マスタ!$F$4,MATCH($A67,統合マスタ!$AC$5:$AC$1501,0),0))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IF($A67="","",OFFSET(統合マスタ!$K$4,MATCH($A67,統合マスタ!$AC$5:$AC$1501,0),0))</f>
        <v/>
      </c>
    </row>
    <row r="68" spans="1:14">
      <c r="A68" s="66" t="str" cm="1">
        <f t="array" aca="1" ref="A68" ca="1">IFERROR(
    SMALL(
        IF((統合マスタ!$R$5:$R$1501=1)*
           (ISNUMBER(MATCH(統合マスタ!$V$5:$V$1501, 分類!$T$8:$T$19, 0))),
           統合マスタ!$AC$5:$AC$1501),
        ROW(A64)
    ),
"")</f>
        <v/>
      </c>
      <c r="B68" s="27">
        <f t="shared" si="1"/>
        <v>64</v>
      </c>
      <c r="C68" s="27" t="str">
        <f ca="1">IF($A68="","",OFFSET(統合マスタ!$B$4,MATCH($A68,統合マスタ!$AC$5:$AC$1501,0),0))</f>
        <v/>
      </c>
      <c r="D68" s="27" t="str">
        <f ca="1">IF($A68="","",OFFSET(統合マスタ!$C$4,MATCH($A68,統合マスタ!$AC$5:$AC$1501,0),0))</f>
        <v/>
      </c>
      <c r="E68" s="27" t="str">
        <f ca="1">IF($A68="","",OFFSET(統合マスタ!$X$4,MATCH($A68,統合マスタ!$AC$5:$AC$1501,0),0))</f>
        <v/>
      </c>
      <c r="F68" s="27" t="str">
        <f ca="1">IF($A68="","",OFFSET(統合マスタ!$Z$4,MATCH($A68,統合マスタ!$AC$5:$AC$1501,0),0))</f>
        <v/>
      </c>
      <c r="G68" s="27" t="str">
        <f ca="1">IF($A68="","",OFFSET(統合マスタ!$E$4,MATCH($A68,統合マスタ!$AC$5:$AC$1501,0),0))</f>
        <v/>
      </c>
      <c r="H68" s="27" t="str">
        <f ca="1">IF($A68="","",OFFSET(統合マスタ!$F$4,MATCH($A68,統合マスタ!$AC$5:$AC$1501,0),0))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IF($A68="","",OFFSET(統合マスタ!$K$4,MATCH($A68,統合マスタ!$AC$5:$AC$1501,0),0))</f>
        <v/>
      </c>
    </row>
    <row r="69" spans="1:14">
      <c r="A69" s="66" t="str" cm="1">
        <f t="array" aca="1" ref="A69" ca="1">IFERROR(
    SMALL(
        IF((統合マスタ!$R$5:$R$1501=1)*
           (ISNUMBER(MATCH(統合マスタ!$V$5:$V$1501, 分類!$T$8:$T$19, 0))),
           統合マスタ!$AC$5:$AC$1501),
        ROW(A65)
    ),
"")</f>
        <v/>
      </c>
      <c r="B69" s="27">
        <f t="shared" si="1"/>
        <v>65</v>
      </c>
      <c r="C69" s="27" t="str">
        <f ca="1">IF($A69="","",OFFSET(統合マスタ!$B$4,MATCH($A69,統合マスタ!$AC$5:$AC$1501,0),0))</f>
        <v/>
      </c>
      <c r="D69" s="27" t="str">
        <f ca="1">IF($A69="","",OFFSET(統合マスタ!$C$4,MATCH($A69,統合マスタ!$AC$5:$AC$1501,0),0))</f>
        <v/>
      </c>
      <c r="E69" s="27" t="str">
        <f ca="1">IF($A69="","",OFFSET(統合マスタ!$X$4,MATCH($A69,統合マスタ!$AC$5:$AC$1501,0),0))</f>
        <v/>
      </c>
      <c r="F69" s="27" t="str">
        <f ca="1">IF($A69="","",OFFSET(統合マスタ!$Z$4,MATCH($A69,統合マスタ!$AC$5:$AC$1501,0),0))</f>
        <v/>
      </c>
      <c r="G69" s="27" t="str">
        <f ca="1">IF($A69="","",OFFSET(統合マスタ!$E$4,MATCH($A69,統合マスタ!$AC$5:$AC$1501,0),0))</f>
        <v/>
      </c>
      <c r="H69" s="27" t="str">
        <f ca="1">IF($A69="","",OFFSET(統合マスタ!$F$4,MATCH($A69,統合マスタ!$AC$5:$AC$1501,0),0))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IF($A69="","",OFFSET(統合マスタ!$K$4,MATCH($A69,統合マスタ!$AC$5:$AC$1501,0),0))</f>
        <v/>
      </c>
    </row>
    <row r="70" spans="1:14">
      <c r="A70" s="66" t="str" cm="1">
        <f t="array" aca="1" ref="A70" ca="1">IFERROR(
    SMALL(
        IF((統合マスタ!$R$5:$R$1501=1)*
           (ISNUMBER(MATCH(統合マスタ!$V$5:$V$1501, 分類!$T$8:$T$19, 0))),
           統合マスタ!$AC$5:$AC$1501),
        ROW(A66)
    ),
"")</f>
        <v/>
      </c>
      <c r="B70" s="27">
        <f t="shared" si="1"/>
        <v>66</v>
      </c>
      <c r="C70" s="27" t="str">
        <f ca="1">IF($A70="","",OFFSET(統合マスタ!$B$4,MATCH($A70,統合マスタ!$AC$5:$AC$1501,0),0))</f>
        <v/>
      </c>
      <c r="D70" s="27" t="str">
        <f ca="1">IF($A70="","",OFFSET(統合マスタ!$C$4,MATCH($A70,統合マスタ!$AC$5:$AC$1501,0),0))</f>
        <v/>
      </c>
      <c r="E70" s="27" t="str">
        <f ca="1">IF($A70="","",OFFSET(統合マスタ!$X$4,MATCH($A70,統合マスタ!$AC$5:$AC$1501,0),0))</f>
        <v/>
      </c>
      <c r="F70" s="27" t="str">
        <f ca="1">IF($A70="","",OFFSET(統合マスタ!$Z$4,MATCH($A70,統合マスタ!$AC$5:$AC$1501,0),0))</f>
        <v/>
      </c>
      <c r="G70" s="27" t="str">
        <f ca="1">IF($A70="","",OFFSET(統合マスタ!$E$4,MATCH($A70,統合マスタ!$AC$5:$AC$1501,0),0))</f>
        <v/>
      </c>
      <c r="H70" s="27" t="str">
        <f ca="1">IF($A70="","",OFFSET(統合マスタ!$F$4,MATCH($A70,統合マスタ!$AC$5:$AC$1501,0),0))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IF($A70="","",OFFSET(統合マスタ!$K$4,MATCH($A70,統合マスタ!$AC$5:$AC$1501,0),0))</f>
        <v/>
      </c>
    </row>
    <row r="71" spans="1:14">
      <c r="A71" s="66" t="str" cm="1">
        <f t="array" aca="1" ref="A71" ca="1">IFERROR(
    SMALL(
        IF((統合マスタ!$R$5:$R$1501=1)*
           (ISNUMBER(MATCH(統合マスタ!$V$5:$V$1501, 分類!$T$8:$T$19, 0))),
           統合マスタ!$AC$5:$AC$1501),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IF($A71="","",OFFSET(統合マスタ!$B$4,MATCH($A71,統合マスタ!$AC$5:$AC$1501,0),0))</f>
        <v/>
      </c>
      <c r="D71" s="27" t="str">
        <f ca="1">IF($A71="","",OFFSET(統合マスタ!$C$4,MATCH($A71,統合マスタ!$AC$5:$AC$1501,0),0))</f>
        <v/>
      </c>
      <c r="E71" s="27" t="str">
        <f ca="1">IF($A71="","",OFFSET(統合マスタ!$X$4,MATCH($A71,統合マスタ!$AC$5:$AC$1501,0),0))</f>
        <v/>
      </c>
      <c r="F71" s="27" t="str">
        <f ca="1">IF($A71="","",OFFSET(統合マスタ!$Z$4,MATCH($A71,統合マスタ!$AC$5:$AC$1501,0),0))</f>
        <v/>
      </c>
      <c r="G71" s="27" t="str">
        <f ca="1">IF($A71="","",OFFSET(統合マスタ!$E$4,MATCH($A71,統合マスタ!$AC$5:$AC$1501,0),0))</f>
        <v/>
      </c>
      <c r="H71" s="27" t="str">
        <f ca="1">IF($A71="","",OFFSET(統合マスタ!$F$4,MATCH($A71,統合マスタ!$AC$5:$AC$1501,0),0))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IF($A71="","",OFFSET(統合マスタ!$K$4,MATCH($A71,統合マスタ!$AC$5:$AC$1501,0),0))</f>
        <v/>
      </c>
    </row>
    <row r="72" spans="1:14">
      <c r="A72" s="66" t="str" cm="1">
        <f t="array" aca="1" ref="A72" ca="1">IFERROR(
    SMALL(
        IF((統合マスタ!$R$5:$R$1501=1)*
           (ISNUMBER(MATCH(統合マスタ!$V$5:$V$1501, 分類!$T$8:$T$19, 0))),
           統合マスタ!$AC$5:$AC$1501),
        ROW(A68)
    ),
"")</f>
        <v/>
      </c>
      <c r="B72" s="27">
        <f t="shared" si="3"/>
        <v>68</v>
      </c>
      <c r="C72" s="27" t="str">
        <f ca="1">IF($A72="","",OFFSET(統合マスタ!$B$4,MATCH($A72,統合マスタ!$AC$5:$AC$1501,0),0))</f>
        <v/>
      </c>
      <c r="D72" s="27" t="str">
        <f ca="1">IF($A72="","",OFFSET(統合マスタ!$C$4,MATCH($A72,統合マスタ!$AC$5:$AC$1501,0),0))</f>
        <v/>
      </c>
      <c r="E72" s="27" t="str">
        <f ca="1">IF($A72="","",OFFSET(統合マスタ!$X$4,MATCH($A72,統合マスタ!$AC$5:$AC$1501,0),0))</f>
        <v/>
      </c>
      <c r="F72" s="27" t="str">
        <f ca="1">IF($A72="","",OFFSET(統合マスタ!$Z$4,MATCH($A72,統合マスタ!$AC$5:$AC$1501,0),0))</f>
        <v/>
      </c>
      <c r="G72" s="27" t="str">
        <f ca="1">IF($A72="","",OFFSET(統合マスタ!$E$4,MATCH($A72,統合マスタ!$AC$5:$AC$1501,0),0))</f>
        <v/>
      </c>
      <c r="H72" s="27" t="str">
        <f ca="1">IF($A72="","",OFFSET(統合マスタ!$F$4,MATCH($A72,統合マスタ!$AC$5:$AC$1501,0),0))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IF($A72="","",OFFSET(統合マスタ!$K$4,MATCH($A72,統合マスタ!$AC$5:$AC$1501,0),0))</f>
        <v/>
      </c>
    </row>
    <row r="73" spans="1:14">
      <c r="A73" s="66" t="str" cm="1">
        <f t="array" aca="1" ref="A73" ca="1">IFERROR(
    SMALL(
        IF((統合マスタ!$R$5:$R$1501=1)*
           (ISNUMBER(MATCH(統合マスタ!$V$5:$V$1501, 分類!$T$8:$T$19, 0))),
           統合マスタ!$AC$5:$AC$1501),
        ROW(A69)
    ),
"")</f>
        <v/>
      </c>
      <c r="B73" s="27">
        <f t="shared" si="3"/>
        <v>69</v>
      </c>
      <c r="C73" s="27" t="str">
        <f ca="1">IF($A73="","",OFFSET(統合マスタ!$B$4,MATCH($A73,統合マスタ!$AC$5:$AC$1501,0),0))</f>
        <v/>
      </c>
      <c r="D73" s="27" t="str">
        <f ca="1">IF($A73="","",OFFSET(統合マスタ!$C$4,MATCH($A73,統合マスタ!$AC$5:$AC$1501,0),0))</f>
        <v/>
      </c>
      <c r="E73" s="27" t="str">
        <f ca="1">IF($A73="","",OFFSET(統合マスタ!$X$4,MATCH($A73,統合マスタ!$AC$5:$AC$1501,0),0))</f>
        <v/>
      </c>
      <c r="F73" s="27" t="str">
        <f ca="1">IF($A73="","",OFFSET(統合マスタ!$Z$4,MATCH($A73,統合マスタ!$AC$5:$AC$1501,0),0))</f>
        <v/>
      </c>
      <c r="G73" s="27" t="str">
        <f ca="1">IF($A73="","",OFFSET(統合マスタ!$E$4,MATCH($A73,統合マスタ!$AC$5:$AC$1501,0),0))</f>
        <v/>
      </c>
      <c r="H73" s="27" t="str">
        <f ca="1">IF($A73="","",OFFSET(統合マスタ!$F$4,MATCH($A73,統合マスタ!$AC$5:$AC$1501,0),0))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IF($A73="","",OFFSET(統合マスタ!$K$4,MATCH($A73,統合マスタ!$AC$5:$AC$1501,0),0))</f>
        <v/>
      </c>
    </row>
    <row r="74" spans="1:14">
      <c r="A74" s="66" t="str" cm="1">
        <f t="array" aca="1" ref="A74" ca="1">IFERROR(
    SMALL(
        IF((統合マスタ!$R$5:$R$1501=1)*
           (ISNUMBER(MATCH(統合マスタ!$V$5:$V$1501, 分類!$T$8:$T$19, 0))),
           統合マスタ!$AC$5:$AC$1501),
        ROW(A70)
    ),
"")</f>
        <v/>
      </c>
      <c r="B74" s="27">
        <f t="shared" si="3"/>
        <v>70</v>
      </c>
      <c r="C74" s="27" t="str">
        <f ca="1">IF($A74="","",OFFSET(統合マスタ!$B$4,MATCH($A74,統合マスタ!$AC$5:$AC$1501,0),0))</f>
        <v/>
      </c>
      <c r="D74" s="27" t="str">
        <f ca="1">IF($A74="","",OFFSET(統合マスタ!$C$4,MATCH($A74,統合マスタ!$AC$5:$AC$1501,0),0))</f>
        <v/>
      </c>
      <c r="E74" s="27" t="str">
        <f ca="1">IF($A74="","",OFFSET(統合マスタ!$X$4,MATCH($A74,統合マスタ!$AC$5:$AC$1501,0),0))</f>
        <v/>
      </c>
      <c r="F74" s="27" t="str">
        <f ca="1">IF($A74="","",OFFSET(統合マスタ!$Z$4,MATCH($A74,統合マスタ!$AC$5:$AC$1501,0),0))</f>
        <v/>
      </c>
      <c r="G74" s="27" t="str">
        <f ca="1">IF($A74="","",OFFSET(統合マスタ!$E$4,MATCH($A74,統合マスタ!$AC$5:$AC$1501,0),0))</f>
        <v/>
      </c>
      <c r="H74" s="27" t="str">
        <f ca="1">IF($A74="","",OFFSET(統合マスタ!$F$4,MATCH($A74,統合マスタ!$AC$5:$AC$1501,0),0))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IF($A74="","",OFFSET(統合マスタ!$K$4,MATCH($A74,統合マスタ!$AC$5:$AC$1501,0),0))</f>
        <v/>
      </c>
    </row>
    <row r="75" spans="1:14">
      <c r="A75" s="66" t="str" cm="1">
        <f t="array" aca="1" ref="A75" ca="1">IFERROR(
    SMALL(
        IF((統合マスタ!$R$5:$R$1501=1)*
           (ISNUMBER(MATCH(統合マスタ!$V$5:$V$1501, 分類!$T$8:$T$19, 0))),
           統合マスタ!$AC$5:$AC$1501),
        ROW(A71)
    ),
"")</f>
        <v/>
      </c>
      <c r="B75" s="27">
        <f t="shared" si="3"/>
        <v>71</v>
      </c>
      <c r="C75" s="27" t="str">
        <f ca="1">IF($A75="","",OFFSET(統合マスタ!$B$4,MATCH($A75,統合マスタ!$AC$5:$AC$1501,0),0))</f>
        <v/>
      </c>
      <c r="D75" s="27" t="str">
        <f ca="1">IF($A75="","",OFFSET(統合マスタ!$C$4,MATCH($A75,統合マスタ!$AC$5:$AC$1501,0),0))</f>
        <v/>
      </c>
      <c r="E75" s="27" t="str">
        <f ca="1">IF($A75="","",OFFSET(統合マスタ!$X$4,MATCH($A75,統合マスタ!$AC$5:$AC$1501,0),0))</f>
        <v/>
      </c>
      <c r="F75" s="27" t="str">
        <f ca="1">IF($A75="","",OFFSET(統合マスタ!$Z$4,MATCH($A75,統合マスタ!$AC$5:$AC$1501,0),0))</f>
        <v/>
      </c>
      <c r="G75" s="27" t="str">
        <f ca="1">IF($A75="","",OFFSET(統合マスタ!$E$4,MATCH($A75,統合マスタ!$AC$5:$AC$1501,0),0))</f>
        <v/>
      </c>
      <c r="H75" s="27" t="str">
        <f ca="1">IF($A75="","",OFFSET(統合マスタ!$F$4,MATCH($A75,統合マスタ!$AC$5:$AC$1501,0),0))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IF($A75="","",OFFSET(統合マスタ!$K$4,MATCH($A75,統合マスタ!$AC$5:$AC$1501,0),0))</f>
        <v/>
      </c>
    </row>
    <row r="76" spans="1:14">
      <c r="A76" s="66" t="str" cm="1">
        <f t="array" aca="1" ref="A76" ca="1">IFERROR(
    SMALL(
        IF((統合マスタ!$R$5:$R$1501=1)*
           (ISNUMBER(MATCH(統合マスタ!$V$5:$V$1501, 分類!$T$8:$T$19, 0))),
           統合マスタ!$AC$5:$AC$1501),
        ROW(A72)
    ),
"")</f>
        <v/>
      </c>
      <c r="B76" s="27">
        <f t="shared" si="3"/>
        <v>72</v>
      </c>
      <c r="C76" s="27" t="str">
        <f ca="1">IF($A76="","",OFFSET(統合マスタ!$B$4,MATCH($A76,統合マスタ!$AC$5:$AC$1501,0),0))</f>
        <v/>
      </c>
      <c r="D76" s="27" t="str">
        <f ca="1">IF($A76="","",OFFSET(統合マスタ!$C$4,MATCH($A76,統合マスタ!$AC$5:$AC$1501,0),0))</f>
        <v/>
      </c>
      <c r="E76" s="27" t="str">
        <f ca="1">IF($A76="","",OFFSET(統合マスタ!$X$4,MATCH($A76,統合マスタ!$AC$5:$AC$1501,0),0))</f>
        <v/>
      </c>
      <c r="F76" s="27" t="str">
        <f ca="1">IF($A76="","",OFFSET(統合マスタ!$Z$4,MATCH($A76,統合マスタ!$AC$5:$AC$1501,0),0))</f>
        <v/>
      </c>
      <c r="G76" s="27" t="str">
        <f ca="1">IF($A76="","",OFFSET(統合マスタ!$E$4,MATCH($A76,統合マスタ!$AC$5:$AC$1501,0),0))</f>
        <v/>
      </c>
      <c r="H76" s="27" t="str">
        <f ca="1">IF($A76="","",OFFSET(統合マスタ!$F$4,MATCH($A76,統合マスタ!$AC$5:$AC$1501,0),0))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IF($A76="","",OFFSET(統合マスタ!$K$4,MATCH($A76,統合マスタ!$AC$5:$AC$1501,0),0))</f>
        <v/>
      </c>
    </row>
    <row r="77" spans="1:14">
      <c r="A77" s="66" t="str" cm="1">
        <f t="array" aca="1" ref="A77" ca="1">IFERROR(
    SMALL(
        IF((統合マスタ!$R$5:$R$1501=1)*
           (ISNUMBER(MATCH(統合マスタ!$V$5:$V$1501, 分類!$T$8:$T$19, 0))),
           統合マスタ!$AC$5:$AC$1501),
        ROW(A73)
    ),
"")</f>
        <v/>
      </c>
      <c r="B77" s="27">
        <f t="shared" si="3"/>
        <v>73</v>
      </c>
      <c r="C77" s="27" t="str">
        <f ca="1">IF($A77="","",OFFSET(統合マスタ!$B$4,MATCH($A77,統合マスタ!$AC$5:$AC$1501,0),0))</f>
        <v/>
      </c>
      <c r="D77" s="27" t="str">
        <f ca="1">IF($A77="","",OFFSET(統合マスタ!$C$4,MATCH($A77,統合マスタ!$AC$5:$AC$1501,0),0))</f>
        <v/>
      </c>
      <c r="E77" s="27" t="str">
        <f ca="1">IF($A77="","",OFFSET(統合マスタ!$X$4,MATCH($A77,統合マスタ!$AC$5:$AC$1501,0),0))</f>
        <v/>
      </c>
      <c r="F77" s="27" t="str">
        <f ca="1">IF($A77="","",OFFSET(統合マスタ!$Z$4,MATCH($A77,統合マスタ!$AC$5:$AC$1501,0),0))</f>
        <v/>
      </c>
      <c r="G77" s="27" t="str">
        <f ca="1">IF($A77="","",OFFSET(統合マスタ!$E$4,MATCH($A77,統合マスタ!$AC$5:$AC$1501,0),0))</f>
        <v/>
      </c>
      <c r="H77" s="27" t="str">
        <f ca="1">IF($A77="","",OFFSET(統合マスタ!$F$4,MATCH($A77,統合マスタ!$AC$5:$AC$1501,0),0))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IF($A77="","",OFFSET(統合マスタ!$K$4,MATCH($A77,統合マスタ!$AC$5:$AC$1501,0),0))</f>
        <v/>
      </c>
    </row>
    <row r="78" spans="1:14">
      <c r="A78" s="66" t="str" cm="1">
        <f t="array" aca="1" ref="A78" ca="1">IFERROR(
    SMALL(
        IF((統合マスタ!$R$5:$R$1501=1)*
           (ISNUMBER(MATCH(統合マスタ!$V$5:$V$1501, 分類!$T$8:$T$19, 0))),
           統合マスタ!$AC$5:$AC$1501),
        ROW(A74)
    ),
"")</f>
        <v/>
      </c>
      <c r="B78" s="27">
        <f t="shared" si="3"/>
        <v>74</v>
      </c>
      <c r="C78" s="27" t="str">
        <f ca="1">IF($A78="","",OFFSET(統合マスタ!$B$4,MATCH($A78,統合マスタ!$AC$5:$AC$1501,0),0))</f>
        <v/>
      </c>
      <c r="D78" s="27" t="str">
        <f ca="1">IF($A78="","",OFFSET(統合マスタ!$C$4,MATCH($A78,統合マスタ!$AC$5:$AC$1501,0),0))</f>
        <v/>
      </c>
      <c r="E78" s="27" t="str">
        <f ca="1">IF($A78="","",OFFSET(統合マスタ!$X$4,MATCH($A78,統合マスタ!$AC$5:$AC$1501,0),0))</f>
        <v/>
      </c>
      <c r="F78" s="27" t="str">
        <f ca="1">IF($A78="","",OFFSET(統合マスタ!$Z$4,MATCH($A78,統合マスタ!$AC$5:$AC$1501,0),0))</f>
        <v/>
      </c>
      <c r="G78" s="27" t="str">
        <f ca="1">IF($A78="","",OFFSET(統合マスタ!$E$4,MATCH($A78,統合マスタ!$AC$5:$AC$1501,0),0))</f>
        <v/>
      </c>
      <c r="H78" s="27" t="str">
        <f ca="1">IF($A78="","",OFFSET(統合マスタ!$F$4,MATCH($A78,統合マスタ!$AC$5:$AC$1501,0),0))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IF($A78="","",OFFSET(統合マスタ!$K$4,MATCH($A78,統合マスタ!$AC$5:$AC$1501,0),0))</f>
        <v/>
      </c>
    </row>
    <row r="79" spans="1:14">
      <c r="A79" s="66" t="str" cm="1">
        <f t="array" aca="1" ref="A79" ca="1">IFERROR(
    SMALL(
        IF((統合マスタ!$R$5:$R$1501=1)*
           (ISNUMBER(MATCH(統合マスタ!$V$5:$V$1501, 分類!$T$8:$T$19, 0))),
           統合マスタ!$AC$5:$AC$1501),
        ROW(A75)
    ),
"")</f>
        <v/>
      </c>
      <c r="B79" s="27">
        <f t="shared" si="3"/>
        <v>75</v>
      </c>
      <c r="C79" s="27" t="str">
        <f ca="1">IF($A79="","",OFFSET(統合マスタ!$B$4,MATCH($A79,統合マスタ!$AC$5:$AC$1501,0),0))</f>
        <v/>
      </c>
      <c r="D79" s="27" t="str">
        <f ca="1">IF($A79="","",OFFSET(統合マスタ!$C$4,MATCH($A79,統合マスタ!$AC$5:$AC$1501,0),0))</f>
        <v/>
      </c>
      <c r="E79" s="27" t="str">
        <f ca="1">IF($A79="","",OFFSET(統合マスタ!$X$4,MATCH($A79,統合マスタ!$AC$5:$AC$1501,0),0))</f>
        <v/>
      </c>
      <c r="F79" s="27" t="str">
        <f ca="1">IF($A79="","",OFFSET(統合マスタ!$Z$4,MATCH($A79,統合マスタ!$AC$5:$AC$1501,0),0))</f>
        <v/>
      </c>
      <c r="G79" s="27" t="str">
        <f ca="1">IF($A79="","",OFFSET(統合マスタ!$E$4,MATCH($A79,統合マスタ!$AC$5:$AC$1501,0),0))</f>
        <v/>
      </c>
      <c r="H79" s="27" t="str">
        <f ca="1">IF($A79="","",OFFSET(統合マスタ!$F$4,MATCH($A79,統合マスタ!$AC$5:$AC$1501,0),0))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IF($A79="","",OFFSET(統合マスタ!$K$4,MATCH($A79,統合マスタ!$AC$5:$AC$1501,0),0))</f>
        <v/>
      </c>
    </row>
    <row r="80" spans="1:14">
      <c r="A80" s="66" t="str" cm="1">
        <f t="array" aca="1" ref="A80" ca="1">IFERROR(
    SMALL(
        IF((統合マスタ!$R$5:$R$1501=1)*
           (ISNUMBER(MATCH(統合マスタ!$V$5:$V$1501, 分類!$T$8:$T$19, 0))),
           統合マスタ!$AC$5:$AC$1501),
        ROW(A76)
    ),
"")</f>
        <v/>
      </c>
      <c r="B80" s="27">
        <f t="shared" si="3"/>
        <v>76</v>
      </c>
      <c r="C80" s="27" t="str">
        <f ca="1">IF($A80="","",OFFSET(統合マスタ!$B$4,MATCH($A80,統合マスタ!$AC$5:$AC$1501,0),0))</f>
        <v/>
      </c>
      <c r="D80" s="27" t="str">
        <f ca="1">IF($A80="","",OFFSET(統合マスタ!$C$4,MATCH($A80,統合マスタ!$AC$5:$AC$1501,0),0))</f>
        <v/>
      </c>
      <c r="E80" s="27" t="str">
        <f ca="1">IF($A80="","",OFFSET(統合マスタ!$X$4,MATCH($A80,統合マスタ!$AC$5:$AC$1501,0),0))</f>
        <v/>
      </c>
      <c r="F80" s="27" t="str">
        <f ca="1">IF($A80="","",OFFSET(統合マスタ!$Z$4,MATCH($A80,統合マスタ!$AC$5:$AC$1501,0),0))</f>
        <v/>
      </c>
      <c r="G80" s="27" t="str">
        <f ca="1">IF($A80="","",OFFSET(統合マスタ!$E$4,MATCH($A80,統合マスタ!$AC$5:$AC$1501,0),0))</f>
        <v/>
      </c>
      <c r="H80" s="27" t="str">
        <f ca="1">IF($A80="","",OFFSET(統合マスタ!$F$4,MATCH($A80,統合マスタ!$AC$5:$AC$1501,0),0))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IF($A80="","",OFFSET(統合マスタ!$K$4,MATCH($A80,統合マスタ!$AC$5:$AC$1501,0),0))</f>
        <v/>
      </c>
    </row>
    <row r="81" spans="1:14">
      <c r="A81" s="66" t="str" cm="1">
        <f t="array" aca="1" ref="A81" ca="1">IFERROR(
    SMALL(
        IF((統合マスタ!$R$5:$R$1501=1)*
           (ISNUMBER(MATCH(統合マスタ!$V$5:$V$1501, 分類!$T$8:$T$19, 0))),
           統合マスタ!$AC$5:$AC$1501),
        ROW(A77)
    ),
"")</f>
        <v/>
      </c>
      <c r="B81" s="27">
        <f t="shared" si="3"/>
        <v>77</v>
      </c>
      <c r="C81" s="27" t="str">
        <f ca="1">IF($A81="","",OFFSET(統合マスタ!$B$4,MATCH($A81,統合マスタ!$AC$5:$AC$1501,0),0))</f>
        <v/>
      </c>
      <c r="D81" s="27" t="str">
        <f ca="1">IF($A81="","",OFFSET(統合マスタ!$C$4,MATCH($A81,統合マスタ!$AC$5:$AC$1501,0),0))</f>
        <v/>
      </c>
      <c r="E81" s="27" t="str">
        <f ca="1">IF($A81="","",OFFSET(統合マスタ!$X$4,MATCH($A81,統合マスタ!$AC$5:$AC$1501,0),0))</f>
        <v/>
      </c>
      <c r="F81" s="27" t="str">
        <f ca="1">IF($A81="","",OFFSET(統合マスタ!$Z$4,MATCH($A81,統合マスタ!$AC$5:$AC$1501,0),0))</f>
        <v/>
      </c>
      <c r="G81" s="27" t="str">
        <f ca="1">IF($A81="","",OFFSET(統合マスタ!$E$4,MATCH($A81,統合マスタ!$AC$5:$AC$1501,0),0))</f>
        <v/>
      </c>
      <c r="H81" s="27" t="str">
        <f ca="1">IF($A81="","",OFFSET(統合マスタ!$F$4,MATCH($A81,統合マスタ!$AC$5:$AC$1501,0),0))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IF($A81="","",OFFSET(統合マスタ!$K$4,MATCH($A81,統合マスタ!$AC$5:$AC$1501,0),0))</f>
        <v/>
      </c>
    </row>
    <row r="82" spans="1:14">
      <c r="A82" s="66" t="str" cm="1">
        <f t="array" aca="1" ref="A82" ca="1">IFERROR(
    SMALL(
        IF((統合マスタ!$R$5:$R$1501=1)*
           (ISNUMBER(MATCH(統合マスタ!$V$5:$V$1501, 分類!$T$8:$T$19, 0))),
           統合マスタ!$AC$5:$AC$1501),
        ROW(A78)
    ),
"")</f>
        <v/>
      </c>
      <c r="B82" s="27">
        <f t="shared" si="3"/>
        <v>78</v>
      </c>
      <c r="C82" s="27" t="str">
        <f ca="1">IF($A82="","",OFFSET(統合マスタ!$B$4,MATCH($A82,統合マスタ!$AC$5:$AC$1501,0),0))</f>
        <v/>
      </c>
      <c r="D82" s="27" t="str">
        <f ca="1">IF($A82="","",OFFSET(統合マスタ!$C$4,MATCH($A82,統合マスタ!$AC$5:$AC$1501,0),0))</f>
        <v/>
      </c>
      <c r="E82" s="27" t="str">
        <f ca="1">IF($A82="","",OFFSET(統合マスタ!$X$4,MATCH($A82,統合マスタ!$AC$5:$AC$1501,0),0))</f>
        <v/>
      </c>
      <c r="F82" s="27" t="str">
        <f ca="1">IF($A82="","",OFFSET(統合マスタ!$Z$4,MATCH($A82,統合マスタ!$AC$5:$AC$1501,0),0))</f>
        <v/>
      </c>
      <c r="G82" s="27" t="str">
        <f ca="1">IF($A82="","",OFFSET(統合マスタ!$E$4,MATCH($A82,統合マスタ!$AC$5:$AC$1501,0),0))</f>
        <v/>
      </c>
      <c r="H82" s="27" t="str">
        <f ca="1">IF($A82="","",OFFSET(統合マスタ!$F$4,MATCH($A82,統合マスタ!$AC$5:$AC$1501,0),0))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IF($A82="","",OFFSET(統合マスタ!$K$4,MATCH($A82,統合マスタ!$AC$5:$AC$1501,0),0))</f>
        <v/>
      </c>
    </row>
    <row r="83" spans="1:14">
      <c r="A83" s="66" t="str" cm="1">
        <f t="array" aca="1" ref="A83" ca="1">IFERROR(
    SMALL(
        IF((統合マスタ!$R$5:$R$1501=1)*
           (ISNUMBER(MATCH(統合マスタ!$V$5:$V$1501, 分類!$T$8:$T$19, 0))),
           統合マスタ!$AC$5:$AC$1501),
        ROW(A79)
    ),
"")</f>
        <v/>
      </c>
      <c r="B83" s="27">
        <f t="shared" si="3"/>
        <v>79</v>
      </c>
      <c r="C83" s="27" t="str">
        <f ca="1">IF($A83="","",OFFSET(統合マスタ!$B$4,MATCH($A83,統合マスタ!$AC$5:$AC$1501,0),0))</f>
        <v/>
      </c>
      <c r="D83" s="27" t="str">
        <f ca="1">IF($A83="","",OFFSET(統合マスタ!$C$4,MATCH($A83,統合マスタ!$AC$5:$AC$1501,0),0))</f>
        <v/>
      </c>
      <c r="E83" s="27" t="str">
        <f ca="1">IF($A83="","",OFFSET(統合マスタ!$X$4,MATCH($A83,統合マスタ!$AC$5:$AC$1501,0),0))</f>
        <v/>
      </c>
      <c r="F83" s="27" t="str">
        <f ca="1">IF($A83="","",OFFSET(統合マスタ!$Z$4,MATCH($A83,統合マスタ!$AC$5:$AC$1501,0),0))</f>
        <v/>
      </c>
      <c r="G83" s="27" t="str">
        <f ca="1">IF($A83="","",OFFSET(統合マスタ!$E$4,MATCH($A83,統合マスタ!$AC$5:$AC$1501,0),0))</f>
        <v/>
      </c>
      <c r="H83" s="27" t="str">
        <f ca="1">IF($A83="","",OFFSET(統合マスタ!$F$4,MATCH($A83,統合マスタ!$AC$5:$AC$1501,0),0))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IF($A83="","",OFFSET(統合マスタ!$K$4,MATCH($A83,統合マスタ!$AC$5:$AC$1501,0),0))</f>
        <v/>
      </c>
    </row>
    <row r="84" spans="1:14">
      <c r="A84" s="66" t="str" cm="1">
        <f t="array" aca="1" ref="A84" ca="1">IFERROR(
    SMALL(
        IF((統合マスタ!$R$5:$R$1501=1)*
           (ISNUMBER(MATCH(統合マスタ!$V$5:$V$1501, 分類!$T$8:$T$19, 0))),
           統合マスタ!$AC$5:$AC$1501),
        ROW(A80)
    ),
"")</f>
        <v/>
      </c>
      <c r="B84" s="27">
        <f t="shared" si="3"/>
        <v>80</v>
      </c>
      <c r="C84" s="27" t="str">
        <f ca="1">IF($A84="","",OFFSET(統合マスタ!$B$4,MATCH($A84,統合マスタ!$AC$5:$AC$1501,0),0))</f>
        <v/>
      </c>
      <c r="D84" s="27" t="str">
        <f ca="1">IF($A84="","",OFFSET(統合マスタ!$C$4,MATCH($A84,統合マスタ!$AC$5:$AC$1501,0),0))</f>
        <v/>
      </c>
      <c r="E84" s="27" t="str">
        <f ca="1">IF($A84="","",OFFSET(統合マスタ!$X$4,MATCH($A84,統合マスタ!$AC$5:$AC$1501,0),0))</f>
        <v/>
      </c>
      <c r="F84" s="27" t="str">
        <f ca="1">IF($A84="","",OFFSET(統合マスタ!$Z$4,MATCH($A84,統合マスタ!$AC$5:$AC$1501,0),0))</f>
        <v/>
      </c>
      <c r="G84" s="27" t="str">
        <f ca="1">IF($A84="","",OFFSET(統合マスタ!$E$4,MATCH($A84,統合マスタ!$AC$5:$AC$1501,0),0))</f>
        <v/>
      </c>
      <c r="H84" s="27" t="str">
        <f ca="1">IF($A84="","",OFFSET(統合マスタ!$F$4,MATCH($A84,統合マスタ!$AC$5:$AC$1501,0),0))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IF($A84="","",OFFSET(統合マスタ!$K$4,MATCH($A84,統合マスタ!$AC$5:$AC$1501,0),0))</f>
        <v/>
      </c>
    </row>
    <row r="85" spans="1:14">
      <c r="A85" s="66" t="str" cm="1">
        <f t="array" aca="1" ref="A85" ca="1">IFERROR(
    SMALL(
        IF((統合マスタ!$R$5:$R$1501=1)*
           (ISNUMBER(MATCH(統合マスタ!$V$5:$V$1501, 分類!$T$8:$T$19, 0))),
           統合マスタ!$AC$5:$AC$1501),
        ROW(A81)
    ),
"")</f>
        <v/>
      </c>
      <c r="B85" s="27">
        <f t="shared" si="3"/>
        <v>81</v>
      </c>
      <c r="C85" s="27" t="str">
        <f ca="1">IF($A85="","",OFFSET(統合マスタ!$B$4,MATCH($A85,統合マスタ!$AC$5:$AC$1501,0),0))</f>
        <v/>
      </c>
      <c r="D85" s="27" t="str">
        <f ca="1">IF($A85="","",OFFSET(統合マスタ!$C$4,MATCH($A85,統合マスタ!$AC$5:$AC$1501,0),0))</f>
        <v/>
      </c>
      <c r="E85" s="27" t="str">
        <f ca="1">IF($A85="","",OFFSET(統合マスタ!$X$4,MATCH($A85,統合マスタ!$AC$5:$AC$1501,0),0))</f>
        <v/>
      </c>
      <c r="F85" s="27" t="str">
        <f ca="1">IF($A85="","",OFFSET(統合マスタ!$Z$4,MATCH($A85,統合マスタ!$AC$5:$AC$1501,0),0))</f>
        <v/>
      </c>
      <c r="G85" s="27" t="str">
        <f ca="1">IF($A85="","",OFFSET(統合マスタ!$E$4,MATCH($A85,統合マスタ!$AC$5:$AC$1501,0),0))</f>
        <v/>
      </c>
      <c r="H85" s="27" t="str">
        <f ca="1">IF($A85="","",OFFSET(統合マスタ!$F$4,MATCH($A85,統合マスタ!$AC$5:$AC$1501,0),0))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IF($A85="","",OFFSET(統合マスタ!$K$4,MATCH($A85,統合マスタ!$AC$5:$AC$1501,0),0))</f>
        <v/>
      </c>
    </row>
    <row r="86" spans="1:14">
      <c r="A86" s="66" t="str" cm="1">
        <f t="array" aca="1" ref="A86" ca="1">IFERROR(
    SMALL(
        IF((統合マスタ!$R$5:$R$1501=1)*
           (ISNUMBER(MATCH(統合マスタ!$V$5:$V$1501, 分類!$T$8:$T$19, 0))),
           統合マスタ!$AC$5:$AC$1501),
        ROW(A82)
    ),
"")</f>
        <v/>
      </c>
      <c r="B86" s="27">
        <f t="shared" si="3"/>
        <v>82</v>
      </c>
      <c r="C86" s="27" t="str">
        <f ca="1">IF($A86="","",OFFSET(統合マスタ!$B$4,MATCH($A86,統合マスタ!$AC$5:$AC$1501,0),0))</f>
        <v/>
      </c>
      <c r="D86" s="27" t="str">
        <f ca="1">IF($A86="","",OFFSET(統合マスタ!$C$4,MATCH($A86,統合マスタ!$AC$5:$AC$1501,0),0))</f>
        <v/>
      </c>
      <c r="E86" s="27" t="str">
        <f ca="1">IF($A86="","",OFFSET(統合マスタ!$X$4,MATCH($A86,統合マスタ!$AC$5:$AC$1501,0),0))</f>
        <v/>
      </c>
      <c r="F86" s="27" t="str">
        <f ca="1">IF($A86="","",OFFSET(統合マスタ!$Z$4,MATCH($A86,統合マスタ!$AC$5:$AC$1501,0),0))</f>
        <v/>
      </c>
      <c r="G86" s="27" t="str">
        <f ca="1">IF($A86="","",OFFSET(統合マスタ!$E$4,MATCH($A86,統合マスタ!$AC$5:$AC$1501,0),0))</f>
        <v/>
      </c>
      <c r="H86" s="27" t="str">
        <f ca="1">IF($A86="","",OFFSET(統合マスタ!$F$4,MATCH($A86,統合マスタ!$AC$5:$AC$1501,0),0))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IF($A86="","",OFFSET(統合マスタ!$K$4,MATCH($A86,統合マスタ!$AC$5:$AC$1501,0),0))</f>
        <v/>
      </c>
    </row>
    <row r="87" spans="1:14">
      <c r="A87" s="66" t="str" cm="1">
        <f t="array" aca="1" ref="A87" ca="1">IFERROR(
    SMALL(
        IF((統合マスタ!$R$5:$R$1501=1)*
           (ISNUMBER(MATCH(統合マスタ!$V$5:$V$1501, 分類!$T$8:$T$19, 0))),
           統合マスタ!$AC$5:$AC$1501),
        ROW(A83)
    ),
"")</f>
        <v/>
      </c>
      <c r="B87" s="27">
        <f t="shared" si="3"/>
        <v>83</v>
      </c>
      <c r="C87" s="27" t="str">
        <f ca="1">IF($A87="","",OFFSET(統合マスタ!$B$4,MATCH($A87,統合マスタ!$AC$5:$AC$1501,0),0))</f>
        <v/>
      </c>
      <c r="D87" s="27" t="str">
        <f ca="1">IF($A87="","",OFFSET(統合マスタ!$C$4,MATCH($A87,統合マスタ!$AC$5:$AC$1501,0),0))</f>
        <v/>
      </c>
      <c r="E87" s="27" t="str">
        <f ca="1">IF($A87="","",OFFSET(統合マスタ!$X$4,MATCH($A87,統合マスタ!$AC$5:$AC$1501,0),0))</f>
        <v/>
      </c>
      <c r="F87" s="27" t="str">
        <f ca="1">IF($A87="","",OFFSET(統合マスタ!$Z$4,MATCH($A87,統合マスタ!$AC$5:$AC$1501,0),0))</f>
        <v/>
      </c>
      <c r="G87" s="27" t="str">
        <f ca="1">IF($A87="","",OFFSET(統合マスタ!$E$4,MATCH($A87,統合マスタ!$AC$5:$AC$1501,0),0))</f>
        <v/>
      </c>
      <c r="H87" s="27" t="str">
        <f ca="1">IF($A87="","",OFFSET(統合マスタ!$F$4,MATCH($A87,統合マスタ!$AC$5:$AC$1501,0),0))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IF($A87="","",OFFSET(統合マスタ!$K$4,MATCH($A87,統合マスタ!$AC$5:$AC$1501,0),0))</f>
        <v/>
      </c>
    </row>
    <row r="88" spans="1:14">
      <c r="A88" s="66" t="str" cm="1">
        <f t="array" aca="1" ref="A88" ca="1">IFERROR(
    SMALL(
        IF((統合マスタ!$R$5:$R$1501=1)*
           (ISNUMBER(MATCH(統合マスタ!$V$5:$V$1501, 分類!$T$8:$T$19, 0))),
           統合マスタ!$AC$5:$AC$1501),
        ROW(A84)
    ),
"")</f>
        <v/>
      </c>
      <c r="B88" s="27">
        <f t="shared" si="3"/>
        <v>84</v>
      </c>
      <c r="C88" s="27" t="str">
        <f ca="1">IF($A88="","",OFFSET(統合マスタ!$B$4,MATCH($A88,統合マスタ!$AC$5:$AC$1501,0),0))</f>
        <v/>
      </c>
      <c r="D88" s="27" t="str">
        <f ca="1">IF($A88="","",OFFSET(統合マスタ!$C$4,MATCH($A88,統合マスタ!$AC$5:$AC$1501,0),0))</f>
        <v/>
      </c>
      <c r="E88" s="27" t="str">
        <f ca="1">IF($A88="","",OFFSET(統合マスタ!$X$4,MATCH($A88,統合マスタ!$AC$5:$AC$1501,0),0))</f>
        <v/>
      </c>
      <c r="F88" s="27" t="str">
        <f ca="1">IF($A88="","",OFFSET(統合マスタ!$Z$4,MATCH($A88,統合マスタ!$AC$5:$AC$1501,0),0))</f>
        <v/>
      </c>
      <c r="G88" s="27" t="str">
        <f ca="1">IF($A88="","",OFFSET(統合マスタ!$E$4,MATCH($A88,統合マスタ!$AC$5:$AC$1501,0),0))</f>
        <v/>
      </c>
      <c r="H88" s="27" t="str">
        <f ca="1">IF($A88="","",OFFSET(統合マスタ!$F$4,MATCH($A88,統合マスタ!$AC$5:$AC$1501,0),0))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IF($A88="","",OFFSET(統合マスタ!$K$4,MATCH($A88,統合マスタ!$AC$5:$AC$1501,0),0))</f>
        <v/>
      </c>
    </row>
    <row r="89" spans="1:14">
      <c r="A89" s="66" t="str" cm="1">
        <f t="array" aca="1" ref="A89" ca="1">IFERROR(
    SMALL(
        IF((統合マスタ!$R$5:$R$1501=1)*
           (ISNUMBER(MATCH(統合マスタ!$V$5:$V$1501, 分類!$T$8:$T$19, 0))),
           統合マスタ!$AC$5:$AC$1501),
        ROW(A85)
    ),
"")</f>
        <v/>
      </c>
      <c r="B89" s="27">
        <f t="shared" si="3"/>
        <v>85</v>
      </c>
      <c r="C89" s="27" t="str">
        <f ca="1">IF($A89="","",OFFSET(統合マスタ!$B$4,MATCH($A89,統合マスタ!$AC$5:$AC$1501,0),0))</f>
        <v/>
      </c>
      <c r="D89" s="27" t="str">
        <f ca="1">IF($A89="","",OFFSET(統合マスタ!$C$4,MATCH($A89,統合マスタ!$AC$5:$AC$1501,0),0))</f>
        <v/>
      </c>
      <c r="E89" s="27" t="str">
        <f ca="1">IF($A89="","",OFFSET(統合マスタ!$X$4,MATCH($A89,統合マスタ!$AC$5:$AC$1501,0),0))</f>
        <v/>
      </c>
      <c r="F89" s="27" t="str">
        <f ca="1">IF($A89="","",OFFSET(統合マスタ!$Z$4,MATCH($A89,統合マスタ!$AC$5:$AC$1501,0),0))</f>
        <v/>
      </c>
      <c r="G89" s="27" t="str">
        <f ca="1">IF($A89="","",OFFSET(統合マスタ!$E$4,MATCH($A89,統合マスタ!$AC$5:$AC$1501,0),0))</f>
        <v/>
      </c>
      <c r="H89" s="27" t="str">
        <f ca="1">IF($A89="","",OFFSET(統合マスタ!$F$4,MATCH($A89,統合マスタ!$AC$5:$AC$1501,0),0))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IF($A89="","",OFFSET(統合マスタ!$K$4,MATCH($A89,統合マスタ!$AC$5:$AC$1501,0),0))</f>
        <v/>
      </c>
    </row>
    <row r="90" spans="1:14">
      <c r="A90" s="66" t="str" cm="1">
        <f t="array" aca="1" ref="A90" ca="1">IFERROR(
    SMALL(
        IF((統合マスタ!$R$5:$R$1501=1)*
           (ISNUMBER(MATCH(統合マスタ!$V$5:$V$1501, 分類!$T$8:$T$19, 0))),
           統合マスタ!$AC$5:$AC$1501),
        ROW(A86)
    ),
"")</f>
        <v/>
      </c>
      <c r="B90" s="27">
        <f t="shared" si="3"/>
        <v>86</v>
      </c>
      <c r="C90" s="27" t="str">
        <f ca="1">IF($A90="","",OFFSET(統合マスタ!$B$4,MATCH($A90,統合マスタ!$AC$5:$AC$1501,0),0))</f>
        <v/>
      </c>
      <c r="D90" s="27" t="str">
        <f ca="1">IF($A90="","",OFFSET(統合マスタ!$C$4,MATCH($A90,統合マスタ!$AC$5:$AC$1501,0),0))</f>
        <v/>
      </c>
      <c r="E90" s="27" t="str">
        <f ca="1">IF($A90="","",OFFSET(統合マスタ!$X$4,MATCH($A90,統合マスタ!$AC$5:$AC$1501,0),0))</f>
        <v/>
      </c>
      <c r="F90" s="27" t="str">
        <f ca="1">IF($A90="","",OFFSET(統合マスタ!$Z$4,MATCH($A90,統合マスタ!$AC$5:$AC$1501,0),0))</f>
        <v/>
      </c>
      <c r="G90" s="27" t="str">
        <f ca="1">IF($A90="","",OFFSET(統合マスタ!$E$4,MATCH($A90,統合マスタ!$AC$5:$AC$1501,0),0))</f>
        <v/>
      </c>
      <c r="H90" s="27" t="str">
        <f ca="1">IF($A90="","",OFFSET(統合マスタ!$F$4,MATCH($A90,統合マスタ!$AC$5:$AC$1501,0),0))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IF($A90="","",OFFSET(統合マスタ!$K$4,MATCH($A90,統合マスタ!$AC$5:$AC$1501,0),0))</f>
        <v/>
      </c>
    </row>
    <row r="91" spans="1:14">
      <c r="A91" s="66" t="str" cm="1">
        <f t="array" aca="1" ref="A91" ca="1">IFERROR(
    SMALL(
        IF((統合マスタ!$R$5:$R$1501=1)*
           (ISNUMBER(MATCH(統合マスタ!$V$5:$V$1501, 分類!$T$8:$T$19, 0))),
           統合マスタ!$AC$5:$AC$1501),
        ROW(A87)
    ),
"")</f>
        <v/>
      </c>
      <c r="B91" s="27">
        <f t="shared" si="3"/>
        <v>87</v>
      </c>
      <c r="C91" s="27" t="str">
        <f ca="1">IF($A91="","",OFFSET(統合マスタ!$B$4,MATCH($A91,統合マスタ!$AC$5:$AC$1501,0),0))</f>
        <v/>
      </c>
      <c r="D91" s="27" t="str">
        <f ca="1">IF($A91="","",OFFSET(統合マスタ!$C$4,MATCH($A91,統合マスタ!$AC$5:$AC$1501,0),0))</f>
        <v/>
      </c>
      <c r="E91" s="27" t="str">
        <f ca="1">IF($A91="","",OFFSET(統合マスタ!$X$4,MATCH($A91,統合マスタ!$AC$5:$AC$1501,0),0))</f>
        <v/>
      </c>
      <c r="F91" s="27" t="str">
        <f ca="1">IF($A91="","",OFFSET(統合マスタ!$Z$4,MATCH($A91,統合マスタ!$AC$5:$AC$1501,0),0))</f>
        <v/>
      </c>
      <c r="G91" s="27" t="str">
        <f ca="1">IF($A91="","",OFFSET(統合マスタ!$E$4,MATCH($A91,統合マスタ!$AC$5:$AC$1501,0),0))</f>
        <v/>
      </c>
      <c r="H91" s="27" t="str">
        <f ca="1">IF($A91="","",OFFSET(統合マスタ!$F$4,MATCH($A91,統合マスタ!$AC$5:$AC$1501,0),0))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IF($A91="","",OFFSET(統合マスタ!$K$4,MATCH($A91,統合マスタ!$AC$5:$AC$1501,0),0))</f>
        <v/>
      </c>
    </row>
    <row r="92" spans="1:14">
      <c r="A92" s="66" t="str" cm="1">
        <f t="array" aca="1" ref="A92" ca="1">IFERROR(
    SMALL(
        IF((統合マスタ!$R$5:$R$1501=1)*
           (ISNUMBER(MATCH(統合マスタ!$V$5:$V$1501, 分類!$T$8:$T$19, 0))),
           統合マスタ!$AC$5:$AC$1501),
        ROW(A88)
    ),
"")</f>
        <v/>
      </c>
      <c r="B92" s="27">
        <f t="shared" si="3"/>
        <v>88</v>
      </c>
      <c r="C92" s="27" t="str">
        <f ca="1">IF($A92="","",OFFSET(統合マスタ!$B$4,MATCH($A92,統合マスタ!$AC$5:$AC$1501,0),0))</f>
        <v/>
      </c>
      <c r="D92" s="27" t="str">
        <f ca="1">IF($A92="","",OFFSET(統合マスタ!$C$4,MATCH($A92,統合マスタ!$AC$5:$AC$1501,0),0))</f>
        <v/>
      </c>
      <c r="E92" s="27" t="str">
        <f ca="1">IF($A92="","",OFFSET(統合マスタ!$X$4,MATCH($A92,統合マスタ!$AC$5:$AC$1501,0),0))</f>
        <v/>
      </c>
      <c r="F92" s="27" t="str">
        <f ca="1">IF($A92="","",OFFSET(統合マスタ!$Z$4,MATCH($A92,統合マスタ!$AC$5:$AC$1501,0),0))</f>
        <v/>
      </c>
      <c r="G92" s="27" t="str">
        <f ca="1">IF($A92="","",OFFSET(統合マスタ!$E$4,MATCH($A92,統合マスタ!$AC$5:$AC$1501,0),0))</f>
        <v/>
      </c>
      <c r="H92" s="27" t="str">
        <f ca="1">IF($A92="","",OFFSET(統合マスタ!$F$4,MATCH($A92,統合マスタ!$AC$5:$AC$1501,0),0))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IF($A92="","",OFFSET(統合マスタ!$K$4,MATCH($A92,統合マスタ!$AC$5:$AC$1501,0),0))</f>
        <v/>
      </c>
    </row>
    <row r="93" spans="1:14">
      <c r="A93" s="66" t="str" cm="1">
        <f t="array" aca="1" ref="A93" ca="1">IFERROR(
    SMALL(
        IF((統合マスタ!$R$5:$R$1501=1)*
           (ISNUMBER(MATCH(統合マスタ!$V$5:$V$1501, 分類!$T$8:$T$19, 0))),
           統合マスタ!$AC$5:$AC$1501),
        ROW(A89)
    ),
"")</f>
        <v/>
      </c>
      <c r="B93" s="27">
        <f t="shared" si="3"/>
        <v>89</v>
      </c>
      <c r="C93" s="27" t="str">
        <f ca="1">IF($A93="","",OFFSET(統合マスタ!$B$4,MATCH($A93,統合マスタ!$AC$5:$AC$1501,0),0))</f>
        <v/>
      </c>
      <c r="D93" s="27" t="str">
        <f ca="1">IF($A93="","",OFFSET(統合マスタ!$C$4,MATCH($A93,統合マスタ!$AC$5:$AC$1501,0),0))</f>
        <v/>
      </c>
      <c r="E93" s="27" t="str">
        <f ca="1">IF($A93="","",OFFSET(統合マスタ!$X$4,MATCH($A93,統合マスタ!$AC$5:$AC$1501,0),0))</f>
        <v/>
      </c>
      <c r="F93" s="27" t="str">
        <f ca="1">IF($A93="","",OFFSET(統合マスタ!$Z$4,MATCH($A93,統合マスタ!$AC$5:$AC$1501,0),0))</f>
        <v/>
      </c>
      <c r="G93" s="27" t="str">
        <f ca="1">IF($A93="","",OFFSET(統合マスタ!$E$4,MATCH($A93,統合マスタ!$AC$5:$AC$1501,0),0))</f>
        <v/>
      </c>
      <c r="H93" s="27" t="str">
        <f ca="1">IF($A93="","",OFFSET(統合マスタ!$F$4,MATCH($A93,統合マスタ!$AC$5:$AC$1501,0),0))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IF($A93="","",OFFSET(統合マスタ!$K$4,MATCH($A93,統合マスタ!$AC$5:$AC$1501,0),0))</f>
        <v/>
      </c>
    </row>
    <row r="94" spans="1:14">
      <c r="A94" s="66" t="str" cm="1">
        <f t="array" aca="1" ref="A94" ca="1">IFERROR(
    SMALL(
        IF((統合マスタ!$R$5:$R$1501=1)*
           (ISNUMBER(MATCH(統合マスタ!$V$5:$V$1501, 分類!$T$8:$T$19, 0))),
           統合マスタ!$AC$5:$AC$1501),
        ROW(A90)
    ),
"")</f>
        <v/>
      </c>
      <c r="B94" s="27">
        <f t="shared" si="3"/>
        <v>90</v>
      </c>
      <c r="C94" s="27" t="str">
        <f ca="1">IF($A94="","",OFFSET(統合マスタ!$B$4,MATCH($A94,統合マスタ!$AC$5:$AC$1501,0),0))</f>
        <v/>
      </c>
      <c r="D94" s="27" t="str">
        <f ca="1">IF($A94="","",OFFSET(統合マスタ!$C$4,MATCH($A94,統合マスタ!$AC$5:$AC$1501,0),0))</f>
        <v/>
      </c>
      <c r="E94" s="27" t="str">
        <f ca="1">IF($A94="","",OFFSET(統合マスタ!$X$4,MATCH($A94,統合マスタ!$AC$5:$AC$1501,0),0))</f>
        <v/>
      </c>
      <c r="F94" s="27" t="str">
        <f ca="1">IF($A94="","",OFFSET(統合マスタ!$Z$4,MATCH($A94,統合マスタ!$AC$5:$AC$1501,0),0))</f>
        <v/>
      </c>
      <c r="G94" s="27" t="str">
        <f ca="1">IF($A94="","",OFFSET(統合マスタ!$E$4,MATCH($A94,統合マスタ!$AC$5:$AC$1501,0),0))</f>
        <v/>
      </c>
      <c r="H94" s="27" t="str">
        <f ca="1">IF($A94="","",OFFSET(統合マスタ!$F$4,MATCH($A94,統合マスタ!$AC$5:$AC$1501,0),0))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IF($A94="","",OFFSET(統合マスタ!$K$4,MATCH($A94,統合マスタ!$AC$5:$AC$1501,0),0))</f>
        <v/>
      </c>
    </row>
    <row r="95" spans="1:14">
      <c r="A95" s="66" t="str" cm="1">
        <f t="array" aca="1" ref="A95" ca="1">IFERROR(
    SMALL(
        IF((統合マスタ!$R$5:$R$1501=1)*
           (ISNUMBER(MATCH(統合マスタ!$V$5:$V$1501, 分類!$T$8:$T$19, 0))),
           統合マスタ!$AC$5:$AC$1501),
        ROW(A91)
    ),
"")</f>
        <v/>
      </c>
      <c r="B95" s="27">
        <f t="shared" si="3"/>
        <v>91</v>
      </c>
      <c r="C95" s="27" t="str">
        <f ca="1">IF($A95="","",OFFSET(統合マスタ!$B$4,MATCH($A95,統合マスタ!$AC$5:$AC$1501,0),0))</f>
        <v/>
      </c>
      <c r="D95" s="27" t="str">
        <f ca="1">IF($A95="","",OFFSET(統合マスタ!$C$4,MATCH($A95,統合マスタ!$AC$5:$AC$1501,0),0))</f>
        <v/>
      </c>
      <c r="E95" s="27" t="str">
        <f ca="1">IF($A95="","",OFFSET(統合マスタ!$X$4,MATCH($A95,統合マスタ!$AC$5:$AC$1501,0),0))</f>
        <v/>
      </c>
      <c r="F95" s="27" t="str">
        <f ca="1">IF($A95="","",OFFSET(統合マスタ!$Z$4,MATCH($A95,統合マスタ!$AC$5:$AC$1501,0),0))</f>
        <v/>
      </c>
      <c r="G95" s="27" t="str">
        <f ca="1">IF($A95="","",OFFSET(統合マスタ!$E$4,MATCH($A95,統合マスタ!$AC$5:$AC$1501,0),0))</f>
        <v/>
      </c>
      <c r="H95" s="27" t="str">
        <f ca="1">IF($A95="","",OFFSET(統合マスタ!$F$4,MATCH($A95,統合マスタ!$AC$5:$AC$1501,0),0))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IF($A95="","",OFFSET(統合マスタ!$K$4,MATCH($A95,統合マスタ!$AC$5:$AC$1501,0),0))</f>
        <v/>
      </c>
    </row>
    <row r="96" spans="1:14">
      <c r="A96" s="66" t="str" cm="1">
        <f t="array" aca="1" ref="A96" ca="1">IFERROR(
    SMALL(
        IF((統合マスタ!$R$5:$R$1501=1)*
           (ISNUMBER(MATCH(統合マスタ!$V$5:$V$1501, 分類!$T$8:$T$19, 0))),
           統合マスタ!$AC$5:$AC$1501),
        ROW(A92)
    ),
"")</f>
        <v/>
      </c>
      <c r="B96" s="27">
        <f t="shared" si="3"/>
        <v>92</v>
      </c>
      <c r="C96" s="27" t="str">
        <f ca="1">IF($A96="","",OFFSET(統合マスタ!$B$4,MATCH($A96,統合マスタ!$AC$5:$AC$1501,0),0))</f>
        <v/>
      </c>
      <c r="D96" s="27" t="str">
        <f ca="1">IF($A96="","",OFFSET(統合マスタ!$C$4,MATCH($A96,統合マスタ!$AC$5:$AC$1501,0),0))</f>
        <v/>
      </c>
      <c r="E96" s="27" t="str">
        <f ca="1">IF($A96="","",OFFSET(統合マスタ!$X$4,MATCH($A96,統合マスタ!$AC$5:$AC$1501,0),0))</f>
        <v/>
      </c>
      <c r="F96" s="27" t="str">
        <f ca="1">IF($A96="","",OFFSET(統合マスタ!$Z$4,MATCH($A96,統合マスタ!$AC$5:$AC$1501,0),0))</f>
        <v/>
      </c>
      <c r="G96" s="27" t="str">
        <f ca="1">IF($A96="","",OFFSET(統合マスタ!$E$4,MATCH($A96,統合マスタ!$AC$5:$AC$1501,0),0))</f>
        <v/>
      </c>
      <c r="H96" s="27" t="str">
        <f ca="1">IF($A96="","",OFFSET(統合マスタ!$F$4,MATCH($A96,統合マスタ!$AC$5:$AC$1501,0),0))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IF($A96="","",OFFSET(統合マスタ!$K$4,MATCH($A96,統合マスタ!$AC$5:$AC$1501,0),0))</f>
        <v/>
      </c>
    </row>
    <row r="97" spans="1:14">
      <c r="A97" s="66" t="str" cm="1">
        <f t="array" aca="1" ref="A97" ca="1">IFERROR(
    SMALL(
        IF((統合マスタ!$R$5:$R$1501=1)*
           (ISNUMBER(MATCH(統合マスタ!$V$5:$V$1501, 分類!$T$8:$T$19, 0))),
           統合マスタ!$AC$5:$AC$1501),
        ROW(A93)
    ),
"")</f>
        <v/>
      </c>
      <c r="B97" s="27">
        <f t="shared" si="3"/>
        <v>93</v>
      </c>
      <c r="C97" s="27" t="str">
        <f ca="1">IF($A97="","",OFFSET(統合マスタ!$B$4,MATCH($A97,統合マスタ!$AC$5:$AC$1501,0),0))</f>
        <v/>
      </c>
      <c r="D97" s="27" t="str">
        <f ca="1">IF($A97="","",OFFSET(統合マスタ!$C$4,MATCH($A97,統合マスタ!$AC$5:$AC$1501,0),0))</f>
        <v/>
      </c>
      <c r="E97" s="27" t="str">
        <f ca="1">IF($A97="","",OFFSET(統合マスタ!$X$4,MATCH($A97,統合マスタ!$AC$5:$AC$1501,0),0))</f>
        <v/>
      </c>
      <c r="F97" s="27" t="str">
        <f ca="1">IF($A97="","",OFFSET(統合マスタ!$Z$4,MATCH($A97,統合マスタ!$AC$5:$AC$1501,0),0))</f>
        <v/>
      </c>
      <c r="G97" s="27" t="str">
        <f ca="1">IF($A97="","",OFFSET(統合マスタ!$E$4,MATCH($A97,統合マスタ!$AC$5:$AC$1501,0),0))</f>
        <v/>
      </c>
      <c r="H97" s="27" t="str">
        <f ca="1">IF($A97="","",OFFSET(統合マスタ!$F$4,MATCH($A97,統合マスタ!$AC$5:$AC$1501,0),0))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IF($A97="","",OFFSET(統合マスタ!$K$4,MATCH($A97,統合マスタ!$AC$5:$AC$1501,0),0))</f>
        <v/>
      </c>
    </row>
    <row r="98" spans="1:14">
      <c r="A98" s="66" t="str" cm="1">
        <f t="array" aca="1" ref="A98" ca="1">IFERROR(
    SMALL(
        IF((統合マスタ!$R$5:$R$1501=1)*
           (ISNUMBER(MATCH(統合マスタ!$V$5:$V$1501, 分類!$T$8:$T$19, 0))),
           統合マスタ!$AC$5:$AC$1501),
        ROW(A94)
    ),
"")</f>
        <v/>
      </c>
      <c r="B98" s="27">
        <f t="shared" si="3"/>
        <v>94</v>
      </c>
      <c r="C98" s="27" t="str">
        <f ca="1">IF($A98="","",OFFSET(統合マスタ!$B$4,MATCH($A98,統合マスタ!$AC$5:$AC$1501,0),0))</f>
        <v/>
      </c>
      <c r="D98" s="27" t="str">
        <f ca="1">IF($A98="","",OFFSET(統合マスタ!$C$4,MATCH($A98,統合マスタ!$AC$5:$AC$1501,0),0))</f>
        <v/>
      </c>
      <c r="E98" s="27" t="str">
        <f ca="1">IF($A98="","",OFFSET(統合マスタ!$X$4,MATCH($A98,統合マスタ!$AC$5:$AC$1501,0),0))</f>
        <v/>
      </c>
      <c r="F98" s="27" t="str">
        <f ca="1">IF($A98="","",OFFSET(統合マスタ!$Z$4,MATCH($A98,統合マスタ!$AC$5:$AC$1501,0),0))</f>
        <v/>
      </c>
      <c r="G98" s="27" t="str">
        <f ca="1">IF($A98="","",OFFSET(統合マスタ!$E$4,MATCH($A98,統合マスタ!$AC$5:$AC$1501,0),0))</f>
        <v/>
      </c>
      <c r="H98" s="27" t="str">
        <f ca="1">IF($A98="","",OFFSET(統合マスタ!$F$4,MATCH($A98,統合マスタ!$AC$5:$AC$1501,0),0))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IF($A98="","",OFFSET(統合マスタ!$K$4,MATCH($A98,統合マスタ!$AC$5:$AC$1501,0),0))</f>
        <v/>
      </c>
    </row>
    <row r="99" spans="1:14">
      <c r="A99" s="66" t="str" cm="1">
        <f t="array" aca="1" ref="A99" ca="1">IFERROR(
    SMALL(
        IF((統合マスタ!$R$5:$R$1501=1)*
           (ISNUMBER(MATCH(統合マスタ!$V$5:$V$1501, 分類!$T$8:$T$19, 0))),
           統合マスタ!$AC$5:$AC$1501),
        ROW(A95)
    ),
"")</f>
        <v/>
      </c>
      <c r="B99" s="27">
        <f t="shared" si="3"/>
        <v>95</v>
      </c>
      <c r="C99" s="27" t="str">
        <f ca="1">IF($A99="","",OFFSET(統合マスタ!$B$4,MATCH($A99,統合マスタ!$AC$5:$AC$1501,0),0))</f>
        <v/>
      </c>
      <c r="D99" s="27" t="str">
        <f ca="1">IF($A99="","",OFFSET(統合マスタ!$C$4,MATCH($A99,統合マスタ!$AC$5:$AC$1501,0),0))</f>
        <v/>
      </c>
      <c r="E99" s="27" t="str">
        <f ca="1">IF($A99="","",OFFSET(統合マスタ!$X$4,MATCH($A99,統合マスタ!$AC$5:$AC$1501,0),0))</f>
        <v/>
      </c>
      <c r="F99" s="27" t="str">
        <f ca="1">IF($A99="","",OFFSET(統合マスタ!$Z$4,MATCH($A99,統合マスタ!$AC$5:$AC$1501,0),0))</f>
        <v/>
      </c>
      <c r="G99" s="27" t="str">
        <f ca="1">IF($A99="","",OFFSET(統合マスタ!$E$4,MATCH($A99,統合マスタ!$AC$5:$AC$1501,0),0))</f>
        <v/>
      </c>
      <c r="H99" s="27" t="str">
        <f ca="1">IF($A99="","",OFFSET(統合マスタ!$F$4,MATCH($A99,統合マスタ!$AC$5:$AC$1501,0),0))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IF($A99="","",OFFSET(統合マスタ!$K$4,MATCH($A99,統合マスタ!$AC$5:$AC$1501,0),0))</f>
        <v/>
      </c>
    </row>
    <row r="100" spans="1:14">
      <c r="A100" s="66" t="str" cm="1">
        <f t="array" aca="1" ref="A100" ca="1">IFERROR(
    SMALL(
        IF((統合マスタ!$R$5:$R$1501=1)*
           (ISNUMBER(MATCH(統合マスタ!$V$5:$V$1501, 分類!$T$8:$T$19, 0))),
           統合マスタ!$AC$5:$AC$1501),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IF($A100="","",OFFSET(統合マスタ!$B$4,MATCH($A100,統合マスタ!$AC$5:$AC$1501,0),0))</f>
        <v/>
      </c>
      <c r="D100" s="27" t="str">
        <f ca="1">IF($A100="","",OFFSET(統合マスタ!$C$4,MATCH($A100,統合マスタ!$AC$5:$AC$1501,0),0))</f>
        <v/>
      </c>
      <c r="E100" s="27" t="str">
        <f ca="1">IF($A100="","",OFFSET(統合マスタ!$X$4,MATCH($A100,統合マスタ!$AC$5:$AC$1501,0),0))</f>
        <v/>
      </c>
      <c r="F100" s="27" t="str">
        <f ca="1">IF($A100="","",OFFSET(統合マスタ!$Z$4,MATCH($A100,統合マスタ!$AC$5:$AC$1501,0),0))</f>
        <v/>
      </c>
      <c r="G100" s="27" t="str">
        <f ca="1">IF($A100="","",OFFSET(統合マスタ!$E$4,MATCH($A100,統合マスタ!$AC$5:$AC$1501,0),0))</f>
        <v/>
      </c>
      <c r="H100" s="27" t="str">
        <f ca="1">IF($A100="","",OFFSET(統合マスタ!$F$4,MATCH($A100,統合マスタ!$AC$5:$AC$1501,0),0))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IF($A100="","",OFFSET(統合マスタ!$K$4,MATCH($A100,統合マスタ!$AC$5:$AC$1501,0),0))</f>
        <v/>
      </c>
    </row>
    <row r="101" spans="1:14">
      <c r="A101" s="66" t="str" cm="1">
        <f t="array" aca="1" ref="A101" ca="1">IFERROR(
    SMALL(
        IF((統合マスタ!$R$5:$R$1501=1)*
           (ISNUMBER(MATCH(統合マスタ!$V$5:$V$1501, 分類!$T$8:$T$19, 0))),
           統合マスタ!$AC$5:$AC$1501),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IF($A101="","",OFFSET(統合マスタ!$B$4,MATCH($A101,統合マスタ!$AC$5:$AC$1501,0),0))</f>
        <v/>
      </c>
      <c r="D101" s="27" t="str">
        <f ca="1">IF($A101="","",OFFSET(統合マスタ!$C$4,MATCH($A101,統合マスタ!$AC$5:$AC$1501,0),0))</f>
        <v/>
      </c>
      <c r="E101" s="27" t="str">
        <f ca="1">IF($A101="","",OFFSET(統合マスタ!$X$4,MATCH($A101,統合マスタ!$AC$5:$AC$1501,0),0))</f>
        <v/>
      </c>
      <c r="F101" s="27" t="str">
        <f ca="1">IF($A101="","",OFFSET(統合マスタ!$Z$4,MATCH($A101,統合マスタ!$AC$5:$AC$1501,0),0))</f>
        <v/>
      </c>
      <c r="G101" s="27" t="str">
        <f ca="1">IF($A101="","",OFFSET(統合マスタ!$E$4,MATCH($A101,統合マスタ!$AC$5:$AC$1501,0),0))</f>
        <v/>
      </c>
      <c r="H101" s="27" t="str">
        <f ca="1">IF($A101="","",OFFSET(統合マスタ!$F$4,MATCH($A101,統合マスタ!$AC$5:$AC$1501,0),0))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IF($A101="","",OFFSET(統合マスタ!$K$4,MATCH($A101,統合マスタ!$AC$5:$AC$1501,0),0))</f>
        <v/>
      </c>
    </row>
    <row r="102" spans="1:14">
      <c r="A102" s="66" t="str" cm="1">
        <f t="array" aca="1" ref="A102" ca="1">IFERROR(
    SMALL(
        IF((統合マスタ!$R$5:$R$1501=1)*
           (ISNUMBER(MATCH(統合マスタ!$V$5:$V$1501, 分類!$T$8:$T$19, 0))),
           統合マスタ!$AC$5:$AC$1501),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IF($A102="","",OFFSET(統合マスタ!$B$4,MATCH($A102,統合マスタ!$AC$5:$AC$1501,0),0))</f>
        <v/>
      </c>
      <c r="D102" s="27" t="str">
        <f ca="1">IF($A102="","",OFFSET(統合マスタ!$C$4,MATCH($A102,統合マスタ!$AC$5:$AC$1501,0),0))</f>
        <v/>
      </c>
      <c r="E102" s="27" t="str">
        <f ca="1">IF($A102="","",OFFSET(統合マスタ!$X$4,MATCH($A102,統合マスタ!$AC$5:$AC$1501,0),0))</f>
        <v/>
      </c>
      <c r="F102" s="27" t="str">
        <f ca="1">IF($A102="","",OFFSET(統合マスタ!$Z$4,MATCH($A102,統合マスタ!$AC$5:$AC$1501,0),0))</f>
        <v/>
      </c>
      <c r="G102" s="27" t="str">
        <f ca="1">IF($A102="","",OFFSET(統合マスタ!$E$4,MATCH($A102,統合マスタ!$AC$5:$AC$1501,0),0))</f>
        <v/>
      </c>
      <c r="H102" s="27" t="str">
        <f ca="1">IF($A102="","",OFFSET(統合マスタ!$F$4,MATCH($A102,統合マスタ!$AC$5:$AC$1501,0),0))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IF($A102="","",OFFSET(統合マスタ!$K$4,MATCH($A102,統合マスタ!$AC$5:$AC$1501,0),0))</f>
        <v/>
      </c>
    </row>
    <row r="103" spans="1:14">
      <c r="A103" s="66" t="str" cm="1">
        <f t="array" aca="1" ref="A103" ca="1">IFERROR(
    SMALL(
        IF((統合マスタ!$R$5:$R$1501=1)*
           (ISNUMBER(MATCH(統合マスタ!$V$5:$V$1501, 分類!$T$8:$T$19, 0))),
           統合マスタ!$AC$5:$AC$1501),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IF($A103="","",OFFSET(統合マスタ!$B$4,MATCH($A103,統合マスタ!$AC$5:$AC$1501,0),0))</f>
        <v/>
      </c>
      <c r="D103" s="27" t="str">
        <f ca="1">IF($A103="","",OFFSET(統合マスタ!$C$4,MATCH($A103,統合マスタ!$AC$5:$AC$1501,0),0))</f>
        <v/>
      </c>
      <c r="E103" s="27" t="str">
        <f ca="1">IF($A103="","",OFFSET(統合マスタ!$X$4,MATCH($A103,統合マスタ!$AC$5:$AC$1501,0),0))</f>
        <v/>
      </c>
      <c r="F103" s="27" t="str">
        <f ca="1">IF($A103="","",OFFSET(統合マスタ!$Z$4,MATCH($A103,統合マスタ!$AC$5:$AC$1501,0),0))</f>
        <v/>
      </c>
      <c r="G103" s="27" t="str">
        <f ca="1">IF($A103="","",OFFSET(統合マスタ!$E$4,MATCH($A103,統合マスタ!$AC$5:$AC$1501,0),0))</f>
        <v/>
      </c>
      <c r="H103" s="27" t="str">
        <f ca="1">IF($A103="","",OFFSET(統合マスタ!$F$4,MATCH($A103,統合マスタ!$AC$5:$AC$1501,0),0))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IF($A103="","",OFFSET(統合マスタ!$K$4,MATCH($A103,統合マスタ!$AC$5:$AC$1501,0),0))</f>
        <v/>
      </c>
    </row>
    <row r="104" spans="1:14">
      <c r="A104" s="66" t="str" cm="1">
        <f t="array" aca="1" ref="A104" ca="1">IFERROR(
    SMALL(
        IF((統合マスタ!$R$5:$R$1501=1)*
           (ISNUMBER(MATCH(統合マスタ!$V$5:$V$1501, 分類!$T$8:$T$19, 0))),
           統合マスタ!$AC$5:$AC$1501),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IF($A104="","",OFFSET(統合マスタ!$B$4,MATCH($A104,統合マスタ!$AC$5:$AC$1501,0),0))</f>
        <v/>
      </c>
      <c r="D104" s="27" t="str">
        <f ca="1">IF($A104="","",OFFSET(統合マスタ!$C$4,MATCH($A104,統合マスタ!$AC$5:$AC$1501,0),0))</f>
        <v/>
      </c>
      <c r="E104" s="27" t="str">
        <f ca="1">IF($A104="","",OFFSET(統合マスタ!$X$4,MATCH($A104,統合マスタ!$AC$5:$AC$1501,0),0))</f>
        <v/>
      </c>
      <c r="F104" s="27" t="str">
        <f ca="1">IF($A104="","",OFFSET(統合マスタ!$Z$4,MATCH($A104,統合マスタ!$AC$5:$AC$1501,0),0))</f>
        <v/>
      </c>
      <c r="G104" s="27" t="str">
        <f ca="1">IF($A104="","",OFFSET(統合マスタ!$E$4,MATCH($A104,統合マスタ!$AC$5:$AC$1501,0),0))</f>
        <v/>
      </c>
      <c r="H104" s="27" t="str">
        <f ca="1">IF($A104="","",OFFSET(統合マスタ!$F$4,MATCH($A104,統合マスタ!$AC$5:$AC$1501,0),0))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IF($A104="","",OFFSET(統合マスタ!$K$4,MATCH($A104,統合マスタ!$AC$5:$AC$1501,0),0))</f>
        <v/>
      </c>
    </row>
    <row r="105" spans="1:14">
      <c r="A105" s="66" t="str" cm="1">
        <f t="array" aca="1" ref="A105" ca="1">IFERROR(
    SMALL(
        IF((統合マスタ!$R$5:$R$1501=1)*
           (ISNUMBER(MATCH(統合マスタ!$V$5:$V$1501, 分類!$T$8:$T$19, 0))),
           統合マスタ!$AC$5:$AC$1501),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IF($A105="","",OFFSET(統合マスタ!$B$4,MATCH($A105,統合マスタ!$AC$5:$AC$1501,0),0))</f>
        <v/>
      </c>
      <c r="D105" s="27" t="str">
        <f ca="1">IF($A105="","",OFFSET(統合マスタ!$C$4,MATCH($A105,統合マスタ!$AC$5:$AC$1501,0),0))</f>
        <v/>
      </c>
      <c r="E105" s="27" t="str">
        <f ca="1">IF($A105="","",OFFSET(統合マスタ!$X$4,MATCH($A105,統合マスタ!$AC$5:$AC$1501,0),0))</f>
        <v/>
      </c>
      <c r="F105" s="27" t="str">
        <f ca="1">IF($A105="","",OFFSET(統合マスタ!$Z$4,MATCH($A105,統合マスタ!$AC$5:$AC$1501,0),0))</f>
        <v/>
      </c>
      <c r="G105" s="27" t="str">
        <f ca="1">IF($A105="","",OFFSET(統合マスタ!$E$4,MATCH($A105,統合マスタ!$AC$5:$AC$1501,0),0))</f>
        <v/>
      </c>
      <c r="H105" s="27" t="str">
        <f ca="1">IF($A105="","",OFFSET(統合マスタ!$F$4,MATCH($A105,統合マスタ!$AC$5:$AC$1501,0),0))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IF($A105="","",OFFSET(統合マスタ!$K$4,MATCH($A105,統合マスタ!$AC$5:$AC$1501,0),0))</f>
        <v/>
      </c>
    </row>
    <row r="106" spans="1:14">
      <c r="A106" s="66" t="str" cm="1">
        <f t="array" aca="1" ref="A106" ca="1">IFERROR(
    SMALL(
        IF((統合マスタ!$R$5:$R$1501=1)*
           (ISNUMBER(MATCH(統合マスタ!$V$5:$V$1501, 分類!$T$8:$T$19, 0))),
           統合マスタ!$AC$5:$AC$1501),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IF($A106="","",OFFSET(統合マスタ!$B$4,MATCH($A106,統合マスタ!$AC$5:$AC$1501,0),0))</f>
        <v/>
      </c>
      <c r="D106" s="27" t="str">
        <f ca="1">IF($A106="","",OFFSET(統合マスタ!$C$4,MATCH($A106,統合マスタ!$AC$5:$AC$1501,0),0))</f>
        <v/>
      </c>
      <c r="E106" s="27" t="str">
        <f ca="1">IF($A106="","",OFFSET(統合マスタ!$X$4,MATCH($A106,統合マスタ!$AC$5:$AC$1501,0),0))</f>
        <v/>
      </c>
      <c r="F106" s="27" t="str">
        <f ca="1">IF($A106="","",OFFSET(統合マスタ!$Z$4,MATCH($A106,統合マスタ!$AC$5:$AC$1501,0),0))</f>
        <v/>
      </c>
      <c r="G106" s="27" t="str">
        <f ca="1">IF($A106="","",OFFSET(統合マスタ!$E$4,MATCH($A106,統合マスタ!$AC$5:$AC$1501,0),0))</f>
        <v/>
      </c>
      <c r="H106" s="27" t="str">
        <f ca="1">IF($A106="","",OFFSET(統合マスタ!$F$4,MATCH($A106,統合マスタ!$AC$5:$AC$1501,0),0))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IF($A106="","",OFFSET(統合マスタ!$K$4,MATCH($A106,統合マスタ!$AC$5:$AC$1501,0),0))</f>
        <v/>
      </c>
    </row>
    <row r="107" spans="1:14">
      <c r="A107" s="66" t="str" cm="1">
        <f t="array" aca="1" ref="A107" ca="1">IFERROR(
    SMALL(
        IF((統合マスタ!$R$5:$R$1501=1)*
           (ISNUMBER(MATCH(統合マスタ!$V$5:$V$1501, 分類!$T$8:$T$19, 0))),
           統合マスタ!$AC$5:$AC$1501),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IF($A107="","",OFFSET(統合マスタ!$B$4,MATCH($A107,統合マスタ!$AC$5:$AC$1501,0),0))</f>
        <v/>
      </c>
      <c r="D107" s="27" t="str">
        <f ca="1">IF($A107="","",OFFSET(統合マスタ!$C$4,MATCH($A107,統合マスタ!$AC$5:$AC$1501,0),0))</f>
        <v/>
      </c>
      <c r="E107" s="27" t="str">
        <f ca="1">IF($A107="","",OFFSET(統合マスタ!$X$4,MATCH($A107,統合マスタ!$AC$5:$AC$1501,0),0))</f>
        <v/>
      </c>
      <c r="F107" s="27" t="str">
        <f ca="1">IF($A107="","",OFFSET(統合マスタ!$Z$4,MATCH($A107,統合マスタ!$AC$5:$AC$1501,0),0))</f>
        <v/>
      </c>
      <c r="G107" s="27" t="str">
        <f ca="1">IF($A107="","",OFFSET(統合マスタ!$E$4,MATCH($A107,統合マスタ!$AC$5:$AC$1501,0),0))</f>
        <v/>
      </c>
      <c r="H107" s="27" t="str">
        <f ca="1">IF($A107="","",OFFSET(統合マスタ!$F$4,MATCH($A107,統合マスタ!$AC$5:$AC$1501,0),0))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IF($A107="","",OFFSET(統合マスタ!$K$4,MATCH($A107,統合マスタ!$AC$5:$AC$1501,0),0))</f>
        <v/>
      </c>
    </row>
    <row r="108" spans="1:14">
      <c r="A108" s="66" t="str" cm="1">
        <f t="array" aca="1" ref="A108" ca="1">IFERROR(
    SMALL(
        IF((統合マスタ!$R$5:$R$1501=1)*
           (ISNUMBER(MATCH(統合マスタ!$V$5:$V$1501, 分類!$T$8:$T$19, 0))),
           統合マスタ!$AC$5:$AC$1501),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IF($A108="","",OFFSET(統合マスタ!$B$4,MATCH($A108,統合マスタ!$AC$5:$AC$1501,0),0))</f>
        <v/>
      </c>
      <c r="D108" s="27" t="str">
        <f ca="1">IF($A108="","",OFFSET(統合マスタ!$C$4,MATCH($A108,統合マスタ!$AC$5:$AC$1501,0),0))</f>
        <v/>
      </c>
      <c r="E108" s="27" t="str">
        <f ca="1">IF($A108="","",OFFSET(統合マスタ!$X$4,MATCH($A108,統合マスタ!$AC$5:$AC$1501,0),0))</f>
        <v/>
      </c>
      <c r="F108" s="27" t="str">
        <f ca="1">IF($A108="","",OFFSET(統合マスタ!$Z$4,MATCH($A108,統合マスタ!$AC$5:$AC$1501,0),0))</f>
        <v/>
      </c>
      <c r="G108" s="27" t="str">
        <f ca="1">IF($A108="","",OFFSET(統合マスタ!$E$4,MATCH($A108,統合マスタ!$AC$5:$AC$1501,0),0))</f>
        <v/>
      </c>
      <c r="H108" s="27" t="str">
        <f ca="1">IF($A108="","",OFFSET(統合マスタ!$F$4,MATCH($A108,統合マスタ!$AC$5:$AC$1501,0),0))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IF($A108="","",OFFSET(統合マスタ!$K$4,MATCH($A108,統合マスタ!$AC$5:$AC$1501,0),0))</f>
        <v/>
      </c>
    </row>
    <row r="109" spans="1:14">
      <c r="A109" s="66" t="str" cm="1">
        <f t="array" aca="1" ref="A109" ca="1">IFERROR(
    SMALL(
        IF((統合マスタ!$R$5:$R$1501=1)*
           (ISNUMBER(MATCH(統合マスタ!$V$5:$V$1501, 分類!$T$8:$T$19, 0))),
           統合マスタ!$AC$5:$AC$1501),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IF($A109="","",OFFSET(統合マスタ!$B$4,MATCH($A109,統合マスタ!$AC$5:$AC$1501,0),0))</f>
        <v/>
      </c>
      <c r="D109" s="27" t="str">
        <f ca="1">IF($A109="","",OFFSET(統合マスタ!$C$4,MATCH($A109,統合マスタ!$AC$5:$AC$1501,0),0))</f>
        <v/>
      </c>
      <c r="E109" s="27" t="str">
        <f ca="1">IF($A109="","",OFFSET(統合マスタ!$X$4,MATCH($A109,統合マスタ!$AC$5:$AC$1501,0),0))</f>
        <v/>
      </c>
      <c r="F109" s="27" t="str">
        <f ca="1">IF($A109="","",OFFSET(統合マスタ!$Z$4,MATCH($A109,統合マスタ!$AC$5:$AC$1501,0),0))</f>
        <v/>
      </c>
      <c r="G109" s="27" t="str">
        <f ca="1">IF($A109="","",OFFSET(統合マスタ!$E$4,MATCH($A109,統合マスタ!$AC$5:$AC$1501,0),0))</f>
        <v/>
      </c>
      <c r="H109" s="27" t="str">
        <f ca="1">IF($A109="","",OFFSET(統合マスタ!$F$4,MATCH($A109,統合マスタ!$AC$5:$AC$1501,0),0))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IF($A109="","",OFFSET(統合マスタ!$K$4,MATCH($A109,統合マスタ!$AC$5:$AC$1501,0),0))</f>
        <v/>
      </c>
    </row>
    <row r="110" spans="1:14">
      <c r="A110" s="66" t="str" cm="1">
        <f t="array" aca="1" ref="A110" ca="1">IFERROR(
    SMALL(
        IF((統合マスタ!$R$5:$R$1501=1)*
           (ISNUMBER(MATCH(統合マスタ!$V$5:$V$1501, 分類!$T$8:$T$19, 0))),
           統合マスタ!$AC$5:$AC$1501),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IF($A110="","",OFFSET(統合マスタ!$B$4,MATCH($A110,統合マスタ!$AC$5:$AC$1501,0),0))</f>
        <v/>
      </c>
      <c r="D110" s="27" t="str">
        <f ca="1">IF($A110="","",OFFSET(統合マスタ!$C$4,MATCH($A110,統合マスタ!$AC$5:$AC$1501,0),0))</f>
        <v/>
      </c>
      <c r="E110" s="27" t="str">
        <f ca="1">IF($A110="","",OFFSET(統合マスタ!$X$4,MATCH($A110,統合マスタ!$AC$5:$AC$1501,0),0))</f>
        <v/>
      </c>
      <c r="F110" s="27" t="str">
        <f ca="1">IF($A110="","",OFFSET(統合マスタ!$Z$4,MATCH($A110,統合マスタ!$AC$5:$AC$1501,0),0))</f>
        <v/>
      </c>
      <c r="G110" s="27" t="str">
        <f ca="1">IF($A110="","",OFFSET(統合マスタ!$E$4,MATCH($A110,統合マスタ!$AC$5:$AC$1501,0),0))</f>
        <v/>
      </c>
      <c r="H110" s="27" t="str">
        <f ca="1">IF($A110="","",OFFSET(統合マスタ!$F$4,MATCH($A110,統合マスタ!$AC$5:$AC$1501,0),0))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IF($A110="","",OFFSET(統合マスタ!$K$4,MATCH($A110,統合マスタ!$AC$5:$AC$1501,0),0))</f>
        <v/>
      </c>
    </row>
    <row r="111" spans="1:14">
      <c r="A111" s="66" t="str" cm="1">
        <f t="array" aca="1" ref="A111" ca="1">IFERROR(
    SMALL(
        IF((統合マスタ!$R$5:$R$1501=1)*
           (ISNUMBER(MATCH(統合マスタ!$V$5:$V$1501, 分類!$T$8:$T$19, 0))),
           統合マスタ!$AC$5:$AC$1501),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IF($A111="","",OFFSET(統合マスタ!$B$4,MATCH($A111,統合マスタ!$AC$5:$AC$1501,0),0))</f>
        <v/>
      </c>
      <c r="D111" s="27" t="str">
        <f ca="1">IF($A111="","",OFFSET(統合マスタ!$C$4,MATCH($A111,統合マスタ!$AC$5:$AC$1501,0),0))</f>
        <v/>
      </c>
      <c r="E111" s="27" t="str">
        <f ca="1">IF($A111="","",OFFSET(統合マスタ!$X$4,MATCH($A111,統合マスタ!$AC$5:$AC$1501,0),0))</f>
        <v/>
      </c>
      <c r="F111" s="27" t="str">
        <f ca="1">IF($A111="","",OFFSET(統合マスタ!$Z$4,MATCH($A111,統合マスタ!$AC$5:$AC$1501,0),0))</f>
        <v/>
      </c>
      <c r="G111" s="27" t="str">
        <f ca="1">IF($A111="","",OFFSET(統合マスタ!$E$4,MATCH($A111,統合マスタ!$AC$5:$AC$1501,0),0))</f>
        <v/>
      </c>
      <c r="H111" s="27" t="str">
        <f ca="1">IF($A111="","",OFFSET(統合マスタ!$F$4,MATCH($A111,統合マスタ!$AC$5:$AC$1501,0),0))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IF($A111="","",OFFSET(統合マスタ!$K$4,MATCH($A111,統合マスタ!$AC$5:$AC$1501,0),0))</f>
        <v/>
      </c>
    </row>
    <row r="112" spans="1:14">
      <c r="A112" s="66" t="str" cm="1">
        <f t="array" aca="1" ref="A112" ca="1">IFERROR(
    SMALL(
        IF((統合マスタ!$R$5:$R$1501=1)*
           (ISNUMBER(MATCH(統合マスタ!$V$5:$V$1501, 分類!$T$8:$T$19, 0))),
           統合マスタ!$AC$5:$AC$1501),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IF($A112="","",OFFSET(統合マスタ!$B$4,MATCH($A112,統合マスタ!$AC$5:$AC$1501,0),0))</f>
        <v/>
      </c>
      <c r="D112" s="27" t="str">
        <f ca="1">IF($A112="","",OFFSET(統合マスタ!$C$4,MATCH($A112,統合マスタ!$AC$5:$AC$1501,0),0))</f>
        <v/>
      </c>
      <c r="E112" s="27" t="str">
        <f ca="1">IF($A112="","",OFFSET(統合マスタ!$X$4,MATCH($A112,統合マスタ!$AC$5:$AC$1501,0),0))</f>
        <v/>
      </c>
      <c r="F112" s="27" t="str">
        <f ca="1">IF($A112="","",OFFSET(統合マスタ!$Z$4,MATCH($A112,統合マスタ!$AC$5:$AC$1501,0),0))</f>
        <v/>
      </c>
      <c r="G112" s="27" t="str">
        <f ca="1">IF($A112="","",OFFSET(統合マスタ!$E$4,MATCH($A112,統合マスタ!$AC$5:$AC$1501,0),0))</f>
        <v/>
      </c>
      <c r="H112" s="27" t="str">
        <f ca="1">IF($A112="","",OFFSET(統合マスタ!$F$4,MATCH($A112,統合マスタ!$AC$5:$AC$1501,0),0))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IF($A112="","",OFFSET(統合マスタ!$K$4,MATCH($A112,統合マスタ!$AC$5:$AC$1501,0),0))</f>
        <v/>
      </c>
    </row>
    <row r="113" spans="1:14">
      <c r="A113" s="66" t="str" cm="1">
        <f t="array" aca="1" ref="A113" ca="1">IFERROR(
    SMALL(
        IF((統合マスタ!$R$5:$R$1501=1)*
           (ISNUMBER(MATCH(統合マスタ!$V$5:$V$1501, 分類!$T$8:$T$19, 0))),
           統合マスタ!$AC$5:$AC$1501),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IF($A113="","",OFFSET(統合マスタ!$B$4,MATCH($A113,統合マスタ!$AC$5:$AC$1501,0),0))</f>
        <v/>
      </c>
      <c r="D113" s="27" t="str">
        <f ca="1">IF($A113="","",OFFSET(統合マスタ!$C$4,MATCH($A113,統合マスタ!$AC$5:$AC$1501,0),0))</f>
        <v/>
      </c>
      <c r="E113" s="27" t="str">
        <f ca="1">IF($A113="","",OFFSET(統合マスタ!$X$4,MATCH($A113,統合マスタ!$AC$5:$AC$1501,0),0))</f>
        <v/>
      </c>
      <c r="F113" s="27" t="str">
        <f ca="1">IF($A113="","",OFFSET(統合マスタ!$Z$4,MATCH($A113,統合マスタ!$AC$5:$AC$1501,0),0))</f>
        <v/>
      </c>
      <c r="G113" s="27" t="str">
        <f ca="1">IF($A113="","",OFFSET(統合マスタ!$E$4,MATCH($A113,統合マスタ!$AC$5:$AC$1501,0),0))</f>
        <v/>
      </c>
      <c r="H113" s="27" t="str">
        <f ca="1">IF($A113="","",OFFSET(統合マスタ!$F$4,MATCH($A113,統合マスタ!$AC$5:$AC$1501,0),0))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IF($A113="","",OFFSET(統合マスタ!$K$4,MATCH($A113,統合マスタ!$AC$5:$AC$1501,0),0))</f>
        <v/>
      </c>
    </row>
    <row r="114" spans="1:14">
      <c r="A114" s="66" t="str" cm="1">
        <f t="array" aca="1" ref="A114" ca="1">IFERROR(
    SMALL(
        IF((統合マスタ!$R$5:$R$1501=1)*
           (ISNUMBER(MATCH(統合マスタ!$V$5:$V$1501, 分類!$T$8:$T$19, 0))),
           統合マスタ!$AC$5:$AC$1501),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IF($A114="","",OFFSET(統合マスタ!$B$4,MATCH($A114,統合マスタ!$AC$5:$AC$1501,0),0))</f>
        <v/>
      </c>
      <c r="D114" s="27" t="str">
        <f ca="1">IF($A114="","",OFFSET(統合マスタ!$C$4,MATCH($A114,統合マスタ!$AC$5:$AC$1501,0),0))</f>
        <v/>
      </c>
      <c r="E114" s="27" t="str">
        <f ca="1">IF($A114="","",OFFSET(統合マスタ!$X$4,MATCH($A114,統合マスタ!$AC$5:$AC$1501,0),0))</f>
        <v/>
      </c>
      <c r="F114" s="27" t="str">
        <f ca="1">IF($A114="","",OFFSET(統合マスタ!$Z$4,MATCH($A114,統合マスタ!$AC$5:$AC$1501,0),0))</f>
        <v/>
      </c>
      <c r="G114" s="27" t="str">
        <f ca="1">IF($A114="","",OFFSET(統合マスタ!$E$4,MATCH($A114,統合マスタ!$AC$5:$AC$1501,0),0))</f>
        <v/>
      </c>
      <c r="H114" s="27" t="str">
        <f ca="1">IF($A114="","",OFFSET(統合マスタ!$F$4,MATCH($A114,統合マスタ!$AC$5:$AC$1501,0),0))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IF($A114="","",OFFSET(統合マスタ!$K$4,MATCH($A114,統合マスタ!$AC$5:$AC$1501,0),0))</f>
        <v/>
      </c>
    </row>
    <row r="115" spans="1:14">
      <c r="A115" s="66" t="str" cm="1">
        <f t="array" aca="1" ref="A115" ca="1">IFERROR(
    SMALL(
        IF((統合マスタ!$R$5:$R$1501=1)*
           (ISNUMBER(MATCH(統合マスタ!$V$5:$V$1501, 分類!$T$8:$T$19, 0))),
           統合マスタ!$AC$5:$AC$1501),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IF($A115="","",OFFSET(統合マスタ!$B$4,MATCH($A115,統合マスタ!$AC$5:$AC$1501,0),0))</f>
        <v/>
      </c>
      <c r="D115" s="27" t="str">
        <f ca="1">IF($A115="","",OFFSET(統合マスタ!$C$4,MATCH($A115,統合マスタ!$AC$5:$AC$1501,0),0))</f>
        <v/>
      </c>
      <c r="E115" s="27" t="str">
        <f ca="1">IF($A115="","",OFFSET(統合マスタ!$X$4,MATCH($A115,統合マスタ!$AC$5:$AC$1501,0),0))</f>
        <v/>
      </c>
      <c r="F115" s="27" t="str">
        <f ca="1">IF($A115="","",OFFSET(統合マスタ!$Z$4,MATCH($A115,統合マスタ!$AC$5:$AC$1501,0),0))</f>
        <v/>
      </c>
      <c r="G115" s="27" t="str">
        <f ca="1">IF($A115="","",OFFSET(統合マスタ!$E$4,MATCH($A115,統合マスタ!$AC$5:$AC$1501,0),0))</f>
        <v/>
      </c>
      <c r="H115" s="27" t="str">
        <f ca="1">IF($A115="","",OFFSET(統合マスタ!$F$4,MATCH($A115,統合マスタ!$AC$5:$AC$1501,0),0))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IF($A115="","",OFFSET(統合マスタ!$K$4,MATCH($A115,統合マスタ!$AC$5:$AC$1501,0),0))</f>
        <v/>
      </c>
    </row>
    <row r="116" spans="1:14">
      <c r="A116" s="66" t="str" cm="1">
        <f t="array" aca="1" ref="A116" ca="1">IFERROR(
    SMALL(
        IF((統合マスタ!$R$5:$R$1501=1)*
           (ISNUMBER(MATCH(統合マスタ!$V$5:$V$1501, 分類!$T$8:$T$19, 0))),
           統合マスタ!$AC$5:$AC$1501),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IF($A116="","",OFFSET(統合マスタ!$B$4,MATCH($A116,統合マスタ!$AC$5:$AC$1501,0),0))</f>
        <v/>
      </c>
      <c r="D116" s="27" t="str">
        <f ca="1">IF($A116="","",OFFSET(統合マスタ!$C$4,MATCH($A116,統合マスタ!$AC$5:$AC$1501,0),0))</f>
        <v/>
      </c>
      <c r="E116" s="27" t="str">
        <f ca="1">IF($A116="","",OFFSET(統合マスタ!$X$4,MATCH($A116,統合マスタ!$AC$5:$AC$1501,0),0))</f>
        <v/>
      </c>
      <c r="F116" s="27" t="str">
        <f ca="1">IF($A116="","",OFFSET(統合マスタ!$Z$4,MATCH($A116,統合マスタ!$AC$5:$AC$1501,0),0))</f>
        <v/>
      </c>
      <c r="G116" s="27" t="str">
        <f ca="1">IF($A116="","",OFFSET(統合マスタ!$E$4,MATCH($A116,統合マスタ!$AC$5:$AC$1501,0),0))</f>
        <v/>
      </c>
      <c r="H116" s="27" t="str">
        <f ca="1">IF($A116="","",OFFSET(統合マスタ!$F$4,MATCH($A116,統合マスタ!$AC$5:$AC$1501,0),0))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IF($A116="","",OFFSET(統合マスタ!$K$4,MATCH($A116,統合マスタ!$AC$5:$AC$1501,0),0))</f>
        <v/>
      </c>
    </row>
    <row r="117" spans="1:14">
      <c r="A117" s="66" t="str" cm="1">
        <f t="array" aca="1" ref="A117" ca="1">IFERROR(
    SMALL(
        IF((統合マスタ!$R$5:$R$1501=1)*
           (ISNUMBER(MATCH(統合マスタ!$V$5:$V$1501, 分類!$T$8:$T$19, 0))),
           統合マスタ!$AC$5:$AC$1501),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IF($A117="","",OFFSET(統合マスタ!$B$4,MATCH($A117,統合マスタ!$AC$5:$AC$1501,0),0))</f>
        <v/>
      </c>
      <c r="D117" s="27" t="str">
        <f ca="1">IF($A117="","",OFFSET(統合マスタ!$C$4,MATCH($A117,統合マスタ!$AC$5:$AC$1501,0),0))</f>
        <v/>
      </c>
      <c r="E117" s="27" t="str">
        <f ca="1">IF($A117="","",OFFSET(統合マスタ!$X$4,MATCH($A117,統合マスタ!$AC$5:$AC$1501,0),0))</f>
        <v/>
      </c>
      <c r="F117" s="27" t="str">
        <f ca="1">IF($A117="","",OFFSET(統合マスタ!$Z$4,MATCH($A117,統合マスタ!$AC$5:$AC$1501,0),0))</f>
        <v/>
      </c>
      <c r="G117" s="27" t="str">
        <f ca="1">IF($A117="","",OFFSET(統合マスタ!$E$4,MATCH($A117,統合マスタ!$AC$5:$AC$1501,0),0))</f>
        <v/>
      </c>
      <c r="H117" s="27" t="str">
        <f ca="1">IF($A117="","",OFFSET(統合マスタ!$F$4,MATCH($A117,統合マスタ!$AC$5:$AC$1501,0),0))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IF($A117="","",OFFSET(統合マスタ!$K$4,MATCH($A117,統合マスタ!$AC$5:$AC$1501,0),0))</f>
        <v/>
      </c>
    </row>
    <row r="118" spans="1:14">
      <c r="A118" s="66" t="str" cm="1">
        <f t="array" aca="1" ref="A118" ca="1">IFERROR(
    SMALL(
        IF((統合マスタ!$R$5:$R$1501=1)*
           (ISNUMBER(MATCH(統合マスタ!$V$5:$V$1501, 分類!$T$8:$T$19, 0))),
           統合マスタ!$AC$5:$AC$1501),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IF($A118="","",OFFSET(統合マスタ!$B$4,MATCH($A118,統合マスタ!$AC$5:$AC$1501,0),0))</f>
        <v/>
      </c>
      <c r="D118" s="27" t="str">
        <f ca="1">IF($A118="","",OFFSET(統合マスタ!$C$4,MATCH($A118,統合マスタ!$AC$5:$AC$1501,0),0))</f>
        <v/>
      </c>
      <c r="E118" s="27" t="str">
        <f ca="1">IF($A118="","",OFFSET(統合マスタ!$X$4,MATCH($A118,統合マスタ!$AC$5:$AC$1501,0),0))</f>
        <v/>
      </c>
      <c r="F118" s="27" t="str">
        <f ca="1">IF($A118="","",OFFSET(統合マスタ!$Z$4,MATCH($A118,統合マスタ!$AC$5:$AC$1501,0),0))</f>
        <v/>
      </c>
      <c r="G118" s="27" t="str">
        <f ca="1">IF($A118="","",OFFSET(統合マスタ!$E$4,MATCH($A118,統合マスタ!$AC$5:$AC$1501,0),0))</f>
        <v/>
      </c>
      <c r="H118" s="27" t="str">
        <f ca="1">IF($A118="","",OFFSET(統合マスタ!$F$4,MATCH($A118,統合マスタ!$AC$5:$AC$1501,0),0))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IF($A118="","",OFFSET(統合マスタ!$K$4,MATCH($A118,統合マスタ!$AC$5:$AC$1501,0),0))</f>
        <v/>
      </c>
    </row>
    <row r="119" spans="1:14">
      <c r="A119" s="66" t="str" cm="1">
        <f t="array" aca="1" ref="A119" ca="1">IFERROR(
    SMALL(
        IF((統合マスタ!$R$5:$R$1501=1)*
           (ISNUMBER(MATCH(統合マスタ!$V$5:$V$1501, 分類!$T$8:$T$19, 0))),
           統合マスタ!$AC$5:$AC$1501),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IF($A119="","",OFFSET(統合マスタ!$B$4,MATCH($A119,統合マスタ!$AC$5:$AC$1501,0),0))</f>
        <v/>
      </c>
      <c r="D119" s="27" t="str">
        <f ca="1">IF($A119="","",OFFSET(統合マスタ!$C$4,MATCH($A119,統合マスタ!$AC$5:$AC$1501,0),0))</f>
        <v/>
      </c>
      <c r="E119" s="27" t="str">
        <f ca="1">IF($A119="","",OFFSET(統合マスタ!$X$4,MATCH($A119,統合マスタ!$AC$5:$AC$1501,0),0))</f>
        <v/>
      </c>
      <c r="F119" s="27" t="str">
        <f ca="1">IF($A119="","",OFFSET(統合マスタ!$Z$4,MATCH($A119,統合マスタ!$AC$5:$AC$1501,0),0))</f>
        <v/>
      </c>
      <c r="G119" s="27" t="str">
        <f ca="1">IF($A119="","",OFFSET(統合マスタ!$E$4,MATCH($A119,統合マスタ!$AC$5:$AC$1501,0),0))</f>
        <v/>
      </c>
      <c r="H119" s="27" t="str">
        <f ca="1">IF($A119="","",OFFSET(統合マスタ!$F$4,MATCH($A119,統合マスタ!$AC$5:$AC$1501,0),0))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IF($A119="","",OFFSET(統合マスタ!$K$4,MATCH($A119,統合マスタ!$AC$5:$AC$1501,0),0))</f>
        <v/>
      </c>
    </row>
    <row r="120" spans="1:14">
      <c r="A120" s="66" t="str" cm="1">
        <f t="array" aca="1" ref="A120" ca="1">IFERROR(
    SMALL(
        IF((統合マスタ!$R$5:$R$1501=1)*
           (ISNUMBER(MATCH(統合マスタ!$V$5:$V$1501, 分類!$T$8:$T$19, 0))),
           統合マスタ!$AC$5:$AC$1501),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IF($A120="","",OFFSET(統合マスタ!$B$4,MATCH($A120,統合マスタ!$AC$5:$AC$1501,0),0))</f>
        <v/>
      </c>
      <c r="D120" s="27" t="str">
        <f ca="1">IF($A120="","",OFFSET(統合マスタ!$C$4,MATCH($A120,統合マスタ!$AC$5:$AC$1501,0),0))</f>
        <v/>
      </c>
      <c r="E120" s="27" t="str">
        <f ca="1">IF($A120="","",OFFSET(統合マスタ!$X$4,MATCH($A120,統合マスタ!$AC$5:$AC$1501,0),0))</f>
        <v/>
      </c>
      <c r="F120" s="27" t="str">
        <f ca="1">IF($A120="","",OFFSET(統合マスタ!$Z$4,MATCH($A120,統合マスタ!$AC$5:$AC$1501,0),0))</f>
        <v/>
      </c>
      <c r="G120" s="27" t="str">
        <f ca="1">IF($A120="","",OFFSET(統合マスタ!$E$4,MATCH($A120,統合マスタ!$AC$5:$AC$1501,0),0))</f>
        <v/>
      </c>
      <c r="H120" s="27" t="str">
        <f ca="1">IF($A120="","",OFFSET(統合マスタ!$F$4,MATCH($A120,統合マスタ!$AC$5:$AC$1501,0),0))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IF($A120="","",OFFSET(統合マスタ!$K$4,MATCH($A120,統合マスタ!$AC$5:$AC$1501,0),0))</f>
        <v/>
      </c>
    </row>
    <row r="121" spans="1:14">
      <c r="A121" s="66" t="str" cm="1">
        <f t="array" aca="1" ref="A121" ca="1">IFERROR(
    SMALL(
        IF((統合マスタ!$R$5:$R$1501=1)*
           (ISNUMBER(MATCH(統合マスタ!$V$5:$V$1501, 分類!$T$8:$T$19, 0))),
           統合マスタ!$AC$5:$AC$1501),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IF($A121="","",OFFSET(統合マスタ!$B$4,MATCH($A121,統合マスタ!$AC$5:$AC$1501,0),0))</f>
        <v/>
      </c>
      <c r="D121" s="27" t="str">
        <f ca="1">IF($A121="","",OFFSET(統合マスタ!$C$4,MATCH($A121,統合マスタ!$AC$5:$AC$1501,0),0))</f>
        <v/>
      </c>
      <c r="E121" s="27" t="str">
        <f ca="1">IF($A121="","",OFFSET(統合マスタ!$X$4,MATCH($A121,統合マスタ!$AC$5:$AC$1501,0),0))</f>
        <v/>
      </c>
      <c r="F121" s="27" t="str">
        <f ca="1">IF($A121="","",OFFSET(統合マスタ!$Z$4,MATCH($A121,統合マスタ!$AC$5:$AC$1501,0),0))</f>
        <v/>
      </c>
      <c r="G121" s="27" t="str">
        <f ca="1">IF($A121="","",OFFSET(統合マスタ!$E$4,MATCH($A121,統合マスタ!$AC$5:$AC$1501,0),0))</f>
        <v/>
      </c>
      <c r="H121" s="27" t="str">
        <f ca="1">IF($A121="","",OFFSET(統合マスタ!$F$4,MATCH($A121,統合マスタ!$AC$5:$AC$1501,0),0))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IF($A121="","",OFFSET(統合マスタ!$K$4,MATCH($A121,統合マスタ!$AC$5:$AC$1501,0),0))</f>
        <v/>
      </c>
    </row>
    <row r="122" spans="1:14">
      <c r="A122" s="66" t="str" cm="1">
        <f t="array" aca="1" ref="A122" ca="1">IFERROR(
    SMALL(
        IF((統合マスタ!$R$5:$R$1501=1)*
           (ISNUMBER(MATCH(統合マスタ!$V$5:$V$1501, 分類!$T$8:$T$19, 0))),
           統合マスタ!$AC$5:$AC$1501),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IF($A122="","",OFFSET(統合マスタ!$B$4,MATCH($A122,統合マスタ!$AC$5:$AC$1501,0),0))</f>
        <v/>
      </c>
      <c r="D122" s="27" t="str">
        <f ca="1">IF($A122="","",OFFSET(統合マスタ!$C$4,MATCH($A122,統合マスタ!$AC$5:$AC$1501,0),0))</f>
        <v/>
      </c>
      <c r="E122" s="27" t="str">
        <f ca="1">IF($A122="","",OFFSET(統合マスタ!$X$4,MATCH($A122,統合マスタ!$AC$5:$AC$1501,0),0))</f>
        <v/>
      </c>
      <c r="F122" s="27" t="str">
        <f ca="1">IF($A122="","",OFFSET(統合マスタ!$Z$4,MATCH($A122,統合マスタ!$AC$5:$AC$1501,0),0))</f>
        <v/>
      </c>
      <c r="G122" s="27" t="str">
        <f ca="1">IF($A122="","",OFFSET(統合マスタ!$E$4,MATCH($A122,統合マスタ!$AC$5:$AC$1501,0),0))</f>
        <v/>
      </c>
      <c r="H122" s="27" t="str">
        <f ca="1">IF($A122="","",OFFSET(統合マスタ!$F$4,MATCH($A122,統合マスタ!$AC$5:$AC$1501,0),0))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IF($A122="","",OFFSET(統合マスタ!$K$4,MATCH($A122,統合マスタ!$AC$5:$AC$1501,0),0))</f>
        <v/>
      </c>
    </row>
    <row r="123" spans="1:14">
      <c r="A123" s="66" t="str" cm="1">
        <f t="array" aca="1" ref="A123" ca="1">IFERROR(
    SMALL(
        IF((統合マスタ!$R$5:$R$1501=1)*
           (ISNUMBER(MATCH(統合マスタ!$V$5:$V$1501, 分類!$T$8:$T$19, 0))),
           統合マスタ!$AC$5:$AC$1501),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IF($A123="","",OFFSET(統合マスタ!$B$4,MATCH($A123,統合マスタ!$AC$5:$AC$1501,0),0))</f>
        <v/>
      </c>
      <c r="D123" s="27" t="str">
        <f ca="1">IF($A123="","",OFFSET(統合マスタ!$C$4,MATCH($A123,統合マスタ!$AC$5:$AC$1501,0),0))</f>
        <v/>
      </c>
      <c r="E123" s="27" t="str">
        <f ca="1">IF($A123="","",OFFSET(統合マスタ!$X$4,MATCH($A123,統合マスタ!$AC$5:$AC$1501,0),0))</f>
        <v/>
      </c>
      <c r="F123" s="27" t="str">
        <f ca="1">IF($A123="","",OFFSET(統合マスタ!$Z$4,MATCH($A123,統合マスタ!$AC$5:$AC$1501,0),0))</f>
        <v/>
      </c>
      <c r="G123" s="27" t="str">
        <f ca="1">IF($A123="","",OFFSET(統合マスタ!$E$4,MATCH($A123,統合マスタ!$AC$5:$AC$1501,0),0))</f>
        <v/>
      </c>
      <c r="H123" s="27" t="str">
        <f ca="1">IF($A123="","",OFFSET(統合マスタ!$F$4,MATCH($A123,統合マスタ!$AC$5:$AC$1501,0),0))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IF($A123="","",OFFSET(統合マスタ!$K$4,MATCH($A123,統合マスタ!$AC$5:$AC$1501,0),0))</f>
        <v/>
      </c>
    </row>
    <row r="124" spans="1:14">
      <c r="A124" s="66" t="str" cm="1">
        <f t="array" aca="1" ref="A124" ca="1">IFERROR(
    SMALL(
        IF((統合マスタ!$R$5:$R$1501=1)*
           (ISNUMBER(MATCH(統合マスタ!$V$5:$V$1501, 分類!$T$8:$T$19, 0))),
           統合マスタ!$AC$5:$AC$1501),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IF($A124="","",OFFSET(統合マスタ!$B$4,MATCH($A124,統合マスタ!$AC$5:$AC$1501,0),0))</f>
        <v/>
      </c>
      <c r="D124" s="27" t="str">
        <f ca="1">IF($A124="","",OFFSET(統合マスタ!$C$4,MATCH($A124,統合マスタ!$AC$5:$AC$1501,0),0))</f>
        <v/>
      </c>
      <c r="E124" s="27" t="str">
        <f ca="1">IF($A124="","",OFFSET(統合マスタ!$X$4,MATCH($A124,統合マスタ!$AC$5:$AC$1501,0),0))</f>
        <v/>
      </c>
      <c r="F124" s="27" t="str">
        <f ca="1">IF($A124="","",OFFSET(統合マスタ!$Z$4,MATCH($A124,統合マスタ!$AC$5:$AC$1501,0),0))</f>
        <v/>
      </c>
      <c r="G124" s="27" t="str">
        <f ca="1">IF($A124="","",OFFSET(統合マスタ!$E$4,MATCH($A124,統合マスタ!$AC$5:$AC$1501,0),0))</f>
        <v/>
      </c>
      <c r="H124" s="27" t="str">
        <f ca="1">IF($A124="","",OFFSET(統合マスタ!$F$4,MATCH($A124,統合マスタ!$AC$5:$AC$1501,0),0))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IF($A124="","",OFFSET(統合マスタ!$K$4,MATCH($A124,統合マスタ!$AC$5:$AC$1501,0),0))</f>
        <v/>
      </c>
    </row>
    <row r="125" spans="1:14">
      <c r="A125" s="66" t="str" cm="1">
        <f t="array" aca="1" ref="A125" ca="1">IFERROR(
    SMALL(
        IF((統合マスタ!$R$5:$R$1501=1)*
           (ISNUMBER(MATCH(統合マスタ!$V$5:$V$1501, 分類!$T$8:$T$19, 0))),
           統合マスタ!$AC$5:$AC$1501),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IF($A125="","",OFFSET(統合マスタ!$B$4,MATCH($A125,統合マスタ!$AC$5:$AC$1501,0),0))</f>
        <v/>
      </c>
      <c r="D125" s="27" t="str">
        <f ca="1">IF($A125="","",OFFSET(統合マスタ!$C$4,MATCH($A125,統合マスタ!$AC$5:$AC$1501,0),0))</f>
        <v/>
      </c>
      <c r="E125" s="27" t="str">
        <f ca="1">IF($A125="","",OFFSET(統合マスタ!$X$4,MATCH($A125,統合マスタ!$AC$5:$AC$1501,0),0))</f>
        <v/>
      </c>
      <c r="F125" s="27" t="str">
        <f ca="1">IF($A125="","",OFFSET(統合マスタ!$Z$4,MATCH($A125,統合マスタ!$AC$5:$AC$1501,0),0))</f>
        <v/>
      </c>
      <c r="G125" s="27" t="str">
        <f ca="1">IF($A125="","",OFFSET(統合マスタ!$E$4,MATCH($A125,統合マスタ!$AC$5:$AC$1501,0),0))</f>
        <v/>
      </c>
      <c r="H125" s="27" t="str">
        <f ca="1">IF($A125="","",OFFSET(統合マスタ!$F$4,MATCH($A125,統合マスタ!$AC$5:$AC$1501,0),0))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IF($A125="","",OFFSET(統合マスタ!$K$4,MATCH($A125,統合マスタ!$AC$5:$AC$1501,0),0))</f>
        <v/>
      </c>
    </row>
    <row r="126" spans="1:14">
      <c r="A126" s="66" t="str" cm="1">
        <f t="array" aca="1" ref="A126" ca="1">IFERROR(
    SMALL(
        IF((統合マスタ!$R$5:$R$1501=1)*
           (ISNUMBER(MATCH(統合マスタ!$V$5:$V$1501, 分類!$T$8:$T$19, 0))),
           統合マスタ!$AC$5:$AC$1501),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IF($A126="","",OFFSET(統合マスタ!$B$4,MATCH($A126,統合マスタ!$AC$5:$AC$1501,0),0))</f>
        <v/>
      </c>
      <c r="D126" s="27" t="str">
        <f ca="1">IF($A126="","",OFFSET(統合マスタ!$C$4,MATCH($A126,統合マスタ!$AC$5:$AC$1501,0),0))</f>
        <v/>
      </c>
      <c r="E126" s="27" t="str">
        <f ca="1">IF($A126="","",OFFSET(統合マスタ!$X$4,MATCH($A126,統合マスタ!$AC$5:$AC$1501,0),0))</f>
        <v/>
      </c>
      <c r="F126" s="27" t="str">
        <f ca="1">IF($A126="","",OFFSET(統合マスタ!$Z$4,MATCH($A126,統合マスタ!$AC$5:$AC$1501,0),0))</f>
        <v/>
      </c>
      <c r="G126" s="27" t="str">
        <f ca="1">IF($A126="","",OFFSET(統合マスタ!$E$4,MATCH($A126,統合マスタ!$AC$5:$AC$1501,0),0))</f>
        <v/>
      </c>
      <c r="H126" s="27" t="str">
        <f ca="1">IF($A126="","",OFFSET(統合マスタ!$F$4,MATCH($A126,統合マスタ!$AC$5:$AC$1501,0),0))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IF($A126="","",OFFSET(統合マスタ!$K$4,MATCH($A126,統合マスタ!$AC$5:$AC$1501,0),0))</f>
        <v/>
      </c>
    </row>
    <row r="127" spans="1:14">
      <c r="A127" s="66" t="str" cm="1">
        <f t="array" aca="1" ref="A127" ca="1">IFERROR(
    SMALL(
        IF((統合マスタ!$R$5:$R$1501=1)*
           (ISNUMBER(MATCH(統合マスタ!$V$5:$V$1501, 分類!$T$8:$T$19, 0))),
           統合マスタ!$AC$5:$AC$1501),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IF($A127="","",OFFSET(統合マスタ!$B$4,MATCH($A127,統合マスタ!$AC$5:$AC$1501,0),0))</f>
        <v/>
      </c>
      <c r="D127" s="27" t="str">
        <f ca="1">IF($A127="","",OFFSET(統合マスタ!$C$4,MATCH($A127,統合マスタ!$AC$5:$AC$1501,0),0))</f>
        <v/>
      </c>
      <c r="E127" s="27" t="str">
        <f ca="1">IF($A127="","",OFFSET(統合マスタ!$X$4,MATCH($A127,統合マスタ!$AC$5:$AC$1501,0),0))</f>
        <v/>
      </c>
      <c r="F127" s="27" t="str">
        <f ca="1">IF($A127="","",OFFSET(統合マスタ!$Z$4,MATCH($A127,統合マスタ!$AC$5:$AC$1501,0),0))</f>
        <v/>
      </c>
      <c r="G127" s="27" t="str">
        <f ca="1">IF($A127="","",OFFSET(統合マスタ!$E$4,MATCH($A127,統合マスタ!$AC$5:$AC$1501,0),0))</f>
        <v/>
      </c>
      <c r="H127" s="27" t="str">
        <f ca="1">IF($A127="","",OFFSET(統合マスタ!$F$4,MATCH($A127,統合マスタ!$AC$5:$AC$1501,0),0))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IF($A127="","",OFFSET(統合マスタ!$K$4,MATCH($A127,統合マスタ!$AC$5:$AC$1501,0),0))</f>
        <v/>
      </c>
    </row>
    <row r="128" spans="1:14">
      <c r="A128" s="66" t="str" cm="1">
        <f t="array" aca="1" ref="A128" ca="1">IFERROR(
    SMALL(
        IF((統合マスタ!$R$5:$R$1501=1)*
           (ISNUMBER(MATCH(統合マスタ!$V$5:$V$1501, 分類!$T$8:$T$19, 0))),
           統合マスタ!$AC$5:$AC$1501),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IF($A128="","",OFFSET(統合マスタ!$B$4,MATCH($A128,統合マスタ!$AC$5:$AC$1501,0),0))</f>
        <v/>
      </c>
      <c r="D128" s="27" t="str">
        <f ca="1">IF($A128="","",OFFSET(統合マスタ!$C$4,MATCH($A128,統合マスタ!$AC$5:$AC$1501,0),0))</f>
        <v/>
      </c>
      <c r="E128" s="27" t="str">
        <f ca="1">IF($A128="","",OFFSET(統合マスタ!$X$4,MATCH($A128,統合マスタ!$AC$5:$AC$1501,0),0))</f>
        <v/>
      </c>
      <c r="F128" s="27" t="str">
        <f ca="1">IF($A128="","",OFFSET(統合マスタ!$Z$4,MATCH($A128,統合マスタ!$AC$5:$AC$1501,0),0))</f>
        <v/>
      </c>
      <c r="G128" s="27" t="str">
        <f ca="1">IF($A128="","",OFFSET(統合マスタ!$E$4,MATCH($A128,統合マスタ!$AC$5:$AC$1501,0),0))</f>
        <v/>
      </c>
      <c r="H128" s="27" t="str">
        <f ca="1">IF($A128="","",OFFSET(統合マスタ!$F$4,MATCH($A128,統合マスタ!$AC$5:$AC$1501,0),0))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IF($A128="","",OFFSET(統合マスタ!$K$4,MATCH($A128,統合マスタ!$AC$5:$AC$1501,0),0))</f>
        <v/>
      </c>
    </row>
    <row r="129" spans="1:14">
      <c r="A129" s="66" t="str" cm="1">
        <f t="array" aca="1" ref="A129" ca="1">IFERROR(
    SMALL(
        IF((統合マスタ!$R$5:$R$1501=1)*
           (ISNUMBER(MATCH(統合マスタ!$V$5:$V$1501, 分類!$T$8:$T$19, 0))),
           統合マスタ!$AC$5:$AC$1501),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IF($A129="","",OFFSET(統合マスタ!$B$4,MATCH($A129,統合マスタ!$AC$5:$AC$1501,0),0))</f>
        <v/>
      </c>
      <c r="D129" s="27" t="str">
        <f ca="1">IF($A129="","",OFFSET(統合マスタ!$C$4,MATCH($A129,統合マスタ!$AC$5:$AC$1501,0),0))</f>
        <v/>
      </c>
      <c r="E129" s="27" t="str">
        <f ca="1">IF($A129="","",OFFSET(統合マスタ!$X$4,MATCH($A129,統合マスタ!$AC$5:$AC$1501,0),0))</f>
        <v/>
      </c>
      <c r="F129" s="27" t="str">
        <f ca="1">IF($A129="","",OFFSET(統合マスタ!$Z$4,MATCH($A129,統合マスタ!$AC$5:$AC$1501,0),0))</f>
        <v/>
      </c>
      <c r="G129" s="27" t="str">
        <f ca="1">IF($A129="","",OFFSET(統合マスタ!$E$4,MATCH($A129,統合マスタ!$AC$5:$AC$1501,0),0))</f>
        <v/>
      </c>
      <c r="H129" s="27" t="str">
        <f ca="1">IF($A129="","",OFFSET(統合マスタ!$F$4,MATCH($A129,統合マスタ!$AC$5:$AC$1501,0),0))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IF($A129="","",OFFSET(統合マスタ!$K$4,MATCH($A129,統合マスタ!$AC$5:$AC$1501,0),0))</f>
        <v/>
      </c>
    </row>
    <row r="130" spans="1:14">
      <c r="A130" s="66" t="str" cm="1">
        <f t="array" aca="1" ref="A130" ca="1">IFERROR(
    SMALL(
        IF((統合マスタ!$R$5:$R$1501=1)*
           (ISNUMBER(MATCH(統合マスタ!$V$5:$V$1501, 分類!$T$8:$T$19, 0))),
           統合マスタ!$AC$5:$AC$1501),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IF($A130="","",OFFSET(統合マスタ!$B$4,MATCH($A130,統合マスタ!$AC$5:$AC$1501,0),0))</f>
        <v/>
      </c>
      <c r="D130" s="27" t="str">
        <f ca="1">IF($A130="","",OFFSET(統合マスタ!$C$4,MATCH($A130,統合マスタ!$AC$5:$AC$1501,0),0))</f>
        <v/>
      </c>
      <c r="E130" s="27" t="str">
        <f ca="1">IF($A130="","",OFFSET(統合マスタ!$X$4,MATCH($A130,統合マスタ!$AC$5:$AC$1501,0),0))</f>
        <v/>
      </c>
      <c r="F130" s="27" t="str">
        <f ca="1">IF($A130="","",OFFSET(統合マスタ!$Z$4,MATCH($A130,統合マスタ!$AC$5:$AC$1501,0),0))</f>
        <v/>
      </c>
      <c r="G130" s="27" t="str">
        <f ca="1">IF($A130="","",OFFSET(統合マスタ!$E$4,MATCH($A130,統合マスタ!$AC$5:$AC$1501,0),0))</f>
        <v/>
      </c>
      <c r="H130" s="27" t="str">
        <f ca="1">IF($A130="","",OFFSET(統合マスタ!$F$4,MATCH($A130,統合マスタ!$AC$5:$AC$1501,0),0))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IF($A130="","",OFFSET(統合マスタ!$K$4,MATCH($A130,統合マスタ!$AC$5:$AC$1501,0),0))</f>
        <v/>
      </c>
    </row>
    <row r="131" spans="1:14">
      <c r="A131" s="66" t="str" cm="1">
        <f t="array" aca="1" ref="A131" ca="1">IFERROR(
    SMALL(
        IF((統合マスタ!$R$5:$R$1501=1)*
           (ISNUMBER(MATCH(統合マスタ!$V$5:$V$1501, 分類!$T$8:$T$19, 0))),
           統合マスタ!$AC$5:$AC$1501),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IF($A131="","",OFFSET(統合マスタ!$B$4,MATCH($A131,統合マスタ!$AC$5:$AC$1501,0),0))</f>
        <v/>
      </c>
      <c r="D131" s="27" t="str">
        <f ca="1">IF($A131="","",OFFSET(統合マスタ!$C$4,MATCH($A131,統合マスタ!$AC$5:$AC$1501,0),0))</f>
        <v/>
      </c>
      <c r="E131" s="27" t="str">
        <f ca="1">IF($A131="","",OFFSET(統合マスタ!$X$4,MATCH($A131,統合マスタ!$AC$5:$AC$1501,0),0))</f>
        <v/>
      </c>
      <c r="F131" s="27" t="str">
        <f ca="1">IF($A131="","",OFFSET(統合マスタ!$Z$4,MATCH($A131,統合マスタ!$AC$5:$AC$1501,0),0))</f>
        <v/>
      </c>
      <c r="G131" s="27" t="str">
        <f ca="1">IF($A131="","",OFFSET(統合マスタ!$E$4,MATCH($A131,統合マスタ!$AC$5:$AC$1501,0),0))</f>
        <v/>
      </c>
      <c r="H131" s="27" t="str">
        <f ca="1">IF($A131="","",OFFSET(統合マスタ!$F$4,MATCH($A131,統合マスタ!$AC$5:$AC$1501,0),0))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IF($A131="","",OFFSET(統合マスタ!$K$4,MATCH($A131,統合マスタ!$AC$5:$AC$1501,0),0))</f>
        <v/>
      </c>
    </row>
    <row r="132" spans="1:14">
      <c r="A132" s="66" t="str" cm="1">
        <f t="array" aca="1" ref="A132" ca="1">IFERROR(
    SMALL(
        IF((統合マスタ!$R$5:$R$1501=1)*
           (ISNUMBER(MATCH(統合マスタ!$V$5:$V$1501, 分類!$T$8:$T$19, 0))),
           統合マスタ!$AC$5:$AC$1501),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IF($A132="","",OFFSET(統合マスタ!$B$4,MATCH($A132,統合マスタ!$AC$5:$AC$1501,0),0))</f>
        <v/>
      </c>
      <c r="D132" s="27" t="str">
        <f ca="1">IF($A132="","",OFFSET(統合マスタ!$C$4,MATCH($A132,統合マスタ!$AC$5:$AC$1501,0),0))</f>
        <v/>
      </c>
      <c r="E132" s="27" t="str">
        <f ca="1">IF($A132="","",OFFSET(統合マスタ!$X$4,MATCH($A132,統合マスタ!$AC$5:$AC$1501,0),0))</f>
        <v/>
      </c>
      <c r="F132" s="27" t="str">
        <f ca="1">IF($A132="","",OFFSET(統合マスタ!$Z$4,MATCH($A132,統合マスタ!$AC$5:$AC$1501,0),0))</f>
        <v/>
      </c>
      <c r="G132" s="27" t="str">
        <f ca="1">IF($A132="","",OFFSET(統合マスタ!$E$4,MATCH($A132,統合マスタ!$AC$5:$AC$1501,0),0))</f>
        <v/>
      </c>
      <c r="H132" s="27" t="str">
        <f ca="1">IF($A132="","",OFFSET(統合マスタ!$F$4,MATCH($A132,統合マスタ!$AC$5:$AC$1501,0),0))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IF($A132="","",OFFSET(統合マスタ!$K$4,MATCH($A132,統合マスタ!$AC$5:$AC$1501,0),0))</f>
        <v/>
      </c>
    </row>
    <row r="133" spans="1:14">
      <c r="A133" s="66" t="str" cm="1">
        <f t="array" aca="1" ref="A133" ca="1">IFERROR(
    SMALL(
        IF((統合マスタ!$R$5:$R$1501=1)*
           (ISNUMBER(MATCH(統合マスタ!$V$5:$V$1501, 分類!$T$8:$T$19, 0))),
           統合マスタ!$AC$5:$AC$1501),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IF($A133="","",OFFSET(統合マスタ!$B$4,MATCH($A133,統合マスタ!$AC$5:$AC$1501,0),0))</f>
        <v/>
      </c>
      <c r="D133" s="27" t="str">
        <f ca="1">IF($A133="","",OFFSET(統合マスタ!$C$4,MATCH($A133,統合マスタ!$AC$5:$AC$1501,0),0))</f>
        <v/>
      </c>
      <c r="E133" s="27" t="str">
        <f ca="1">IF($A133="","",OFFSET(統合マスタ!$X$4,MATCH($A133,統合マスタ!$AC$5:$AC$1501,0),0))</f>
        <v/>
      </c>
      <c r="F133" s="27" t="str">
        <f ca="1">IF($A133="","",OFFSET(統合マスタ!$Z$4,MATCH($A133,統合マスタ!$AC$5:$AC$1501,0),0))</f>
        <v/>
      </c>
      <c r="G133" s="27" t="str">
        <f ca="1">IF($A133="","",OFFSET(統合マスタ!$E$4,MATCH($A133,統合マスタ!$AC$5:$AC$1501,0),0))</f>
        <v/>
      </c>
      <c r="H133" s="27" t="str">
        <f ca="1">IF($A133="","",OFFSET(統合マスタ!$F$4,MATCH($A133,統合マスタ!$AC$5:$AC$1501,0),0))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IF($A133="","",OFFSET(統合マスタ!$K$4,MATCH($A133,統合マスタ!$AC$5:$AC$1501,0),0))</f>
        <v/>
      </c>
    </row>
    <row r="134" spans="1:14">
      <c r="A134" s="66" t="str" cm="1">
        <f t="array" aca="1" ref="A134" ca="1">IFERROR(
    SMALL(
        IF((統合マスタ!$R$5:$R$1501=1)*
           (ISNUMBER(MATCH(統合マスタ!$V$5:$V$1501, 分類!$T$8:$T$19, 0))),
           統合マスタ!$AC$5:$AC$1501),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IF($A134="","",OFFSET(統合マスタ!$B$4,MATCH($A134,統合マスタ!$AC$5:$AC$1501,0),0))</f>
        <v/>
      </c>
      <c r="D134" s="27" t="str">
        <f ca="1">IF($A134="","",OFFSET(統合マスタ!$C$4,MATCH($A134,統合マスタ!$AC$5:$AC$1501,0),0))</f>
        <v/>
      </c>
      <c r="E134" s="27" t="str">
        <f ca="1">IF($A134="","",OFFSET(統合マスタ!$X$4,MATCH($A134,統合マスタ!$AC$5:$AC$1501,0),0))</f>
        <v/>
      </c>
      <c r="F134" s="27" t="str">
        <f ca="1">IF($A134="","",OFFSET(統合マスタ!$Z$4,MATCH($A134,統合マスタ!$AC$5:$AC$1501,0),0))</f>
        <v/>
      </c>
      <c r="G134" s="27" t="str">
        <f ca="1">IF($A134="","",OFFSET(統合マスタ!$E$4,MATCH($A134,統合マスタ!$AC$5:$AC$1501,0),0))</f>
        <v/>
      </c>
      <c r="H134" s="27" t="str">
        <f ca="1">IF($A134="","",OFFSET(統合マスタ!$F$4,MATCH($A134,統合マスタ!$AC$5:$AC$1501,0),0))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IF($A134="","",OFFSET(統合マスタ!$K$4,MATCH($A134,統合マスタ!$AC$5:$AC$1501,0),0))</f>
        <v/>
      </c>
    </row>
    <row r="135" spans="1:14">
      <c r="A135" s="66" t="str" cm="1">
        <f t="array" aca="1" ref="A135" ca="1">IFERROR(
    SMALL(
        IF((統合マスタ!$R$5:$R$1501=1)*
           (ISNUMBER(MATCH(統合マスタ!$V$5:$V$1501, 分類!$T$8:$T$19, 0))),
           統合マスタ!$AC$5:$AC$1501),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IF($A135="","",OFFSET(統合マスタ!$B$4,MATCH($A135,統合マスタ!$AC$5:$AC$1501,0),0))</f>
        <v/>
      </c>
      <c r="D135" s="27" t="str">
        <f ca="1">IF($A135="","",OFFSET(統合マスタ!$C$4,MATCH($A135,統合マスタ!$AC$5:$AC$1501,0),0))</f>
        <v/>
      </c>
      <c r="E135" s="27" t="str">
        <f ca="1">IF($A135="","",OFFSET(統合マスタ!$X$4,MATCH($A135,統合マスタ!$AC$5:$AC$1501,0),0))</f>
        <v/>
      </c>
      <c r="F135" s="27" t="str">
        <f ca="1">IF($A135="","",OFFSET(統合マスタ!$Z$4,MATCH($A135,統合マスタ!$AC$5:$AC$1501,0),0))</f>
        <v/>
      </c>
      <c r="G135" s="27" t="str">
        <f ca="1">IF($A135="","",OFFSET(統合マスタ!$E$4,MATCH($A135,統合マスタ!$AC$5:$AC$1501,0),0))</f>
        <v/>
      </c>
      <c r="H135" s="27" t="str">
        <f ca="1">IF($A135="","",OFFSET(統合マスタ!$F$4,MATCH($A135,統合マスタ!$AC$5:$AC$1501,0),0))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IF($A135="","",OFFSET(統合マスタ!$K$4,MATCH($A135,統合マスタ!$AC$5:$AC$1501,0),0))</f>
        <v/>
      </c>
    </row>
    <row r="136" spans="1:14">
      <c r="A136" s="66" t="str" cm="1">
        <f t="array" aca="1" ref="A136" ca="1">IFERROR(
    SMALL(
        IF((統合マスタ!$R$5:$R$1501=1)*
           (ISNUMBER(MATCH(統合マスタ!$V$5:$V$1501, 分類!$T$8:$T$19, 0))),
           統合マスタ!$AC$5:$AC$1501),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IF($A136="","",OFFSET(統合マスタ!$B$4,MATCH($A136,統合マスタ!$AC$5:$AC$1501,0),0))</f>
        <v/>
      </c>
      <c r="D136" s="27" t="str">
        <f ca="1">IF($A136="","",OFFSET(統合マスタ!$C$4,MATCH($A136,統合マスタ!$AC$5:$AC$1501,0),0))</f>
        <v/>
      </c>
      <c r="E136" s="27" t="str">
        <f ca="1">IF($A136="","",OFFSET(統合マスタ!$X$4,MATCH($A136,統合マスタ!$AC$5:$AC$1501,0),0))</f>
        <v/>
      </c>
      <c r="F136" s="27" t="str">
        <f ca="1">IF($A136="","",OFFSET(統合マスタ!$Z$4,MATCH($A136,統合マスタ!$AC$5:$AC$1501,0),0))</f>
        <v/>
      </c>
      <c r="G136" s="27" t="str">
        <f ca="1">IF($A136="","",OFFSET(統合マスタ!$E$4,MATCH($A136,統合マスタ!$AC$5:$AC$1501,0),0))</f>
        <v/>
      </c>
      <c r="H136" s="27" t="str">
        <f ca="1">IF($A136="","",OFFSET(統合マスタ!$F$4,MATCH($A136,統合マスタ!$AC$5:$AC$1501,0),0))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IF($A136="","",OFFSET(統合マスタ!$K$4,MATCH($A136,統合マスタ!$AC$5:$AC$1501,0),0))</f>
        <v/>
      </c>
    </row>
    <row r="137" spans="1:14">
      <c r="A137" s="66" t="str" cm="1">
        <f t="array" aca="1" ref="A137" ca="1">IFERROR(
    SMALL(
        IF((統合マスタ!$R$5:$R$1501=1)*
           (ISNUMBER(MATCH(統合マスタ!$V$5:$V$1501, 分類!$T$8:$T$19, 0))),
           統合マスタ!$AC$5:$AC$1501),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IF($A137="","",OFFSET(統合マスタ!$B$4,MATCH($A137,統合マスタ!$AC$5:$AC$1501,0),0))</f>
        <v/>
      </c>
      <c r="D137" s="27" t="str">
        <f ca="1">IF($A137="","",OFFSET(統合マスタ!$C$4,MATCH($A137,統合マスタ!$AC$5:$AC$1501,0),0))</f>
        <v/>
      </c>
      <c r="E137" s="27" t="str">
        <f ca="1">IF($A137="","",OFFSET(統合マスタ!$X$4,MATCH($A137,統合マスタ!$AC$5:$AC$1501,0),0))</f>
        <v/>
      </c>
      <c r="F137" s="27" t="str">
        <f ca="1">IF($A137="","",OFFSET(統合マスタ!$Z$4,MATCH($A137,統合マスタ!$AC$5:$AC$1501,0),0))</f>
        <v/>
      </c>
      <c r="G137" s="27" t="str">
        <f ca="1">IF($A137="","",OFFSET(統合マスタ!$E$4,MATCH($A137,統合マスタ!$AC$5:$AC$1501,0),0))</f>
        <v/>
      </c>
      <c r="H137" s="27" t="str">
        <f ca="1">IF($A137="","",OFFSET(統合マスタ!$F$4,MATCH($A137,統合マスタ!$AC$5:$AC$1501,0),0))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IF($A137="","",OFFSET(統合マスタ!$K$4,MATCH($A137,統合マスタ!$AC$5:$AC$1501,0),0))</f>
        <v/>
      </c>
    </row>
    <row r="138" spans="1:14">
      <c r="A138" s="66" t="str" cm="1">
        <f t="array" aca="1" ref="A138" ca="1">IFERROR(
    SMALL(
        IF((統合マスタ!$R$5:$R$1501=1)*
           (ISNUMBER(MATCH(統合マスタ!$V$5:$V$1501, 分類!$T$8:$T$19, 0))),
           統合マスタ!$AC$5:$AC$1501),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IF($A138="","",OFFSET(統合マスタ!$B$4,MATCH($A138,統合マスタ!$AC$5:$AC$1501,0),0))</f>
        <v/>
      </c>
      <c r="D138" s="27" t="str">
        <f ca="1">IF($A138="","",OFFSET(統合マスタ!$C$4,MATCH($A138,統合マスタ!$AC$5:$AC$1501,0),0))</f>
        <v/>
      </c>
      <c r="E138" s="27" t="str">
        <f ca="1">IF($A138="","",OFFSET(統合マスタ!$X$4,MATCH($A138,統合マスタ!$AC$5:$AC$1501,0),0))</f>
        <v/>
      </c>
      <c r="F138" s="27" t="str">
        <f ca="1">IF($A138="","",OFFSET(統合マスタ!$Z$4,MATCH($A138,統合マスタ!$AC$5:$AC$1501,0),0))</f>
        <v/>
      </c>
      <c r="G138" s="27" t="str">
        <f ca="1">IF($A138="","",OFFSET(統合マスタ!$E$4,MATCH($A138,統合マスタ!$AC$5:$AC$1501,0),0))</f>
        <v/>
      </c>
      <c r="H138" s="27" t="str">
        <f ca="1">IF($A138="","",OFFSET(統合マスタ!$F$4,MATCH($A138,統合マスタ!$AC$5:$AC$1501,0),0))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IF($A138="","",OFFSET(統合マスタ!$K$4,MATCH($A138,統合マスタ!$AC$5:$AC$1501,0),0))</f>
        <v/>
      </c>
    </row>
    <row r="139" spans="1:14">
      <c r="A139" s="66" t="str" cm="1">
        <f t="array" aca="1" ref="A139" ca="1">IFERROR(
    SMALL(
        IF((統合マスタ!$R$5:$R$1501=1)*
           (ISNUMBER(MATCH(統合マスタ!$V$5:$V$1501, 分類!$T$8:$T$19, 0))),
           統合マスタ!$AC$5:$AC$1501),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IF($A139="","",OFFSET(統合マスタ!$B$4,MATCH($A139,統合マスタ!$AC$5:$AC$1501,0),0))</f>
        <v/>
      </c>
      <c r="D139" s="27" t="str">
        <f ca="1">IF($A139="","",OFFSET(統合マスタ!$C$4,MATCH($A139,統合マスタ!$AC$5:$AC$1501,0),0))</f>
        <v/>
      </c>
      <c r="E139" s="27" t="str">
        <f ca="1">IF($A139="","",OFFSET(統合マスタ!$X$4,MATCH($A139,統合マスタ!$AC$5:$AC$1501,0),0))</f>
        <v/>
      </c>
      <c r="F139" s="27" t="str">
        <f ca="1">IF($A139="","",OFFSET(統合マスタ!$Z$4,MATCH($A139,統合マスタ!$AC$5:$AC$1501,0),0))</f>
        <v/>
      </c>
      <c r="G139" s="27" t="str">
        <f ca="1">IF($A139="","",OFFSET(統合マスタ!$E$4,MATCH($A139,統合マスタ!$AC$5:$AC$1501,0),0))</f>
        <v/>
      </c>
      <c r="H139" s="27" t="str">
        <f ca="1">IF($A139="","",OFFSET(統合マスタ!$F$4,MATCH($A139,統合マスタ!$AC$5:$AC$1501,0),0))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IF($A139="","",OFFSET(統合マスタ!$K$4,MATCH($A139,統合マスタ!$AC$5:$AC$1501,0),0))</f>
        <v/>
      </c>
    </row>
    <row r="140" spans="1:14">
      <c r="A140" s="66" t="str" cm="1">
        <f t="array" aca="1" ref="A140" ca="1">IFERROR(
    SMALL(
        IF((統合マスタ!$R$5:$R$1501=1)*
           (ISNUMBER(MATCH(統合マスタ!$V$5:$V$1501, 分類!$T$8:$T$19, 0))),
           統合マスタ!$AC$5:$AC$1501),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IF($A140="","",OFFSET(統合マスタ!$B$4,MATCH($A140,統合マスタ!$AC$5:$AC$1501,0),0))</f>
        <v/>
      </c>
      <c r="D140" s="27" t="str">
        <f ca="1">IF($A140="","",OFFSET(統合マスタ!$C$4,MATCH($A140,統合マスタ!$AC$5:$AC$1501,0),0))</f>
        <v/>
      </c>
      <c r="E140" s="27" t="str">
        <f ca="1">IF($A140="","",OFFSET(統合マスタ!$X$4,MATCH($A140,統合マスタ!$AC$5:$AC$1501,0),0))</f>
        <v/>
      </c>
      <c r="F140" s="27" t="str">
        <f ca="1">IF($A140="","",OFFSET(統合マスタ!$Z$4,MATCH($A140,統合マスタ!$AC$5:$AC$1501,0),0))</f>
        <v/>
      </c>
      <c r="G140" s="27" t="str">
        <f ca="1">IF($A140="","",OFFSET(統合マスタ!$E$4,MATCH($A140,統合マスタ!$AC$5:$AC$1501,0),0))</f>
        <v/>
      </c>
      <c r="H140" s="27" t="str">
        <f ca="1">IF($A140="","",OFFSET(統合マスタ!$F$4,MATCH($A140,統合マスタ!$AC$5:$AC$1501,0),0))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IF($A140="","",OFFSET(統合マスタ!$K$4,MATCH($A140,統合マスタ!$AC$5:$AC$1501,0),0))</f>
        <v/>
      </c>
    </row>
    <row r="141" spans="1:14">
      <c r="A141" s="66" t="str" cm="1">
        <f t="array" aca="1" ref="A141" ca="1">IFERROR(
    SMALL(
        IF((統合マスタ!$R$5:$R$1501=1)*
           (ISNUMBER(MATCH(統合マスタ!$V$5:$V$1501, 分類!$T$8:$T$19, 0))),
           統合マスタ!$AC$5:$AC$1501),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IF($A141="","",OFFSET(統合マスタ!$B$4,MATCH($A141,統合マスタ!$AC$5:$AC$1501,0),0))</f>
        <v/>
      </c>
      <c r="D141" s="27" t="str">
        <f ca="1">IF($A141="","",OFFSET(統合マスタ!$C$4,MATCH($A141,統合マスタ!$AC$5:$AC$1501,0),0))</f>
        <v/>
      </c>
      <c r="E141" s="27" t="str">
        <f ca="1">IF($A141="","",OFFSET(統合マスタ!$X$4,MATCH($A141,統合マスタ!$AC$5:$AC$1501,0),0))</f>
        <v/>
      </c>
      <c r="F141" s="27" t="str">
        <f ca="1">IF($A141="","",OFFSET(統合マスタ!$Z$4,MATCH($A141,統合マスタ!$AC$5:$AC$1501,0),0))</f>
        <v/>
      </c>
      <c r="G141" s="27" t="str">
        <f ca="1">IF($A141="","",OFFSET(統合マスタ!$E$4,MATCH($A141,統合マスタ!$AC$5:$AC$1501,0),0))</f>
        <v/>
      </c>
      <c r="H141" s="27" t="str">
        <f ca="1">IF($A141="","",OFFSET(統合マスタ!$F$4,MATCH($A141,統合マスタ!$AC$5:$AC$1501,0),0))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IF($A141="","",OFFSET(統合マスタ!$K$4,MATCH($A141,統合マスタ!$AC$5:$AC$1501,0),0))</f>
        <v/>
      </c>
    </row>
    <row r="142" spans="1:14">
      <c r="A142" s="66" t="str" cm="1">
        <f t="array" aca="1" ref="A142" ca="1">IFERROR(
    SMALL(
        IF((統合マスタ!$R$5:$R$1501=1)*
           (ISNUMBER(MATCH(統合マスタ!$V$5:$V$1501, 分類!$T$8:$T$19, 0))),
           統合マスタ!$AC$5:$AC$1501),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IF($A142="","",OFFSET(統合マスタ!$B$4,MATCH($A142,統合マスタ!$AC$5:$AC$1501,0),0))</f>
        <v/>
      </c>
      <c r="D142" s="27" t="str">
        <f ca="1">IF($A142="","",OFFSET(統合マスタ!$C$4,MATCH($A142,統合マスタ!$AC$5:$AC$1501,0),0))</f>
        <v/>
      </c>
      <c r="E142" s="27" t="str">
        <f ca="1">IF($A142="","",OFFSET(統合マスタ!$X$4,MATCH($A142,統合マスタ!$AC$5:$AC$1501,0),0))</f>
        <v/>
      </c>
      <c r="F142" s="27" t="str">
        <f ca="1">IF($A142="","",OFFSET(統合マスタ!$Z$4,MATCH($A142,統合マスタ!$AC$5:$AC$1501,0),0))</f>
        <v/>
      </c>
      <c r="G142" s="27" t="str">
        <f ca="1">IF($A142="","",OFFSET(統合マスタ!$E$4,MATCH($A142,統合マスタ!$AC$5:$AC$1501,0),0))</f>
        <v/>
      </c>
      <c r="H142" s="27" t="str">
        <f ca="1">IF($A142="","",OFFSET(統合マスタ!$F$4,MATCH($A142,統合マスタ!$AC$5:$AC$1501,0),0))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IF($A142="","",OFFSET(統合マスタ!$K$4,MATCH($A142,統合マスタ!$AC$5:$AC$1501,0),0))</f>
        <v/>
      </c>
    </row>
    <row r="143" spans="1:14">
      <c r="A143" s="66" t="str" cm="1">
        <f t="array" aca="1" ref="A143" ca="1">IFERROR(
    SMALL(
        IF((統合マスタ!$R$5:$R$1501=1)*
           (ISNUMBER(MATCH(統合マスタ!$V$5:$V$1501, 分類!$T$8:$T$19, 0))),
           統合マスタ!$AC$5:$AC$1501),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IF($A143="","",OFFSET(統合マスタ!$B$4,MATCH($A143,統合マスタ!$AC$5:$AC$1501,0),0))</f>
        <v/>
      </c>
      <c r="D143" s="27" t="str">
        <f ca="1">IF($A143="","",OFFSET(統合マスタ!$C$4,MATCH($A143,統合マスタ!$AC$5:$AC$1501,0),0))</f>
        <v/>
      </c>
      <c r="E143" s="27" t="str">
        <f ca="1">IF($A143="","",OFFSET(統合マスタ!$X$4,MATCH($A143,統合マスタ!$AC$5:$AC$1501,0),0))</f>
        <v/>
      </c>
      <c r="F143" s="27" t="str">
        <f ca="1">IF($A143="","",OFFSET(統合マスタ!$Z$4,MATCH($A143,統合マスタ!$AC$5:$AC$1501,0),0))</f>
        <v/>
      </c>
      <c r="G143" s="27" t="str">
        <f ca="1">IF($A143="","",OFFSET(統合マスタ!$E$4,MATCH($A143,統合マスタ!$AC$5:$AC$1501,0),0))</f>
        <v/>
      </c>
      <c r="H143" s="27" t="str">
        <f ca="1">IF($A143="","",OFFSET(統合マスタ!$F$4,MATCH($A143,統合マスタ!$AC$5:$AC$1501,0),0))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IF($A143="","",OFFSET(統合マスタ!$K$4,MATCH($A143,統合マスタ!$AC$5:$AC$1501,0),0))</f>
        <v/>
      </c>
    </row>
    <row r="144" spans="1:14">
      <c r="A144" s="66" t="str" cm="1">
        <f t="array" aca="1" ref="A144" ca="1">IFERROR(
    SMALL(
        IF((統合マスタ!$R$5:$R$1501=1)*
           (ISNUMBER(MATCH(統合マスタ!$V$5:$V$1501, 分類!$T$8:$T$19, 0))),
           統合マスタ!$AC$5:$AC$1501),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IF($A144="","",OFFSET(統合マスタ!$B$4,MATCH($A144,統合マスタ!$AC$5:$AC$1501,0),0))</f>
        <v/>
      </c>
      <c r="D144" s="27" t="str">
        <f ca="1">IF($A144="","",OFFSET(統合マスタ!$C$4,MATCH($A144,統合マスタ!$AC$5:$AC$1501,0),0))</f>
        <v/>
      </c>
      <c r="E144" s="27" t="str">
        <f ca="1">IF($A144="","",OFFSET(統合マスタ!$X$4,MATCH($A144,統合マスタ!$AC$5:$AC$1501,0),0))</f>
        <v/>
      </c>
      <c r="F144" s="27" t="str">
        <f ca="1">IF($A144="","",OFFSET(統合マスタ!$Z$4,MATCH($A144,統合マスタ!$AC$5:$AC$1501,0),0))</f>
        <v/>
      </c>
      <c r="G144" s="27" t="str">
        <f ca="1">IF($A144="","",OFFSET(統合マスタ!$E$4,MATCH($A144,統合マスタ!$AC$5:$AC$1501,0),0))</f>
        <v/>
      </c>
      <c r="H144" s="27" t="str">
        <f ca="1">IF($A144="","",OFFSET(統合マスタ!$F$4,MATCH($A144,統合マスタ!$AC$5:$AC$1501,0),0))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IF($A144="","",OFFSET(統合マスタ!$K$4,MATCH($A144,統合マスタ!$AC$5:$AC$1501,0),0))</f>
        <v/>
      </c>
    </row>
    <row r="145" spans="1:14">
      <c r="A145" s="66" t="str" cm="1">
        <f t="array" aca="1" ref="A145" ca="1">IFERROR(
    SMALL(
        IF((統合マスタ!$R$5:$R$1501=1)*
           (ISNUMBER(MATCH(統合マスタ!$V$5:$V$1501, 分類!$T$8:$T$19, 0))),
           統合マスタ!$AC$5:$AC$1501),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IF($A145="","",OFFSET(統合マスタ!$B$4,MATCH($A145,統合マスタ!$AC$5:$AC$1501,0),0))</f>
        <v/>
      </c>
      <c r="D145" s="27" t="str">
        <f ca="1">IF($A145="","",OFFSET(統合マスタ!$C$4,MATCH($A145,統合マスタ!$AC$5:$AC$1501,0),0))</f>
        <v/>
      </c>
      <c r="E145" s="27" t="str">
        <f ca="1">IF($A145="","",OFFSET(統合マスタ!$X$4,MATCH($A145,統合マスタ!$AC$5:$AC$1501,0),0))</f>
        <v/>
      </c>
      <c r="F145" s="27" t="str">
        <f ca="1">IF($A145="","",OFFSET(統合マスタ!$Z$4,MATCH($A145,統合マスタ!$AC$5:$AC$1501,0),0))</f>
        <v/>
      </c>
      <c r="G145" s="27" t="str">
        <f ca="1">IF($A145="","",OFFSET(統合マスタ!$E$4,MATCH($A145,統合マスタ!$AC$5:$AC$1501,0),0))</f>
        <v/>
      </c>
      <c r="H145" s="27" t="str">
        <f ca="1">IF($A145="","",OFFSET(統合マスタ!$F$4,MATCH($A145,統合マスタ!$AC$5:$AC$1501,0),0))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IF($A145="","",OFFSET(統合マスタ!$K$4,MATCH($A145,統合マスタ!$AC$5:$AC$1501,0),0))</f>
        <v/>
      </c>
    </row>
    <row r="146" spans="1:14">
      <c r="A146" s="66" t="str" cm="1">
        <f t="array" aca="1" ref="A146" ca="1">IFERROR(
    SMALL(
        IF((統合マスタ!$R$5:$R$1501=1)*
           (ISNUMBER(MATCH(統合マスタ!$V$5:$V$1501, 分類!$T$8:$T$19, 0))),
           統合マスタ!$AC$5:$AC$1501),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IF($A146="","",OFFSET(統合マスタ!$B$4,MATCH($A146,統合マスタ!$AC$5:$AC$1501,0),0))</f>
        <v/>
      </c>
      <c r="D146" s="27" t="str">
        <f ca="1">IF($A146="","",OFFSET(統合マスタ!$C$4,MATCH($A146,統合マスタ!$AC$5:$AC$1501,0),0))</f>
        <v/>
      </c>
      <c r="E146" s="27" t="str">
        <f ca="1">IF($A146="","",OFFSET(統合マスタ!$X$4,MATCH($A146,統合マスタ!$AC$5:$AC$1501,0),0))</f>
        <v/>
      </c>
      <c r="F146" s="27" t="str">
        <f ca="1">IF($A146="","",OFFSET(統合マスタ!$Z$4,MATCH($A146,統合マスタ!$AC$5:$AC$1501,0),0))</f>
        <v/>
      </c>
      <c r="G146" s="27" t="str">
        <f ca="1">IF($A146="","",OFFSET(統合マスタ!$E$4,MATCH($A146,統合マスタ!$AC$5:$AC$1501,0),0))</f>
        <v/>
      </c>
      <c r="H146" s="27" t="str">
        <f ca="1">IF($A146="","",OFFSET(統合マスタ!$F$4,MATCH($A146,統合マスタ!$AC$5:$AC$1501,0),0))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IF($A146="","",OFFSET(統合マスタ!$K$4,MATCH($A146,統合マスタ!$AC$5:$AC$1501,0),0))</f>
        <v/>
      </c>
    </row>
    <row r="147" spans="1:14">
      <c r="A147" s="66" t="str" cm="1">
        <f t="array" aca="1" ref="A147" ca="1">IFERROR(
    SMALL(
        IF((統合マスタ!$R$5:$R$1501=1)*
           (ISNUMBER(MATCH(統合マスタ!$V$5:$V$1501, 分類!$T$8:$T$19, 0))),
           統合マスタ!$AC$5:$AC$1501),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IF($A147="","",OFFSET(統合マスタ!$B$4,MATCH($A147,統合マスタ!$AC$5:$AC$1501,0),0))</f>
        <v/>
      </c>
      <c r="D147" s="27" t="str">
        <f ca="1">IF($A147="","",OFFSET(統合マスタ!$C$4,MATCH($A147,統合マスタ!$AC$5:$AC$1501,0),0))</f>
        <v/>
      </c>
      <c r="E147" s="27" t="str">
        <f ca="1">IF($A147="","",OFFSET(統合マスタ!$X$4,MATCH($A147,統合マスタ!$AC$5:$AC$1501,0),0))</f>
        <v/>
      </c>
      <c r="F147" s="27" t="str">
        <f ca="1">IF($A147="","",OFFSET(統合マスタ!$Z$4,MATCH($A147,統合マスタ!$AC$5:$AC$1501,0),0))</f>
        <v/>
      </c>
      <c r="G147" s="27" t="str">
        <f ca="1">IF($A147="","",OFFSET(統合マスタ!$E$4,MATCH($A147,統合マスタ!$AC$5:$AC$1501,0),0))</f>
        <v/>
      </c>
      <c r="H147" s="27" t="str">
        <f ca="1">IF($A147="","",OFFSET(統合マスタ!$F$4,MATCH($A147,統合マスタ!$AC$5:$AC$1501,0),0))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IF($A147="","",OFFSET(統合マスタ!$K$4,MATCH($A147,統合マスタ!$AC$5:$AC$1501,0),0))</f>
        <v/>
      </c>
    </row>
    <row r="148" spans="1:14">
      <c r="A148" s="66" t="str" cm="1">
        <f t="array" aca="1" ref="A148" ca="1">IFERROR(
    SMALL(
        IF((統合マスタ!$R$5:$R$1501=1)*
           (ISNUMBER(MATCH(統合マスタ!$V$5:$V$1501, 分類!$T$8:$T$19, 0))),
           統合マスタ!$AC$5:$AC$1501),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IF($A148="","",OFFSET(統合マスタ!$B$4,MATCH($A148,統合マスタ!$AC$5:$AC$1501,0),0))</f>
        <v/>
      </c>
      <c r="D148" s="27" t="str">
        <f ca="1">IF($A148="","",OFFSET(統合マスタ!$C$4,MATCH($A148,統合マスタ!$AC$5:$AC$1501,0),0))</f>
        <v/>
      </c>
      <c r="E148" s="27" t="str">
        <f ca="1">IF($A148="","",OFFSET(統合マスタ!$X$4,MATCH($A148,統合マスタ!$AC$5:$AC$1501,0),0))</f>
        <v/>
      </c>
      <c r="F148" s="27" t="str">
        <f ca="1">IF($A148="","",OFFSET(統合マスタ!$Z$4,MATCH($A148,統合マスタ!$AC$5:$AC$1501,0),0))</f>
        <v/>
      </c>
      <c r="G148" s="27" t="str">
        <f ca="1">IF($A148="","",OFFSET(統合マスタ!$E$4,MATCH($A148,統合マスタ!$AC$5:$AC$1501,0),0))</f>
        <v/>
      </c>
      <c r="H148" s="27" t="str">
        <f ca="1">IF($A148="","",OFFSET(統合マスタ!$F$4,MATCH($A148,統合マスタ!$AC$5:$AC$1501,0),0))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IF($A148="","",OFFSET(統合マスタ!$K$4,MATCH($A148,統合マスタ!$AC$5:$AC$1501,0),0))</f>
        <v/>
      </c>
    </row>
    <row r="149" spans="1:14">
      <c r="A149" s="66" t="str" cm="1">
        <f t="array" aca="1" ref="A149" ca="1">IFERROR(
    SMALL(
        IF((統合マスタ!$R$5:$R$1501=1)*
           (ISNUMBER(MATCH(統合マスタ!$V$5:$V$1501, 分類!$T$8:$T$19, 0))),
           統合マスタ!$AC$5:$AC$1501),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IF($A149="","",OFFSET(統合マスタ!$B$4,MATCH($A149,統合マスタ!$AC$5:$AC$1501,0),0))</f>
        <v/>
      </c>
      <c r="D149" s="27" t="str">
        <f ca="1">IF($A149="","",OFFSET(統合マスタ!$C$4,MATCH($A149,統合マスタ!$AC$5:$AC$1501,0),0))</f>
        <v/>
      </c>
      <c r="E149" s="27" t="str">
        <f ca="1">IF($A149="","",OFFSET(統合マスタ!$X$4,MATCH($A149,統合マスタ!$AC$5:$AC$1501,0),0))</f>
        <v/>
      </c>
      <c r="F149" s="27" t="str">
        <f ca="1">IF($A149="","",OFFSET(統合マスタ!$Z$4,MATCH($A149,統合マスタ!$AC$5:$AC$1501,0),0))</f>
        <v/>
      </c>
      <c r="G149" s="27" t="str">
        <f ca="1">IF($A149="","",OFFSET(統合マスタ!$E$4,MATCH($A149,統合マスタ!$AC$5:$AC$1501,0),0))</f>
        <v/>
      </c>
      <c r="H149" s="27" t="str">
        <f ca="1">IF($A149="","",OFFSET(統合マスタ!$F$4,MATCH($A149,統合マスタ!$AC$5:$AC$1501,0),0))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IF($A149="","",OFFSET(統合マスタ!$K$4,MATCH($A149,統合マスタ!$AC$5:$AC$1501,0),0))</f>
        <v/>
      </c>
    </row>
    <row r="150" spans="1:14">
      <c r="A150" s="66" t="str" cm="1">
        <f t="array" aca="1" ref="A150" ca="1">IFERROR(
    SMALL(
        IF((統合マスタ!$R$5:$R$1501=1)*
           (ISNUMBER(MATCH(統合マスタ!$V$5:$V$1501, 分類!$T$8:$T$19, 0))),
           統合マスタ!$AC$5:$AC$1501),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IF($A150="","",OFFSET(統合マスタ!$B$4,MATCH($A150,統合マスタ!$AC$5:$AC$1501,0),0))</f>
        <v/>
      </c>
      <c r="D150" s="27" t="str">
        <f ca="1">IF($A150="","",OFFSET(統合マスタ!$C$4,MATCH($A150,統合マスタ!$AC$5:$AC$1501,0),0))</f>
        <v/>
      </c>
      <c r="E150" s="27" t="str">
        <f ca="1">IF($A150="","",OFFSET(統合マスタ!$X$4,MATCH($A150,統合マスタ!$AC$5:$AC$1501,0),0))</f>
        <v/>
      </c>
      <c r="F150" s="27" t="str">
        <f ca="1">IF($A150="","",OFFSET(統合マスタ!$Z$4,MATCH($A150,統合マスタ!$AC$5:$AC$1501,0),0))</f>
        <v/>
      </c>
      <c r="G150" s="27" t="str">
        <f ca="1">IF($A150="","",OFFSET(統合マスタ!$E$4,MATCH($A150,統合マスタ!$AC$5:$AC$1501,0),0))</f>
        <v/>
      </c>
      <c r="H150" s="27" t="str">
        <f ca="1">IF($A150="","",OFFSET(統合マスタ!$F$4,MATCH($A150,統合マスタ!$AC$5:$AC$1501,0),0))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IF($A150="","",OFFSET(統合マスタ!$K$4,MATCH($A150,統合マスタ!$AC$5:$AC$1501,0),0))</f>
        <v/>
      </c>
    </row>
    <row r="151" spans="1:14">
      <c r="A151" s="66" t="str" cm="1">
        <f t="array" aca="1" ref="A151" ca="1">IFERROR(
    SMALL(
        IF((統合マスタ!$R$5:$R$1501=1)*
           (ISNUMBER(MATCH(統合マスタ!$V$5:$V$1501, 分類!$T$8:$T$19, 0))),
           統合マスタ!$AC$5:$AC$1501),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IF($A151="","",OFFSET(統合マスタ!$B$4,MATCH($A151,統合マスタ!$AC$5:$AC$1501,0),0))</f>
        <v/>
      </c>
      <c r="D151" s="27" t="str">
        <f ca="1">IF($A151="","",OFFSET(統合マスタ!$C$4,MATCH($A151,統合マスタ!$AC$5:$AC$1501,0),0))</f>
        <v/>
      </c>
      <c r="E151" s="27" t="str">
        <f ca="1">IF($A151="","",OFFSET(統合マスタ!$X$4,MATCH($A151,統合マスタ!$AC$5:$AC$1501,0),0))</f>
        <v/>
      </c>
      <c r="F151" s="27" t="str">
        <f ca="1">IF($A151="","",OFFSET(統合マスタ!$Z$4,MATCH($A151,統合マスタ!$AC$5:$AC$1501,0),0))</f>
        <v/>
      </c>
      <c r="G151" s="27" t="str">
        <f ca="1">IF($A151="","",OFFSET(統合マスタ!$E$4,MATCH($A151,統合マスタ!$AC$5:$AC$1501,0),0))</f>
        <v/>
      </c>
      <c r="H151" s="27" t="str">
        <f ca="1">IF($A151="","",OFFSET(統合マスタ!$F$4,MATCH($A151,統合マスタ!$AC$5:$AC$1501,0),0))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IF($A151="","",OFFSET(統合マスタ!$K$4,MATCH($A151,統合マスタ!$AC$5:$AC$1501,0),0))</f>
        <v/>
      </c>
    </row>
    <row r="152" spans="1:14">
      <c r="A152" s="66" t="str" cm="1">
        <f t="array" aca="1" ref="A152" ca="1">IFERROR(
    SMALL(
        IF((統合マスタ!$R$5:$R$1501=1)*
           (ISNUMBER(MATCH(統合マスタ!$V$5:$V$1501, 分類!$T$8:$T$19, 0))),
           統合マスタ!$AC$5:$AC$1501),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IF($A152="","",OFFSET(統合マスタ!$B$4,MATCH($A152,統合マスタ!$AC$5:$AC$1501,0),0))</f>
        <v/>
      </c>
      <c r="D152" s="27" t="str">
        <f ca="1">IF($A152="","",OFFSET(統合マスタ!$C$4,MATCH($A152,統合マスタ!$AC$5:$AC$1501,0),0))</f>
        <v/>
      </c>
      <c r="E152" s="27" t="str">
        <f ca="1">IF($A152="","",OFFSET(統合マスタ!$X$4,MATCH($A152,統合マスタ!$AC$5:$AC$1501,0),0))</f>
        <v/>
      </c>
      <c r="F152" s="27" t="str">
        <f ca="1">IF($A152="","",OFFSET(統合マスタ!$Z$4,MATCH($A152,統合マスタ!$AC$5:$AC$1501,0),0))</f>
        <v/>
      </c>
      <c r="G152" s="27" t="str">
        <f ca="1">IF($A152="","",OFFSET(統合マスタ!$E$4,MATCH($A152,統合マスタ!$AC$5:$AC$1501,0),0))</f>
        <v/>
      </c>
      <c r="H152" s="27" t="str">
        <f ca="1">IF($A152="","",OFFSET(統合マスタ!$F$4,MATCH($A152,統合マスタ!$AC$5:$AC$1501,0),0))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IF($A152="","",OFFSET(統合マスタ!$K$4,MATCH($A152,統合マスタ!$AC$5:$AC$1501,0),0))</f>
        <v/>
      </c>
    </row>
    <row r="153" spans="1:14">
      <c r="A153" s="66" t="str" cm="1">
        <f t="array" aca="1" ref="A153" ca="1">IFERROR(
    SMALL(
        IF((統合マスタ!$R$5:$R$1501=1)*
           (ISNUMBER(MATCH(統合マスタ!$V$5:$V$1501, 分類!$T$8:$T$19, 0))),
           統合マスタ!$AC$5:$AC$1501),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IF($A153="","",OFFSET(統合マスタ!$B$4,MATCH($A153,統合マスタ!$AC$5:$AC$1501,0),0))</f>
        <v/>
      </c>
      <c r="D153" s="27" t="str">
        <f ca="1">IF($A153="","",OFFSET(統合マスタ!$C$4,MATCH($A153,統合マスタ!$AC$5:$AC$1501,0),0))</f>
        <v/>
      </c>
      <c r="E153" s="27" t="str">
        <f ca="1">IF($A153="","",OFFSET(統合マスタ!$X$4,MATCH($A153,統合マスタ!$AC$5:$AC$1501,0),0))</f>
        <v/>
      </c>
      <c r="F153" s="27" t="str">
        <f ca="1">IF($A153="","",OFFSET(統合マスタ!$Z$4,MATCH($A153,統合マスタ!$AC$5:$AC$1501,0),0))</f>
        <v/>
      </c>
      <c r="G153" s="27" t="str">
        <f ca="1">IF($A153="","",OFFSET(統合マスタ!$E$4,MATCH($A153,統合マスタ!$AC$5:$AC$1501,0),0))</f>
        <v/>
      </c>
      <c r="H153" s="27" t="str">
        <f ca="1">IF($A153="","",OFFSET(統合マスタ!$F$4,MATCH($A153,統合マスタ!$AC$5:$AC$1501,0),0))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IF($A153="","",OFFSET(統合マスタ!$K$4,MATCH($A153,統合マスタ!$AC$5:$AC$1501,0),0))</f>
        <v/>
      </c>
    </row>
    <row r="154" spans="1:14">
      <c r="A154" s="66" t="str" cm="1">
        <f t="array" aca="1" ref="A154" ca="1">IFERROR(
    SMALL(
        IF((統合マスタ!$R$5:$R$1501=1)*
           (ISNUMBER(MATCH(統合マスタ!$V$5:$V$1501, 分類!$T$8:$T$19, 0))),
           統合マスタ!$AC$5:$AC$1501),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IF($A154="","",OFFSET(統合マスタ!$B$4,MATCH($A154,統合マスタ!$AC$5:$AC$1501,0),0))</f>
        <v/>
      </c>
      <c r="D154" s="27" t="str">
        <f ca="1">IF($A154="","",OFFSET(統合マスタ!$C$4,MATCH($A154,統合マスタ!$AC$5:$AC$1501,0),0))</f>
        <v/>
      </c>
      <c r="E154" s="27" t="str">
        <f ca="1">IF($A154="","",OFFSET(統合マスタ!$X$4,MATCH($A154,統合マスタ!$AC$5:$AC$1501,0),0))</f>
        <v/>
      </c>
      <c r="F154" s="27" t="str">
        <f ca="1">IF($A154="","",OFFSET(統合マスタ!$Z$4,MATCH($A154,統合マスタ!$AC$5:$AC$1501,0),0))</f>
        <v/>
      </c>
      <c r="G154" s="27" t="str">
        <f ca="1">IF($A154="","",OFFSET(統合マスタ!$E$4,MATCH($A154,統合マスタ!$AC$5:$AC$1501,0),0))</f>
        <v/>
      </c>
      <c r="H154" s="27" t="str">
        <f ca="1">IF($A154="","",OFFSET(統合マスタ!$F$4,MATCH($A154,統合マスタ!$AC$5:$AC$1501,0),0))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IF($A154="","",OFFSET(統合マスタ!$K$4,MATCH($A154,統合マスタ!$AC$5:$AC$1501,0),0))</f>
        <v/>
      </c>
    </row>
    <row r="155" spans="1:14">
      <c r="A155" s="66" t="str" cm="1">
        <f t="array" aca="1" ref="A155" ca="1">IFERROR(
    SMALL(
        IF((統合マスタ!$R$5:$R$1501=1)*
           (ISNUMBER(MATCH(統合マスタ!$V$5:$V$1501, 分類!$T$8:$T$19, 0))),
           統合マスタ!$AC$5:$AC$1501),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IF($A155="","",OFFSET(統合マスタ!$B$4,MATCH($A155,統合マスタ!$AC$5:$AC$1501,0),0))</f>
        <v/>
      </c>
      <c r="D155" s="27" t="str">
        <f ca="1">IF($A155="","",OFFSET(統合マスタ!$C$4,MATCH($A155,統合マスタ!$AC$5:$AC$1501,0),0))</f>
        <v/>
      </c>
      <c r="E155" s="27" t="str">
        <f ca="1">IF($A155="","",OFFSET(統合マスタ!$X$4,MATCH($A155,統合マスタ!$AC$5:$AC$1501,0),0))</f>
        <v/>
      </c>
      <c r="F155" s="27" t="str">
        <f ca="1">IF($A155="","",OFFSET(統合マスタ!$Z$4,MATCH($A155,統合マスタ!$AC$5:$AC$1501,0),0))</f>
        <v/>
      </c>
      <c r="G155" s="27" t="str">
        <f ca="1">IF($A155="","",OFFSET(統合マスタ!$E$4,MATCH($A155,統合マスタ!$AC$5:$AC$1501,0),0))</f>
        <v/>
      </c>
      <c r="H155" s="27" t="str">
        <f ca="1">IF($A155="","",OFFSET(統合マスタ!$F$4,MATCH($A155,統合マスタ!$AC$5:$AC$1501,0),0))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IF($A155="","",OFFSET(統合マスタ!$K$4,MATCH($A155,統合マスタ!$AC$5:$AC$1501,0),0))</f>
        <v/>
      </c>
    </row>
    <row r="156" spans="1:14">
      <c r="A156" s="66" t="str" cm="1">
        <f t="array" aca="1" ref="A156" ca="1">IFERROR(
    SMALL(
        IF((統合マスタ!$R$5:$R$1501=1)*
           (ISNUMBER(MATCH(統合マスタ!$V$5:$V$1501, 分類!$T$8:$T$19, 0))),
           統合マスタ!$AC$5:$AC$1501),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IF($A156="","",OFFSET(統合マスタ!$B$4,MATCH($A156,統合マスタ!$AC$5:$AC$1501,0),0))</f>
        <v/>
      </c>
      <c r="D156" s="27" t="str">
        <f ca="1">IF($A156="","",OFFSET(統合マスタ!$C$4,MATCH($A156,統合マスタ!$AC$5:$AC$1501,0),0))</f>
        <v/>
      </c>
      <c r="E156" s="27" t="str">
        <f ca="1">IF($A156="","",OFFSET(統合マスタ!$X$4,MATCH($A156,統合マスタ!$AC$5:$AC$1501,0),0))</f>
        <v/>
      </c>
      <c r="F156" s="27" t="str">
        <f ca="1">IF($A156="","",OFFSET(統合マスタ!$Z$4,MATCH($A156,統合マスタ!$AC$5:$AC$1501,0),0))</f>
        <v/>
      </c>
      <c r="G156" s="27" t="str">
        <f ca="1">IF($A156="","",OFFSET(統合マスタ!$E$4,MATCH($A156,統合マスタ!$AC$5:$AC$1501,0),0))</f>
        <v/>
      </c>
      <c r="H156" s="27" t="str">
        <f ca="1">IF($A156="","",OFFSET(統合マスタ!$F$4,MATCH($A156,統合マスタ!$AC$5:$AC$1501,0),0))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IF($A156="","",OFFSET(統合マスタ!$K$4,MATCH($A156,統合マスタ!$AC$5:$AC$1501,0),0))</f>
        <v/>
      </c>
    </row>
    <row r="157" spans="1:14">
      <c r="A157" s="66" t="str" cm="1">
        <f t="array" aca="1" ref="A157" ca="1">IFERROR(
    SMALL(
        IF((統合マスタ!$R$5:$R$1501=1)*
           (ISNUMBER(MATCH(統合マスタ!$V$5:$V$1501, 分類!$T$8:$T$19, 0))),
           統合マスタ!$AC$5:$AC$1501),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IF($A157="","",OFFSET(統合マスタ!$B$4,MATCH($A157,統合マスタ!$AC$5:$AC$1501,0),0))</f>
        <v/>
      </c>
      <c r="D157" s="27" t="str">
        <f ca="1">IF($A157="","",OFFSET(統合マスタ!$C$4,MATCH($A157,統合マスタ!$AC$5:$AC$1501,0),0))</f>
        <v/>
      </c>
      <c r="E157" s="27" t="str">
        <f ca="1">IF($A157="","",OFFSET(統合マスタ!$X$4,MATCH($A157,統合マスタ!$AC$5:$AC$1501,0),0))</f>
        <v/>
      </c>
      <c r="F157" s="27" t="str">
        <f ca="1">IF($A157="","",OFFSET(統合マスタ!$Z$4,MATCH($A157,統合マスタ!$AC$5:$AC$1501,0),0))</f>
        <v/>
      </c>
      <c r="G157" s="27" t="str">
        <f ca="1">IF($A157="","",OFFSET(統合マスタ!$E$4,MATCH($A157,統合マスタ!$AC$5:$AC$1501,0),0))</f>
        <v/>
      </c>
      <c r="H157" s="27" t="str">
        <f ca="1">IF($A157="","",OFFSET(統合マスタ!$F$4,MATCH($A157,統合マスタ!$AC$5:$AC$1501,0),0))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IF($A157="","",OFFSET(統合マスタ!$K$4,MATCH($A157,統合マスタ!$AC$5:$AC$1501,0),0))</f>
        <v/>
      </c>
    </row>
    <row r="158" spans="1:14">
      <c r="A158" s="66" t="str" cm="1">
        <f t="array" aca="1" ref="A158" ca="1">IFERROR(
    SMALL(
        IF((統合マスタ!$R$5:$R$1501=1)*
           (ISNUMBER(MATCH(統合マスタ!$V$5:$V$1501, 分類!$T$8:$T$19, 0))),
           統合マスタ!$AC$5:$AC$1501),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IF($A158="","",OFFSET(統合マスタ!$B$4,MATCH($A158,統合マスタ!$AC$5:$AC$1501,0),0))</f>
        <v/>
      </c>
      <c r="D158" s="27" t="str">
        <f ca="1">IF($A158="","",OFFSET(統合マスタ!$C$4,MATCH($A158,統合マスタ!$AC$5:$AC$1501,0),0))</f>
        <v/>
      </c>
      <c r="E158" s="27" t="str">
        <f ca="1">IF($A158="","",OFFSET(統合マスタ!$X$4,MATCH($A158,統合マスタ!$AC$5:$AC$1501,0),0))</f>
        <v/>
      </c>
      <c r="F158" s="27" t="str">
        <f ca="1">IF($A158="","",OFFSET(統合マスタ!$Z$4,MATCH($A158,統合マスタ!$AC$5:$AC$1501,0),0))</f>
        <v/>
      </c>
      <c r="G158" s="27" t="str">
        <f ca="1">IF($A158="","",OFFSET(統合マスタ!$E$4,MATCH($A158,統合マスタ!$AC$5:$AC$1501,0),0))</f>
        <v/>
      </c>
      <c r="H158" s="27" t="str">
        <f ca="1">IF($A158="","",OFFSET(統合マスタ!$F$4,MATCH($A158,統合マスタ!$AC$5:$AC$1501,0),0))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IF($A158="","",OFFSET(統合マスタ!$K$4,MATCH($A158,統合マスタ!$AC$5:$AC$1501,0),0))</f>
        <v/>
      </c>
    </row>
    <row r="159" spans="1:14">
      <c r="A159" s="66" t="str" cm="1">
        <f t="array" aca="1" ref="A159" ca="1">IFERROR(
    SMALL(
        IF((統合マスタ!$R$5:$R$1501=1)*
           (ISNUMBER(MATCH(統合マスタ!$V$5:$V$1501, 分類!$T$8:$T$19, 0))),
           統合マスタ!$AC$5:$AC$1501),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IF($A159="","",OFFSET(統合マスタ!$B$4,MATCH($A159,統合マスタ!$AC$5:$AC$1501,0),0))</f>
        <v/>
      </c>
      <c r="D159" s="27" t="str">
        <f ca="1">IF($A159="","",OFFSET(統合マスタ!$C$4,MATCH($A159,統合マスタ!$AC$5:$AC$1501,0),0))</f>
        <v/>
      </c>
      <c r="E159" s="27" t="str">
        <f ca="1">IF($A159="","",OFFSET(統合マスタ!$X$4,MATCH($A159,統合マスタ!$AC$5:$AC$1501,0),0))</f>
        <v/>
      </c>
      <c r="F159" s="27" t="str">
        <f ca="1">IF($A159="","",OFFSET(統合マスタ!$Z$4,MATCH($A159,統合マスタ!$AC$5:$AC$1501,0),0))</f>
        <v/>
      </c>
      <c r="G159" s="27" t="str">
        <f ca="1">IF($A159="","",OFFSET(統合マスタ!$E$4,MATCH($A159,統合マスタ!$AC$5:$AC$1501,0),0))</f>
        <v/>
      </c>
      <c r="H159" s="27" t="str">
        <f ca="1">IF($A159="","",OFFSET(統合マスタ!$F$4,MATCH($A159,統合マスタ!$AC$5:$AC$1501,0),0))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IF($A159="","",OFFSET(統合マスタ!$K$4,MATCH($A159,統合マスタ!$AC$5:$AC$1501,0),0))</f>
        <v/>
      </c>
    </row>
    <row r="160" spans="1:14">
      <c r="A160" s="66" t="str" cm="1">
        <f t="array" aca="1" ref="A160" ca="1">IFERROR(
    SMALL(
        IF((統合マスタ!$R$5:$R$1501=1)*
           (ISNUMBER(MATCH(統合マスタ!$V$5:$V$1501, 分類!$T$8:$T$19, 0))),
           統合マスタ!$AC$5:$AC$1501),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IF($A160="","",OFFSET(統合マスタ!$B$4,MATCH($A160,統合マスタ!$AC$5:$AC$1501,0),0))</f>
        <v/>
      </c>
      <c r="D160" s="27" t="str">
        <f ca="1">IF($A160="","",OFFSET(統合マスタ!$C$4,MATCH($A160,統合マスタ!$AC$5:$AC$1501,0),0))</f>
        <v/>
      </c>
      <c r="E160" s="27" t="str">
        <f ca="1">IF($A160="","",OFFSET(統合マスタ!$X$4,MATCH($A160,統合マスタ!$AC$5:$AC$1501,0),0))</f>
        <v/>
      </c>
      <c r="F160" s="27" t="str">
        <f ca="1">IF($A160="","",OFFSET(統合マスタ!$Z$4,MATCH($A160,統合マスタ!$AC$5:$AC$1501,0),0))</f>
        <v/>
      </c>
      <c r="G160" s="27" t="str">
        <f ca="1">IF($A160="","",OFFSET(統合マスタ!$E$4,MATCH($A160,統合マスタ!$AC$5:$AC$1501,0),0))</f>
        <v/>
      </c>
      <c r="H160" s="27" t="str">
        <f ca="1">IF($A160="","",OFFSET(統合マスタ!$F$4,MATCH($A160,統合マスタ!$AC$5:$AC$1501,0),0))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IF($A160="","",OFFSET(統合マスタ!$K$4,MATCH($A160,統合マスタ!$AC$5:$AC$1501,0),0))</f>
        <v/>
      </c>
    </row>
    <row r="161" spans="1:14">
      <c r="A161" s="66" t="str" cm="1">
        <f t="array" aca="1" ref="A161" ca="1">IFERROR(
    SMALL(
        IF((統合マスタ!$R$5:$R$1501=1)*
           (ISNUMBER(MATCH(統合マスタ!$V$5:$V$1501, 分類!$T$8:$T$19, 0))),
           統合マスタ!$AC$5:$AC$1501),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IF($A161="","",OFFSET(統合マスタ!$B$4,MATCH($A161,統合マスタ!$AC$5:$AC$1501,0),0))</f>
        <v/>
      </c>
      <c r="D161" s="27" t="str">
        <f ca="1">IF($A161="","",OFFSET(統合マスタ!$C$4,MATCH($A161,統合マスタ!$AC$5:$AC$1501,0),0))</f>
        <v/>
      </c>
      <c r="E161" s="27" t="str">
        <f ca="1">IF($A161="","",OFFSET(統合マスタ!$X$4,MATCH($A161,統合マスタ!$AC$5:$AC$1501,0),0))</f>
        <v/>
      </c>
      <c r="F161" s="27" t="str">
        <f ca="1">IF($A161="","",OFFSET(統合マスタ!$Z$4,MATCH($A161,統合マスタ!$AC$5:$AC$1501,0),0))</f>
        <v/>
      </c>
      <c r="G161" s="27" t="str">
        <f ca="1">IF($A161="","",OFFSET(統合マスタ!$E$4,MATCH($A161,統合マスタ!$AC$5:$AC$1501,0),0))</f>
        <v/>
      </c>
      <c r="H161" s="27" t="str">
        <f ca="1">IF($A161="","",OFFSET(統合マスタ!$F$4,MATCH($A161,統合マスタ!$AC$5:$AC$1501,0),0))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IF($A161="","",OFFSET(統合マスタ!$K$4,MATCH($A161,統合マスタ!$AC$5:$AC$1501,0),0))</f>
        <v/>
      </c>
    </row>
    <row r="162" spans="1:14">
      <c r="A162" s="66" t="str" cm="1">
        <f t="array" aca="1" ref="A162" ca="1">IFERROR(
    SMALL(
        IF((統合マスタ!$R$5:$R$1501=1)*
           (ISNUMBER(MATCH(統合マスタ!$V$5:$V$1501, 分類!$T$8:$T$19, 0))),
           統合マスタ!$AC$5:$AC$1501),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IF($A162="","",OFFSET(統合マスタ!$B$4,MATCH($A162,統合マスタ!$AC$5:$AC$1501,0),0))</f>
        <v/>
      </c>
      <c r="D162" s="27" t="str">
        <f ca="1">IF($A162="","",OFFSET(統合マスタ!$C$4,MATCH($A162,統合マスタ!$AC$5:$AC$1501,0),0))</f>
        <v/>
      </c>
      <c r="E162" s="27" t="str">
        <f ca="1">IF($A162="","",OFFSET(統合マスタ!$X$4,MATCH($A162,統合マスタ!$AC$5:$AC$1501,0),0))</f>
        <v/>
      </c>
      <c r="F162" s="27" t="str">
        <f ca="1">IF($A162="","",OFFSET(統合マスタ!$Z$4,MATCH($A162,統合マスタ!$AC$5:$AC$1501,0),0))</f>
        <v/>
      </c>
      <c r="G162" s="27" t="str">
        <f ca="1">IF($A162="","",OFFSET(統合マスタ!$E$4,MATCH($A162,統合マスタ!$AC$5:$AC$1501,0),0))</f>
        <v/>
      </c>
      <c r="H162" s="27" t="str">
        <f ca="1">IF($A162="","",OFFSET(統合マスタ!$F$4,MATCH($A162,統合マスタ!$AC$5:$AC$1501,0),0))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IF($A162="","",OFFSET(統合マスタ!$K$4,MATCH($A162,統合マスタ!$AC$5:$AC$1501,0),0))</f>
        <v/>
      </c>
    </row>
    <row r="163" spans="1:14">
      <c r="A163" s="66" t="str" cm="1">
        <f t="array" aca="1" ref="A163" ca="1">IFERROR(
    SMALL(
        IF((統合マスタ!$R$5:$R$1501=1)*
           (ISNUMBER(MATCH(統合マスタ!$V$5:$V$1501, 分類!$T$8:$T$19, 0))),
           統合マスタ!$AC$5:$AC$1501),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IF($A163="","",OFFSET(統合マスタ!$B$4,MATCH($A163,統合マスタ!$AC$5:$AC$1501,0),0))</f>
        <v/>
      </c>
      <c r="D163" s="27" t="str">
        <f ca="1">IF($A163="","",OFFSET(統合マスタ!$C$4,MATCH($A163,統合マスタ!$AC$5:$AC$1501,0),0))</f>
        <v/>
      </c>
      <c r="E163" s="27" t="str">
        <f ca="1">IF($A163="","",OFFSET(統合マスタ!$X$4,MATCH($A163,統合マスタ!$AC$5:$AC$1501,0),0))</f>
        <v/>
      </c>
      <c r="F163" s="27" t="str">
        <f ca="1">IF($A163="","",OFFSET(統合マスタ!$Z$4,MATCH($A163,統合マスタ!$AC$5:$AC$1501,0),0))</f>
        <v/>
      </c>
      <c r="G163" s="27" t="str">
        <f ca="1">IF($A163="","",OFFSET(統合マスタ!$E$4,MATCH($A163,統合マスタ!$AC$5:$AC$1501,0),0))</f>
        <v/>
      </c>
      <c r="H163" s="27" t="str">
        <f ca="1">IF($A163="","",OFFSET(統合マスタ!$F$4,MATCH($A163,統合マスタ!$AC$5:$AC$1501,0),0))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IF($A163="","",OFFSET(統合マスタ!$K$4,MATCH($A163,統合マスタ!$AC$5:$AC$1501,0),0))</f>
        <v/>
      </c>
    </row>
    <row r="164" spans="1:14">
      <c r="A164" s="66" t="str" cm="1">
        <f t="array" aca="1" ref="A164" ca="1">IFERROR(
    SMALL(
        IF((統合マスタ!$R$5:$R$1501=1)*
           (ISNUMBER(MATCH(統合マスタ!$V$5:$V$1501, 分類!$T$8:$T$19, 0))),
           統合マスタ!$AC$5:$AC$1501),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IF($A164="","",OFFSET(統合マスタ!$B$4,MATCH($A164,統合マスタ!$AC$5:$AC$1501,0),0))</f>
        <v/>
      </c>
      <c r="D164" s="27" t="str">
        <f ca="1">IF($A164="","",OFFSET(統合マスタ!$C$4,MATCH($A164,統合マスタ!$AC$5:$AC$1501,0),0))</f>
        <v/>
      </c>
      <c r="E164" s="27" t="str">
        <f ca="1">IF($A164="","",OFFSET(統合マスタ!$X$4,MATCH($A164,統合マスタ!$AC$5:$AC$1501,0),0))</f>
        <v/>
      </c>
      <c r="F164" s="27" t="str">
        <f ca="1">IF($A164="","",OFFSET(統合マスタ!$Z$4,MATCH($A164,統合マスタ!$AC$5:$AC$1501,0),0))</f>
        <v/>
      </c>
      <c r="G164" s="27" t="str">
        <f ca="1">IF($A164="","",OFFSET(統合マスタ!$E$4,MATCH($A164,統合マスタ!$AC$5:$AC$1501,0),0))</f>
        <v/>
      </c>
      <c r="H164" s="27" t="str">
        <f ca="1">IF($A164="","",OFFSET(統合マスタ!$F$4,MATCH($A164,統合マスタ!$AC$5:$AC$1501,0),0))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IF($A164="","",OFFSET(統合マスタ!$K$4,MATCH($A164,統合マスタ!$AC$5:$AC$1501,0),0))</f>
        <v/>
      </c>
    </row>
    <row r="165" spans="1:14">
      <c r="A165" s="66" t="str" cm="1">
        <f t="array" aca="1" ref="A165" ca="1">IFERROR(
    SMALL(
        IF((統合マスタ!$R$5:$R$1501=1)*
           (ISNUMBER(MATCH(統合マスタ!$V$5:$V$1501, 分類!$T$8:$T$19, 0))),
           統合マスタ!$AC$5:$AC$1501),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IF($A165="","",OFFSET(統合マスタ!$B$4,MATCH($A165,統合マスタ!$AC$5:$AC$1501,0),0))</f>
        <v/>
      </c>
      <c r="D165" s="27" t="str">
        <f ca="1">IF($A165="","",OFFSET(統合マスタ!$C$4,MATCH($A165,統合マスタ!$AC$5:$AC$1501,0),0))</f>
        <v/>
      </c>
      <c r="E165" s="27" t="str">
        <f ca="1">IF($A165="","",OFFSET(統合マスタ!$X$4,MATCH($A165,統合マスタ!$AC$5:$AC$1501,0),0))</f>
        <v/>
      </c>
      <c r="F165" s="27" t="str">
        <f ca="1">IF($A165="","",OFFSET(統合マスタ!$Z$4,MATCH($A165,統合マスタ!$AC$5:$AC$1501,0),0))</f>
        <v/>
      </c>
      <c r="G165" s="27" t="str">
        <f ca="1">IF($A165="","",OFFSET(統合マスタ!$E$4,MATCH($A165,統合マスタ!$AC$5:$AC$1501,0),0))</f>
        <v/>
      </c>
      <c r="H165" s="27" t="str">
        <f ca="1">IF($A165="","",OFFSET(統合マスタ!$F$4,MATCH($A165,統合マスタ!$AC$5:$AC$1501,0),0))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IF($A165="","",OFFSET(統合マスタ!$K$4,MATCH($A165,統合マスタ!$AC$5:$AC$1501,0),0))</f>
        <v/>
      </c>
    </row>
    <row r="166" spans="1:14">
      <c r="A166" s="66" t="str" cm="1">
        <f t="array" aca="1" ref="A166" ca="1">IFERROR(
    SMALL(
        IF((統合マスタ!$R$5:$R$1501=1)*
           (ISNUMBER(MATCH(統合マスタ!$V$5:$V$1501, 分類!$T$8:$T$19, 0))),
           統合マスタ!$AC$5:$AC$1501),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IF($A166="","",OFFSET(統合マスタ!$B$4,MATCH($A166,統合マスタ!$AC$5:$AC$1501,0),0))</f>
        <v/>
      </c>
      <c r="D166" s="27" t="str">
        <f ca="1">IF($A166="","",OFFSET(統合マスタ!$C$4,MATCH($A166,統合マスタ!$AC$5:$AC$1501,0),0))</f>
        <v/>
      </c>
      <c r="E166" s="27" t="str">
        <f ca="1">IF($A166="","",OFFSET(統合マスタ!$X$4,MATCH($A166,統合マスタ!$AC$5:$AC$1501,0),0))</f>
        <v/>
      </c>
      <c r="F166" s="27" t="str">
        <f ca="1">IF($A166="","",OFFSET(統合マスタ!$Z$4,MATCH($A166,統合マスタ!$AC$5:$AC$1501,0),0))</f>
        <v/>
      </c>
      <c r="G166" s="27" t="str">
        <f ca="1">IF($A166="","",OFFSET(統合マスタ!$E$4,MATCH($A166,統合マスタ!$AC$5:$AC$1501,0),0))</f>
        <v/>
      </c>
      <c r="H166" s="27" t="str">
        <f ca="1">IF($A166="","",OFFSET(統合マスタ!$F$4,MATCH($A166,統合マスタ!$AC$5:$AC$1501,0),0))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IF($A166="","",OFFSET(統合マスタ!$K$4,MATCH($A166,統合マスタ!$AC$5:$AC$1501,0),0))</f>
        <v/>
      </c>
    </row>
    <row r="167" spans="1:14">
      <c r="A167" s="66" t="str" cm="1">
        <f t="array" aca="1" ref="A167" ca="1">IFERROR(
    SMALL(
        IF((統合マスタ!$R$5:$R$1501=1)*
           (ISNUMBER(MATCH(統合マスタ!$V$5:$V$1501, 分類!$T$8:$T$19, 0))),
           統合マスタ!$AC$5:$AC$1501),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IF($A167="","",OFFSET(統合マスタ!$B$4,MATCH($A167,統合マスタ!$AC$5:$AC$1501,0),0))</f>
        <v/>
      </c>
      <c r="D167" s="27" t="str">
        <f ca="1">IF($A167="","",OFFSET(統合マスタ!$C$4,MATCH($A167,統合マスタ!$AC$5:$AC$1501,0),0))</f>
        <v/>
      </c>
      <c r="E167" s="27" t="str">
        <f ca="1">IF($A167="","",OFFSET(統合マスタ!$X$4,MATCH($A167,統合マスタ!$AC$5:$AC$1501,0),0))</f>
        <v/>
      </c>
      <c r="F167" s="27" t="str">
        <f ca="1">IF($A167="","",OFFSET(統合マスタ!$Z$4,MATCH($A167,統合マスタ!$AC$5:$AC$1501,0),0))</f>
        <v/>
      </c>
      <c r="G167" s="27" t="str">
        <f ca="1">IF($A167="","",OFFSET(統合マスタ!$E$4,MATCH($A167,統合マスタ!$AC$5:$AC$1501,0),0))</f>
        <v/>
      </c>
      <c r="H167" s="27" t="str">
        <f ca="1">IF($A167="","",OFFSET(統合マスタ!$F$4,MATCH($A167,統合マスタ!$AC$5:$AC$1501,0),0))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IF($A167="","",OFFSET(統合マスタ!$K$4,MATCH($A167,統合マスタ!$AC$5:$AC$1501,0),0))</f>
        <v/>
      </c>
    </row>
    <row r="168" spans="1:14">
      <c r="A168" s="66" t="str" cm="1">
        <f t="array" aca="1" ref="A168" ca="1">IFERROR(
    SMALL(
        IF((統合マスタ!$R$5:$R$1501=1)*
           (ISNUMBER(MATCH(統合マスタ!$V$5:$V$1501, 分類!$T$8:$T$19, 0))),
           統合マスタ!$AC$5:$AC$1501),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IF($A168="","",OFFSET(統合マスタ!$B$4,MATCH($A168,統合マスタ!$AC$5:$AC$1501,0),0))</f>
        <v/>
      </c>
      <c r="D168" s="27" t="str">
        <f ca="1">IF($A168="","",OFFSET(統合マスタ!$C$4,MATCH($A168,統合マスタ!$AC$5:$AC$1501,0),0))</f>
        <v/>
      </c>
      <c r="E168" s="27" t="str">
        <f ca="1">IF($A168="","",OFFSET(統合マスタ!$X$4,MATCH($A168,統合マスタ!$AC$5:$AC$1501,0),0))</f>
        <v/>
      </c>
      <c r="F168" s="27" t="str">
        <f ca="1">IF($A168="","",OFFSET(統合マスタ!$Z$4,MATCH($A168,統合マスタ!$AC$5:$AC$1501,0),0))</f>
        <v/>
      </c>
      <c r="G168" s="27" t="str">
        <f ca="1">IF($A168="","",OFFSET(統合マスタ!$E$4,MATCH($A168,統合マスタ!$AC$5:$AC$1501,0),0))</f>
        <v/>
      </c>
      <c r="H168" s="27" t="str">
        <f ca="1">IF($A168="","",OFFSET(統合マスタ!$F$4,MATCH($A168,統合マスタ!$AC$5:$AC$1501,0),0))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IF($A168="","",OFFSET(統合マスタ!$K$4,MATCH($A168,統合マスタ!$AC$5:$AC$1501,0),0))</f>
        <v/>
      </c>
    </row>
    <row r="169" spans="1:14">
      <c r="A169" s="66" t="str" cm="1">
        <f t="array" aca="1" ref="A169" ca="1">IFERROR(
    SMALL(
        IF((統合マスタ!$R$5:$R$1501=1)*
           (ISNUMBER(MATCH(統合マスタ!$V$5:$V$1501, 分類!$T$8:$T$19, 0))),
           統合マスタ!$AC$5:$AC$1501),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IF($A169="","",OFFSET(統合マスタ!$B$4,MATCH($A169,統合マスタ!$AC$5:$AC$1501,0),0))</f>
        <v/>
      </c>
      <c r="D169" s="27" t="str">
        <f ca="1">IF($A169="","",OFFSET(統合マスタ!$C$4,MATCH($A169,統合マスタ!$AC$5:$AC$1501,0),0))</f>
        <v/>
      </c>
      <c r="E169" s="27" t="str">
        <f ca="1">IF($A169="","",OFFSET(統合マスタ!$X$4,MATCH($A169,統合マスタ!$AC$5:$AC$1501,0),0))</f>
        <v/>
      </c>
      <c r="F169" s="27" t="str">
        <f ca="1">IF($A169="","",OFFSET(統合マスタ!$Z$4,MATCH($A169,統合マスタ!$AC$5:$AC$1501,0),0))</f>
        <v/>
      </c>
      <c r="G169" s="27" t="str">
        <f ca="1">IF($A169="","",OFFSET(統合マスタ!$E$4,MATCH($A169,統合マスタ!$AC$5:$AC$1501,0),0))</f>
        <v/>
      </c>
      <c r="H169" s="27" t="str">
        <f ca="1">IF($A169="","",OFFSET(統合マスタ!$F$4,MATCH($A169,統合マスタ!$AC$5:$AC$1501,0),0))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IF($A169="","",OFFSET(統合マスタ!$K$4,MATCH($A169,統合マスタ!$AC$5:$AC$1501,0),0))</f>
        <v/>
      </c>
    </row>
    <row r="170" spans="1:14">
      <c r="A170" s="66" t="str" cm="1">
        <f t="array" aca="1" ref="A170" ca="1">IFERROR(
    SMALL(
        IF((統合マスタ!$R$5:$R$1501=1)*
           (ISNUMBER(MATCH(統合マスタ!$V$5:$V$1501, 分類!$T$8:$T$19, 0))),
           統合マスタ!$AC$5:$AC$1501),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IF($A170="","",OFFSET(統合マスタ!$B$4,MATCH($A170,統合マスタ!$AC$5:$AC$1501,0),0))</f>
        <v/>
      </c>
      <c r="D170" s="27" t="str">
        <f ca="1">IF($A170="","",OFFSET(統合マスタ!$C$4,MATCH($A170,統合マスタ!$AC$5:$AC$1501,0),0))</f>
        <v/>
      </c>
      <c r="E170" s="27" t="str">
        <f ca="1">IF($A170="","",OFFSET(統合マスタ!$X$4,MATCH($A170,統合マスタ!$AC$5:$AC$1501,0),0))</f>
        <v/>
      </c>
      <c r="F170" s="27" t="str">
        <f ca="1">IF($A170="","",OFFSET(統合マスタ!$Z$4,MATCH($A170,統合マスタ!$AC$5:$AC$1501,0),0))</f>
        <v/>
      </c>
      <c r="G170" s="27" t="str">
        <f ca="1">IF($A170="","",OFFSET(統合マスタ!$E$4,MATCH($A170,統合マスタ!$AC$5:$AC$1501,0),0))</f>
        <v/>
      </c>
      <c r="H170" s="27" t="str">
        <f ca="1">IF($A170="","",OFFSET(統合マスタ!$F$4,MATCH($A170,統合マスタ!$AC$5:$AC$1501,0),0))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IF($A170="","",OFFSET(統合マスタ!$K$4,MATCH($A170,統合マスタ!$AC$5:$AC$1501,0),0))</f>
        <v/>
      </c>
    </row>
    <row r="171" spans="1:14">
      <c r="A171" s="66" t="str" cm="1">
        <f t="array" aca="1" ref="A171" ca="1">IFERROR(
    SMALL(
        IF((統合マスタ!$R$5:$R$1501=1)*
           (ISNUMBER(MATCH(統合マスタ!$V$5:$V$1501, 分類!$T$8:$T$19, 0))),
           統合マスタ!$AC$5:$AC$1501),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IF($A171="","",OFFSET(統合マスタ!$B$4,MATCH($A171,統合マスタ!$AC$5:$AC$1501,0),0))</f>
        <v/>
      </c>
      <c r="D171" s="27" t="str">
        <f ca="1">IF($A171="","",OFFSET(統合マスタ!$C$4,MATCH($A171,統合マスタ!$AC$5:$AC$1501,0),0))</f>
        <v/>
      </c>
      <c r="E171" s="27" t="str">
        <f ca="1">IF($A171="","",OFFSET(統合マスタ!$X$4,MATCH($A171,統合マスタ!$AC$5:$AC$1501,0),0))</f>
        <v/>
      </c>
      <c r="F171" s="27" t="str">
        <f ca="1">IF($A171="","",OFFSET(統合マスタ!$Z$4,MATCH($A171,統合マスタ!$AC$5:$AC$1501,0),0))</f>
        <v/>
      </c>
      <c r="G171" s="27" t="str">
        <f ca="1">IF($A171="","",OFFSET(統合マスタ!$E$4,MATCH($A171,統合マスタ!$AC$5:$AC$1501,0),0))</f>
        <v/>
      </c>
      <c r="H171" s="27" t="str">
        <f ca="1">IF($A171="","",OFFSET(統合マスタ!$F$4,MATCH($A171,統合マスタ!$AC$5:$AC$1501,0),0))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IF($A171="","",OFFSET(統合マスタ!$K$4,MATCH($A171,統合マスタ!$AC$5:$AC$1501,0),0))</f>
        <v/>
      </c>
    </row>
    <row r="172" spans="1:14">
      <c r="A172" s="66" t="str" cm="1">
        <f t="array" aca="1" ref="A172" ca="1">IFERROR(
    SMALL(
        IF((統合マスタ!$R$5:$R$1501=1)*
           (ISNUMBER(MATCH(統合マスタ!$V$5:$V$1501, 分類!$T$8:$T$19, 0))),
           統合マスタ!$AC$5:$AC$1501),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IF($A172="","",OFFSET(統合マスタ!$B$4,MATCH($A172,統合マスタ!$AC$5:$AC$1501,0),0))</f>
        <v/>
      </c>
      <c r="D172" s="27" t="str">
        <f ca="1">IF($A172="","",OFFSET(統合マスタ!$C$4,MATCH($A172,統合マスタ!$AC$5:$AC$1501,0),0))</f>
        <v/>
      </c>
      <c r="E172" s="27" t="str">
        <f ca="1">IF($A172="","",OFFSET(統合マスタ!$X$4,MATCH($A172,統合マスタ!$AC$5:$AC$1501,0),0))</f>
        <v/>
      </c>
      <c r="F172" s="27" t="str">
        <f ca="1">IF($A172="","",OFFSET(統合マスタ!$Z$4,MATCH($A172,統合マスタ!$AC$5:$AC$1501,0),0))</f>
        <v/>
      </c>
      <c r="G172" s="27" t="str">
        <f ca="1">IF($A172="","",OFFSET(統合マスタ!$E$4,MATCH($A172,統合マスタ!$AC$5:$AC$1501,0),0))</f>
        <v/>
      </c>
      <c r="H172" s="27" t="str">
        <f ca="1">IF($A172="","",OFFSET(統合マスタ!$F$4,MATCH($A172,統合マスタ!$AC$5:$AC$1501,0),0))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IF($A172="","",OFFSET(統合マスタ!$K$4,MATCH($A172,統合マスタ!$AC$5:$AC$1501,0),0))</f>
        <v/>
      </c>
    </row>
    <row r="173" spans="1:14">
      <c r="A173" s="66" t="str" cm="1">
        <f t="array" aca="1" ref="A173" ca="1">IFERROR(
    SMALL(
        IF((統合マスタ!$R$5:$R$1501=1)*
           (ISNUMBER(MATCH(統合マスタ!$V$5:$V$1501, 分類!$T$8:$T$19, 0))),
           統合マスタ!$AC$5:$AC$1501),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IF($A173="","",OFFSET(統合マスタ!$B$4,MATCH($A173,統合マスタ!$AC$5:$AC$1501,0),0))</f>
        <v/>
      </c>
      <c r="D173" s="27" t="str">
        <f ca="1">IF($A173="","",OFFSET(統合マスタ!$C$4,MATCH($A173,統合マスタ!$AC$5:$AC$1501,0),0))</f>
        <v/>
      </c>
      <c r="E173" s="27" t="str">
        <f ca="1">IF($A173="","",OFFSET(統合マスタ!$X$4,MATCH($A173,統合マスタ!$AC$5:$AC$1501,0),0))</f>
        <v/>
      </c>
      <c r="F173" s="27" t="str">
        <f ca="1">IF($A173="","",OFFSET(統合マスタ!$Z$4,MATCH($A173,統合マスタ!$AC$5:$AC$1501,0),0))</f>
        <v/>
      </c>
      <c r="G173" s="27" t="str">
        <f ca="1">IF($A173="","",OFFSET(統合マスタ!$E$4,MATCH($A173,統合マスタ!$AC$5:$AC$1501,0),0))</f>
        <v/>
      </c>
      <c r="H173" s="27" t="str">
        <f ca="1">IF($A173="","",OFFSET(統合マスタ!$F$4,MATCH($A173,統合マスタ!$AC$5:$AC$1501,0),0))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IF($A173="","",OFFSET(統合マスタ!$K$4,MATCH($A173,統合マスタ!$AC$5:$AC$1501,0),0))</f>
        <v/>
      </c>
    </row>
    <row r="174" spans="1:14">
      <c r="A174" s="66" t="str" cm="1">
        <f t="array" aca="1" ref="A174" ca="1">IFERROR(
    SMALL(
        IF((統合マスタ!$R$5:$R$1501=1)*
           (ISNUMBER(MATCH(統合マスタ!$V$5:$V$1501, 分類!$T$8:$T$19, 0))),
           統合マスタ!$AC$5:$AC$1501),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IF($A174="","",OFFSET(統合マスタ!$B$4,MATCH($A174,統合マスタ!$AC$5:$AC$1501,0),0))</f>
        <v/>
      </c>
      <c r="D174" s="27" t="str">
        <f ca="1">IF($A174="","",OFFSET(統合マスタ!$C$4,MATCH($A174,統合マスタ!$AC$5:$AC$1501,0),0))</f>
        <v/>
      </c>
      <c r="E174" s="27" t="str">
        <f ca="1">IF($A174="","",OFFSET(統合マスタ!$X$4,MATCH($A174,統合マスタ!$AC$5:$AC$1501,0),0))</f>
        <v/>
      </c>
      <c r="F174" s="27" t="str">
        <f ca="1">IF($A174="","",OFFSET(統合マスタ!$Z$4,MATCH($A174,統合マスタ!$AC$5:$AC$1501,0),0))</f>
        <v/>
      </c>
      <c r="G174" s="27" t="str">
        <f ca="1">IF($A174="","",OFFSET(統合マスタ!$E$4,MATCH($A174,統合マスタ!$AC$5:$AC$1501,0),0))</f>
        <v/>
      </c>
      <c r="H174" s="27" t="str">
        <f ca="1">IF($A174="","",OFFSET(統合マスタ!$F$4,MATCH($A174,統合マスタ!$AC$5:$AC$1501,0),0))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IF($A174="","",OFFSET(統合マスタ!$K$4,MATCH($A174,統合マスタ!$AC$5:$AC$1501,0),0))</f>
        <v/>
      </c>
    </row>
    <row r="175" spans="1:14">
      <c r="A175" s="66" t="str" cm="1">
        <f t="array" aca="1" ref="A175" ca="1">IFERROR(
    SMALL(
        IF((統合マスタ!$R$5:$R$1501=1)*
           (ISNUMBER(MATCH(統合マスタ!$V$5:$V$1501, 分類!$T$8:$T$19, 0))),
           統合マスタ!$AC$5:$AC$1501),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IF($A175="","",OFFSET(統合マスタ!$B$4,MATCH($A175,統合マスタ!$AC$5:$AC$1501,0),0))</f>
        <v/>
      </c>
      <c r="D175" s="27" t="str">
        <f ca="1">IF($A175="","",OFFSET(統合マスタ!$C$4,MATCH($A175,統合マスタ!$AC$5:$AC$1501,0),0))</f>
        <v/>
      </c>
      <c r="E175" s="27" t="str">
        <f ca="1">IF($A175="","",OFFSET(統合マスタ!$X$4,MATCH($A175,統合マスタ!$AC$5:$AC$1501,0),0))</f>
        <v/>
      </c>
      <c r="F175" s="27" t="str">
        <f ca="1">IF($A175="","",OFFSET(統合マスタ!$Z$4,MATCH($A175,統合マスタ!$AC$5:$AC$1501,0),0))</f>
        <v/>
      </c>
      <c r="G175" s="27" t="str">
        <f ca="1">IF($A175="","",OFFSET(統合マスタ!$E$4,MATCH($A175,統合マスタ!$AC$5:$AC$1501,0),0))</f>
        <v/>
      </c>
      <c r="H175" s="27" t="str">
        <f ca="1">IF($A175="","",OFFSET(統合マスタ!$F$4,MATCH($A175,統合マスタ!$AC$5:$AC$1501,0),0))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IF($A175="","",OFFSET(統合マスタ!$K$4,MATCH($A175,統合マスタ!$AC$5:$AC$1501,0),0))</f>
        <v/>
      </c>
    </row>
    <row r="176" spans="1:14">
      <c r="A176" s="66" t="str" cm="1">
        <f t="array" aca="1" ref="A176" ca="1">IFERROR(
    SMALL(
        IF((統合マスタ!$R$5:$R$1501=1)*
           (ISNUMBER(MATCH(統合マスタ!$V$5:$V$1501, 分類!$T$8:$T$19, 0))),
           統合マスタ!$AC$5:$AC$1501),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IF($A176="","",OFFSET(統合マスタ!$B$4,MATCH($A176,統合マスタ!$AC$5:$AC$1501,0),0))</f>
        <v/>
      </c>
      <c r="D176" s="27" t="str">
        <f ca="1">IF($A176="","",OFFSET(統合マスタ!$C$4,MATCH($A176,統合マスタ!$AC$5:$AC$1501,0),0))</f>
        <v/>
      </c>
      <c r="E176" s="27" t="str">
        <f ca="1">IF($A176="","",OFFSET(統合マスタ!$X$4,MATCH($A176,統合マスタ!$AC$5:$AC$1501,0),0))</f>
        <v/>
      </c>
      <c r="F176" s="27" t="str">
        <f ca="1">IF($A176="","",OFFSET(統合マスタ!$Z$4,MATCH($A176,統合マスタ!$AC$5:$AC$1501,0),0))</f>
        <v/>
      </c>
      <c r="G176" s="27" t="str">
        <f ca="1">IF($A176="","",OFFSET(統合マスタ!$E$4,MATCH($A176,統合マスタ!$AC$5:$AC$1501,0),0))</f>
        <v/>
      </c>
      <c r="H176" s="27" t="str">
        <f ca="1">IF($A176="","",OFFSET(統合マスタ!$F$4,MATCH($A176,統合マスタ!$AC$5:$AC$1501,0),0))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IF($A176="","",OFFSET(統合マスタ!$K$4,MATCH($A176,統合マスタ!$AC$5:$AC$1501,0),0))</f>
        <v/>
      </c>
    </row>
    <row r="177" spans="1:14">
      <c r="A177" s="66" t="str" cm="1">
        <f t="array" aca="1" ref="A177" ca="1">IFERROR(
    SMALL(
        IF((統合マスタ!$R$5:$R$1501=1)*
           (ISNUMBER(MATCH(統合マスタ!$V$5:$V$1501, 分類!$T$8:$T$19, 0))),
           統合マスタ!$AC$5:$AC$1501),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IF($A177="","",OFFSET(統合マスタ!$B$4,MATCH($A177,統合マスタ!$AC$5:$AC$1501,0),0))</f>
        <v/>
      </c>
      <c r="D177" s="27" t="str">
        <f ca="1">IF($A177="","",OFFSET(統合マスタ!$C$4,MATCH($A177,統合マスタ!$AC$5:$AC$1501,0),0))</f>
        <v/>
      </c>
      <c r="E177" s="27" t="str">
        <f ca="1">IF($A177="","",OFFSET(統合マスタ!$X$4,MATCH($A177,統合マスタ!$AC$5:$AC$1501,0),0))</f>
        <v/>
      </c>
      <c r="F177" s="27" t="str">
        <f ca="1">IF($A177="","",OFFSET(統合マスタ!$Z$4,MATCH($A177,統合マスタ!$AC$5:$AC$1501,0),0))</f>
        <v/>
      </c>
      <c r="G177" s="27" t="str">
        <f ca="1">IF($A177="","",OFFSET(統合マスタ!$E$4,MATCH($A177,統合マスタ!$AC$5:$AC$1501,0),0))</f>
        <v/>
      </c>
      <c r="H177" s="27" t="str">
        <f ca="1">IF($A177="","",OFFSET(統合マスタ!$F$4,MATCH($A177,統合マスタ!$AC$5:$AC$1501,0),0))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IF($A177="","",OFFSET(統合マスタ!$K$4,MATCH($A177,統合マスタ!$AC$5:$AC$1501,0),0))</f>
        <v/>
      </c>
    </row>
    <row r="178" spans="1:14">
      <c r="A178" s="66" t="str" cm="1">
        <f t="array" aca="1" ref="A178" ca="1">IFERROR(
    SMALL(
        IF((統合マスタ!$R$5:$R$1501=1)*
           (ISNUMBER(MATCH(統合マスタ!$V$5:$V$1501, 分類!$T$8:$T$19, 0))),
           統合マスタ!$AC$5:$AC$1501),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IF($A178="","",OFFSET(統合マスタ!$B$4,MATCH($A178,統合マスタ!$AC$5:$AC$1501,0),0))</f>
        <v/>
      </c>
      <c r="D178" s="27" t="str">
        <f ca="1">IF($A178="","",OFFSET(統合マスタ!$C$4,MATCH($A178,統合マスタ!$AC$5:$AC$1501,0),0))</f>
        <v/>
      </c>
      <c r="E178" s="27" t="str">
        <f ca="1">IF($A178="","",OFFSET(統合マスタ!$X$4,MATCH($A178,統合マスタ!$AC$5:$AC$1501,0),0))</f>
        <v/>
      </c>
      <c r="F178" s="27" t="str">
        <f ca="1">IF($A178="","",OFFSET(統合マスタ!$Z$4,MATCH($A178,統合マスタ!$AC$5:$AC$1501,0),0))</f>
        <v/>
      </c>
      <c r="G178" s="27" t="str">
        <f ca="1">IF($A178="","",OFFSET(統合マスタ!$E$4,MATCH($A178,統合マスタ!$AC$5:$AC$1501,0),0))</f>
        <v/>
      </c>
      <c r="H178" s="27" t="str">
        <f ca="1">IF($A178="","",OFFSET(統合マスタ!$F$4,MATCH($A178,統合マスタ!$AC$5:$AC$1501,0),0))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IF($A178="","",OFFSET(統合マスタ!$K$4,MATCH($A178,統合マスタ!$AC$5:$AC$1501,0),0))</f>
        <v/>
      </c>
    </row>
    <row r="179" spans="1:14">
      <c r="A179" s="66" t="str" cm="1">
        <f t="array" aca="1" ref="A179" ca="1">IFERROR(
    SMALL(
        IF((統合マスタ!$R$5:$R$1501=1)*
           (ISNUMBER(MATCH(統合マスタ!$V$5:$V$1501, 分類!$T$8:$T$19, 0))),
           統合マスタ!$AC$5:$AC$1501),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IF($A179="","",OFFSET(統合マスタ!$B$4,MATCH($A179,統合マスタ!$AC$5:$AC$1501,0),0))</f>
        <v/>
      </c>
      <c r="D179" s="27" t="str">
        <f ca="1">IF($A179="","",OFFSET(統合マスタ!$C$4,MATCH($A179,統合マスタ!$AC$5:$AC$1501,0),0))</f>
        <v/>
      </c>
      <c r="E179" s="27" t="str">
        <f ca="1">IF($A179="","",OFFSET(統合マスタ!$X$4,MATCH($A179,統合マスタ!$AC$5:$AC$1501,0),0))</f>
        <v/>
      </c>
      <c r="F179" s="27" t="str">
        <f ca="1">IF($A179="","",OFFSET(統合マスタ!$Z$4,MATCH($A179,統合マスタ!$AC$5:$AC$1501,0),0))</f>
        <v/>
      </c>
      <c r="G179" s="27" t="str">
        <f ca="1">IF($A179="","",OFFSET(統合マスタ!$E$4,MATCH($A179,統合マスタ!$AC$5:$AC$1501,0),0))</f>
        <v/>
      </c>
      <c r="H179" s="27" t="str">
        <f ca="1">IF($A179="","",OFFSET(統合マスタ!$F$4,MATCH($A179,統合マスタ!$AC$5:$AC$1501,0),0))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IF($A179="","",OFFSET(統合マスタ!$K$4,MATCH($A179,統合マスタ!$AC$5:$AC$1501,0),0))</f>
        <v/>
      </c>
    </row>
    <row r="180" spans="1:14">
      <c r="A180" s="66" t="str" cm="1">
        <f t="array" aca="1" ref="A180" ca="1">IFERROR(
    SMALL(
        IF((統合マスタ!$R$5:$R$1501=1)*
           (ISNUMBER(MATCH(統合マスタ!$V$5:$V$1501, 分類!$T$8:$T$19, 0))),
           統合マスタ!$AC$5:$AC$1501),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IF($A180="","",OFFSET(統合マスタ!$B$4,MATCH($A180,統合マスタ!$AC$5:$AC$1501,0),0))</f>
        <v/>
      </c>
      <c r="D180" s="27" t="str">
        <f ca="1">IF($A180="","",OFFSET(統合マスタ!$C$4,MATCH($A180,統合マスタ!$AC$5:$AC$1501,0),0))</f>
        <v/>
      </c>
      <c r="E180" s="27" t="str">
        <f ca="1">IF($A180="","",OFFSET(統合マスタ!$X$4,MATCH($A180,統合マスタ!$AC$5:$AC$1501,0),0))</f>
        <v/>
      </c>
      <c r="F180" s="27" t="str">
        <f ca="1">IF($A180="","",OFFSET(統合マスタ!$Z$4,MATCH($A180,統合マスタ!$AC$5:$AC$1501,0),0))</f>
        <v/>
      </c>
      <c r="G180" s="27" t="str">
        <f ca="1">IF($A180="","",OFFSET(統合マスタ!$E$4,MATCH($A180,統合マスタ!$AC$5:$AC$1501,0),0))</f>
        <v/>
      </c>
      <c r="H180" s="27" t="str">
        <f ca="1">IF($A180="","",OFFSET(統合マスタ!$F$4,MATCH($A180,統合マスタ!$AC$5:$AC$1501,0),0))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IF($A180="","",OFFSET(統合マスタ!$K$4,MATCH($A180,統合マスタ!$AC$5:$AC$1501,0),0))</f>
        <v/>
      </c>
    </row>
    <row r="181" spans="1:14">
      <c r="A181" s="66" t="str" cm="1">
        <f t="array" aca="1" ref="A181" ca="1">IFERROR(
    SMALL(
        IF((統合マスタ!$R$5:$R$1501=1)*
           (ISNUMBER(MATCH(統合マスタ!$V$5:$V$1501, 分類!$T$8:$T$19, 0))),
           統合マスタ!$AC$5:$AC$1501),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IF($A181="","",OFFSET(統合マスタ!$B$4,MATCH($A181,統合マスタ!$AC$5:$AC$1501,0),0))</f>
        <v/>
      </c>
      <c r="D181" s="27" t="str">
        <f ca="1">IF($A181="","",OFFSET(統合マスタ!$C$4,MATCH($A181,統合マスタ!$AC$5:$AC$1501,0),0))</f>
        <v/>
      </c>
      <c r="E181" s="27" t="str">
        <f ca="1">IF($A181="","",OFFSET(統合マスタ!$X$4,MATCH($A181,統合マスタ!$AC$5:$AC$1501,0),0))</f>
        <v/>
      </c>
      <c r="F181" s="27" t="str">
        <f ca="1">IF($A181="","",OFFSET(統合マスタ!$Z$4,MATCH($A181,統合マスタ!$AC$5:$AC$1501,0),0))</f>
        <v/>
      </c>
      <c r="G181" s="27" t="str">
        <f ca="1">IF($A181="","",OFFSET(統合マスタ!$E$4,MATCH($A181,統合マスタ!$AC$5:$AC$1501,0),0))</f>
        <v/>
      </c>
      <c r="H181" s="27" t="str">
        <f ca="1">IF($A181="","",OFFSET(統合マスタ!$F$4,MATCH($A181,統合マスタ!$AC$5:$AC$1501,0),0))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IF($A181="","",OFFSET(統合マスタ!$K$4,MATCH($A181,統合マスタ!$AC$5:$AC$1501,0),0))</f>
        <v/>
      </c>
    </row>
    <row r="182" spans="1:14">
      <c r="A182" s="66" t="str" cm="1">
        <f t="array" aca="1" ref="A182" ca="1">IFERROR(
    SMALL(
        IF((統合マスタ!$R$5:$R$1501=1)*
           (ISNUMBER(MATCH(統合マスタ!$V$5:$V$1501, 分類!$T$8:$T$19, 0))),
           統合マスタ!$AC$5:$AC$1501),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IF($A182="","",OFFSET(統合マスタ!$B$4,MATCH($A182,統合マスタ!$AC$5:$AC$1501,0),0))</f>
        <v/>
      </c>
      <c r="D182" s="27" t="str">
        <f ca="1">IF($A182="","",OFFSET(統合マスタ!$C$4,MATCH($A182,統合マスタ!$AC$5:$AC$1501,0),0))</f>
        <v/>
      </c>
      <c r="E182" s="27" t="str">
        <f ca="1">IF($A182="","",OFFSET(統合マスタ!$X$4,MATCH($A182,統合マスタ!$AC$5:$AC$1501,0),0))</f>
        <v/>
      </c>
      <c r="F182" s="27" t="str">
        <f ca="1">IF($A182="","",OFFSET(統合マスタ!$Z$4,MATCH($A182,統合マスタ!$AC$5:$AC$1501,0),0))</f>
        <v/>
      </c>
      <c r="G182" s="27" t="str">
        <f ca="1">IF($A182="","",OFFSET(統合マスタ!$E$4,MATCH($A182,統合マスタ!$AC$5:$AC$1501,0),0))</f>
        <v/>
      </c>
      <c r="H182" s="27" t="str">
        <f ca="1">IF($A182="","",OFFSET(統合マスタ!$F$4,MATCH($A182,統合マスタ!$AC$5:$AC$1501,0),0))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IF($A182="","",OFFSET(統合マスタ!$K$4,MATCH($A182,統合マスタ!$AC$5:$AC$1501,0),0))</f>
        <v/>
      </c>
    </row>
    <row r="183" spans="1:14">
      <c r="A183" s="66" t="str" cm="1">
        <f t="array" aca="1" ref="A183" ca="1">IFERROR(
    SMALL(
        IF((統合マスタ!$R$5:$R$1501=1)*
           (ISNUMBER(MATCH(統合マスタ!$V$5:$V$1501, 分類!$T$8:$T$19, 0))),
           統合マスタ!$AC$5:$AC$1501),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IF($A183="","",OFFSET(統合マスタ!$B$4,MATCH($A183,統合マスタ!$AC$5:$AC$1501,0),0))</f>
        <v/>
      </c>
      <c r="D183" s="27" t="str">
        <f ca="1">IF($A183="","",OFFSET(統合マスタ!$C$4,MATCH($A183,統合マスタ!$AC$5:$AC$1501,0),0))</f>
        <v/>
      </c>
      <c r="E183" s="27" t="str">
        <f ca="1">IF($A183="","",OFFSET(統合マスタ!$X$4,MATCH($A183,統合マスタ!$AC$5:$AC$1501,0),0))</f>
        <v/>
      </c>
      <c r="F183" s="27" t="str">
        <f ca="1">IF($A183="","",OFFSET(統合マスタ!$Z$4,MATCH($A183,統合マスタ!$AC$5:$AC$1501,0),0))</f>
        <v/>
      </c>
      <c r="G183" s="27" t="str">
        <f ca="1">IF($A183="","",OFFSET(統合マスタ!$E$4,MATCH($A183,統合マスタ!$AC$5:$AC$1501,0),0))</f>
        <v/>
      </c>
      <c r="H183" s="27" t="str">
        <f ca="1">IF($A183="","",OFFSET(統合マスタ!$F$4,MATCH($A183,統合マスタ!$AC$5:$AC$1501,0),0))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IF($A183="","",OFFSET(統合マスタ!$K$4,MATCH($A183,統合マスタ!$AC$5:$AC$1501,0),0))</f>
        <v/>
      </c>
    </row>
    <row r="184" spans="1:14">
      <c r="A184" s="66" t="str" cm="1">
        <f t="array" aca="1" ref="A184" ca="1">IFERROR(
    SMALL(
        IF((統合マスタ!$R$5:$R$1501=1)*
           (ISNUMBER(MATCH(統合マスタ!$V$5:$V$1501, 分類!$T$8:$T$19, 0))),
           統合マスタ!$AC$5:$AC$1501),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IF($A184="","",OFFSET(統合マスタ!$B$4,MATCH($A184,統合マスタ!$AC$5:$AC$1501,0),0))</f>
        <v/>
      </c>
      <c r="D184" s="27" t="str">
        <f ca="1">IF($A184="","",OFFSET(統合マスタ!$C$4,MATCH($A184,統合マスタ!$AC$5:$AC$1501,0),0))</f>
        <v/>
      </c>
      <c r="E184" s="27" t="str">
        <f ca="1">IF($A184="","",OFFSET(統合マスタ!$X$4,MATCH($A184,統合マスタ!$AC$5:$AC$1501,0),0))</f>
        <v/>
      </c>
      <c r="F184" s="27" t="str">
        <f ca="1">IF($A184="","",OFFSET(統合マスタ!$Z$4,MATCH($A184,統合マスタ!$AC$5:$AC$1501,0),0))</f>
        <v/>
      </c>
      <c r="G184" s="27" t="str">
        <f ca="1">IF($A184="","",OFFSET(統合マスタ!$E$4,MATCH($A184,統合マスタ!$AC$5:$AC$1501,0),0))</f>
        <v/>
      </c>
      <c r="H184" s="27" t="str">
        <f ca="1">IF($A184="","",OFFSET(統合マスタ!$F$4,MATCH($A184,統合マスタ!$AC$5:$AC$1501,0),0))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IF($A184="","",OFFSET(統合マスタ!$K$4,MATCH($A184,統合マスタ!$AC$5:$AC$1501,0),0))</f>
        <v/>
      </c>
    </row>
    <row r="185" spans="1:14">
      <c r="A185" s="66" t="str" cm="1">
        <f t="array" aca="1" ref="A185" ca="1">IFERROR(
    SMALL(
        IF((統合マスタ!$R$5:$R$1501=1)*
           (ISNUMBER(MATCH(統合マスタ!$V$5:$V$1501, 分類!$T$8:$T$19, 0))),
           統合マスタ!$AC$5:$AC$1501),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IF($A185="","",OFFSET(統合マスタ!$B$4,MATCH($A185,統合マスタ!$AC$5:$AC$1501,0),0))</f>
        <v/>
      </c>
      <c r="D185" s="27" t="str">
        <f ca="1">IF($A185="","",OFFSET(統合マスタ!$C$4,MATCH($A185,統合マスタ!$AC$5:$AC$1501,0),0))</f>
        <v/>
      </c>
      <c r="E185" s="27" t="str">
        <f ca="1">IF($A185="","",OFFSET(統合マスタ!$X$4,MATCH($A185,統合マスタ!$AC$5:$AC$1501,0),0))</f>
        <v/>
      </c>
      <c r="F185" s="27" t="str">
        <f ca="1">IF($A185="","",OFFSET(統合マスタ!$Z$4,MATCH($A185,統合マスタ!$AC$5:$AC$1501,0),0))</f>
        <v/>
      </c>
      <c r="G185" s="27" t="str">
        <f ca="1">IF($A185="","",OFFSET(統合マスタ!$E$4,MATCH($A185,統合マスタ!$AC$5:$AC$1501,0),0))</f>
        <v/>
      </c>
      <c r="H185" s="27" t="str">
        <f ca="1">IF($A185="","",OFFSET(統合マスタ!$F$4,MATCH($A185,統合マスタ!$AC$5:$AC$1501,0),0))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IF($A185="","",OFFSET(統合マスタ!$K$4,MATCH($A185,統合マスタ!$AC$5:$AC$1501,0),0))</f>
        <v/>
      </c>
    </row>
    <row r="186" spans="1:14">
      <c r="A186" s="66" t="str" cm="1">
        <f t="array" aca="1" ref="A186" ca="1">IFERROR(
    SMALL(
        IF((統合マスタ!$R$5:$R$1501=1)*
           (ISNUMBER(MATCH(統合マスタ!$V$5:$V$1501, 分類!$T$8:$T$19, 0))),
           統合マスタ!$AC$5:$AC$1501),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IF($A186="","",OFFSET(統合マスタ!$B$4,MATCH($A186,統合マスタ!$AC$5:$AC$1501,0),0))</f>
        <v/>
      </c>
      <c r="D186" s="27" t="str">
        <f ca="1">IF($A186="","",OFFSET(統合マスタ!$C$4,MATCH($A186,統合マスタ!$AC$5:$AC$1501,0),0))</f>
        <v/>
      </c>
      <c r="E186" s="27" t="str">
        <f ca="1">IF($A186="","",OFFSET(統合マスタ!$X$4,MATCH($A186,統合マスタ!$AC$5:$AC$1501,0),0))</f>
        <v/>
      </c>
      <c r="F186" s="27" t="str">
        <f ca="1">IF($A186="","",OFFSET(統合マスタ!$Z$4,MATCH($A186,統合マスタ!$AC$5:$AC$1501,0),0))</f>
        <v/>
      </c>
      <c r="G186" s="27" t="str">
        <f ca="1">IF($A186="","",OFFSET(統合マスタ!$E$4,MATCH($A186,統合マスタ!$AC$5:$AC$1501,0),0))</f>
        <v/>
      </c>
      <c r="H186" s="27" t="str">
        <f ca="1">IF($A186="","",OFFSET(統合マスタ!$F$4,MATCH($A186,統合マスタ!$AC$5:$AC$1501,0),0))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IF($A186="","",OFFSET(統合マスタ!$K$4,MATCH($A186,統合マスタ!$AC$5:$AC$1501,0),0))</f>
        <v/>
      </c>
    </row>
    <row r="187" spans="1:14">
      <c r="A187" s="66" t="str" cm="1">
        <f t="array" aca="1" ref="A187" ca="1">IFERROR(
    SMALL(
        IF((統合マスタ!$R$5:$R$1501=1)*
           (ISNUMBER(MATCH(統合マスタ!$V$5:$V$1501, 分類!$T$8:$T$19, 0))),
           統合マスタ!$AC$5:$AC$1501),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IF($A187="","",OFFSET(統合マスタ!$B$4,MATCH($A187,統合マスタ!$AC$5:$AC$1501,0),0))</f>
        <v/>
      </c>
      <c r="D187" s="27" t="str">
        <f ca="1">IF($A187="","",OFFSET(統合マスタ!$C$4,MATCH($A187,統合マスタ!$AC$5:$AC$1501,0),0))</f>
        <v/>
      </c>
      <c r="E187" s="27" t="str">
        <f ca="1">IF($A187="","",OFFSET(統合マスタ!$X$4,MATCH($A187,統合マスタ!$AC$5:$AC$1501,0),0))</f>
        <v/>
      </c>
      <c r="F187" s="27" t="str">
        <f ca="1">IF($A187="","",OFFSET(統合マスタ!$Z$4,MATCH($A187,統合マスタ!$AC$5:$AC$1501,0),0))</f>
        <v/>
      </c>
      <c r="G187" s="27" t="str">
        <f ca="1">IF($A187="","",OFFSET(統合マスタ!$E$4,MATCH($A187,統合マスタ!$AC$5:$AC$1501,0),0))</f>
        <v/>
      </c>
      <c r="H187" s="27" t="str">
        <f ca="1">IF($A187="","",OFFSET(統合マスタ!$F$4,MATCH($A187,統合マスタ!$AC$5:$AC$1501,0),0))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IF($A187="","",OFFSET(統合マスタ!$K$4,MATCH($A187,統合マスタ!$AC$5:$AC$1501,0),0))</f>
        <v/>
      </c>
    </row>
    <row r="188" spans="1:14">
      <c r="A188" s="66" t="str" cm="1">
        <f t="array" aca="1" ref="A188" ca="1">IFERROR(
    SMALL(
        IF((統合マスタ!$R$5:$R$1501=1)*
           (ISNUMBER(MATCH(統合マスタ!$V$5:$V$1501, 分類!$T$8:$T$19, 0))),
           統合マスタ!$AC$5:$AC$1501),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IF($A188="","",OFFSET(統合マスタ!$B$4,MATCH($A188,統合マスタ!$AC$5:$AC$1501,0),0))</f>
        <v/>
      </c>
      <c r="D188" s="27" t="str">
        <f ca="1">IF($A188="","",OFFSET(統合マスタ!$C$4,MATCH($A188,統合マスタ!$AC$5:$AC$1501,0),0))</f>
        <v/>
      </c>
      <c r="E188" s="27" t="str">
        <f ca="1">IF($A188="","",OFFSET(統合マスタ!$X$4,MATCH($A188,統合マスタ!$AC$5:$AC$1501,0),0))</f>
        <v/>
      </c>
      <c r="F188" s="27" t="str">
        <f ca="1">IF($A188="","",OFFSET(統合マスタ!$Z$4,MATCH($A188,統合マスタ!$AC$5:$AC$1501,0),0))</f>
        <v/>
      </c>
      <c r="G188" s="27" t="str">
        <f ca="1">IF($A188="","",OFFSET(統合マスタ!$E$4,MATCH($A188,統合マスタ!$AC$5:$AC$1501,0),0))</f>
        <v/>
      </c>
      <c r="H188" s="27" t="str">
        <f ca="1">IF($A188="","",OFFSET(統合マスタ!$F$4,MATCH($A188,統合マスタ!$AC$5:$AC$1501,0),0))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IF($A188="","",OFFSET(統合マスタ!$K$4,MATCH($A188,統合マスタ!$AC$5:$AC$1501,0),0))</f>
        <v/>
      </c>
    </row>
    <row r="189" spans="1:14">
      <c r="A189" s="66" t="str" cm="1">
        <f t="array" aca="1" ref="A189" ca="1">IFERROR(
    SMALL(
        IF((統合マスタ!$R$5:$R$1501=1)*
           (ISNUMBER(MATCH(統合マスタ!$V$5:$V$1501, 分類!$T$8:$T$19, 0))),
           統合マスタ!$AC$5:$AC$1501),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IF($A189="","",OFFSET(統合マスタ!$B$4,MATCH($A189,統合マスタ!$AC$5:$AC$1501,0),0))</f>
        <v/>
      </c>
      <c r="D189" s="27" t="str">
        <f ca="1">IF($A189="","",OFFSET(統合マスタ!$C$4,MATCH($A189,統合マスタ!$AC$5:$AC$1501,0),0))</f>
        <v/>
      </c>
      <c r="E189" s="27" t="str">
        <f ca="1">IF($A189="","",OFFSET(統合マスタ!$X$4,MATCH($A189,統合マスタ!$AC$5:$AC$1501,0),0))</f>
        <v/>
      </c>
      <c r="F189" s="27" t="str">
        <f ca="1">IF($A189="","",OFFSET(統合マスタ!$Z$4,MATCH($A189,統合マスタ!$AC$5:$AC$1501,0),0))</f>
        <v/>
      </c>
      <c r="G189" s="27" t="str">
        <f ca="1">IF($A189="","",OFFSET(統合マスタ!$E$4,MATCH($A189,統合マスタ!$AC$5:$AC$1501,0),0))</f>
        <v/>
      </c>
      <c r="H189" s="27" t="str">
        <f ca="1">IF($A189="","",OFFSET(統合マスタ!$F$4,MATCH($A189,統合マスタ!$AC$5:$AC$1501,0),0))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IF($A189="","",OFFSET(統合マスタ!$K$4,MATCH($A189,統合マスタ!$AC$5:$AC$1501,0),0))</f>
        <v/>
      </c>
    </row>
    <row r="190" spans="1:14">
      <c r="A190" s="66" t="str" cm="1">
        <f t="array" aca="1" ref="A190" ca="1">IFERROR(
    SMALL(
        IF((統合マスタ!$R$5:$R$1501=1)*
           (ISNUMBER(MATCH(統合マスタ!$V$5:$V$1501, 分類!$T$8:$T$19, 0))),
           統合マスタ!$AC$5:$AC$1501),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IF($A190="","",OFFSET(統合マスタ!$B$4,MATCH($A190,統合マスタ!$AC$5:$AC$1501,0),0))</f>
        <v/>
      </c>
      <c r="D190" s="27" t="str">
        <f ca="1">IF($A190="","",OFFSET(統合マスタ!$C$4,MATCH($A190,統合マスタ!$AC$5:$AC$1501,0),0))</f>
        <v/>
      </c>
      <c r="E190" s="27" t="str">
        <f ca="1">IF($A190="","",OFFSET(統合マスタ!$X$4,MATCH($A190,統合マスタ!$AC$5:$AC$1501,0),0))</f>
        <v/>
      </c>
      <c r="F190" s="27" t="str">
        <f ca="1">IF($A190="","",OFFSET(統合マスタ!$Z$4,MATCH($A190,統合マスタ!$AC$5:$AC$1501,0),0))</f>
        <v/>
      </c>
      <c r="G190" s="27" t="str">
        <f ca="1">IF($A190="","",OFFSET(統合マスタ!$E$4,MATCH($A190,統合マスタ!$AC$5:$AC$1501,0),0))</f>
        <v/>
      </c>
      <c r="H190" s="27" t="str">
        <f ca="1">IF($A190="","",OFFSET(統合マスタ!$F$4,MATCH($A190,統合マスタ!$AC$5:$AC$1501,0),0))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IF($A190="","",OFFSET(統合マスタ!$K$4,MATCH($A190,統合マスタ!$AC$5:$AC$1501,0),0))</f>
        <v/>
      </c>
    </row>
    <row r="191" spans="1:14">
      <c r="A191" s="66" t="str" cm="1">
        <f t="array" aca="1" ref="A191" ca="1">IFERROR(
    SMALL(
        IF((統合マスタ!$R$5:$R$1501=1)*
           (ISNUMBER(MATCH(統合マスタ!$V$5:$V$1501, 分類!$T$8:$T$19, 0))),
           統合マスタ!$AC$5:$AC$1501),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IF($A191="","",OFFSET(統合マスタ!$B$4,MATCH($A191,統合マスタ!$AC$5:$AC$1501,0),0))</f>
        <v/>
      </c>
      <c r="D191" s="27" t="str">
        <f ca="1">IF($A191="","",OFFSET(統合マスタ!$C$4,MATCH($A191,統合マスタ!$AC$5:$AC$1501,0),0))</f>
        <v/>
      </c>
      <c r="E191" s="27" t="str">
        <f ca="1">IF($A191="","",OFFSET(統合マスタ!$X$4,MATCH($A191,統合マスタ!$AC$5:$AC$1501,0),0))</f>
        <v/>
      </c>
      <c r="F191" s="27" t="str">
        <f ca="1">IF($A191="","",OFFSET(統合マスタ!$Z$4,MATCH($A191,統合マスタ!$AC$5:$AC$1501,0),0))</f>
        <v/>
      </c>
      <c r="G191" s="27" t="str">
        <f ca="1">IF($A191="","",OFFSET(統合マスタ!$E$4,MATCH($A191,統合マスタ!$AC$5:$AC$1501,0),0))</f>
        <v/>
      </c>
      <c r="H191" s="27" t="str">
        <f ca="1">IF($A191="","",OFFSET(統合マスタ!$F$4,MATCH($A191,統合マスタ!$AC$5:$AC$1501,0),0))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IF($A191="","",OFFSET(統合マスタ!$K$4,MATCH($A191,統合マスタ!$AC$5:$AC$1501,0),0))</f>
        <v/>
      </c>
    </row>
    <row r="192" spans="1:14">
      <c r="A192" s="66" t="str" cm="1">
        <f t="array" aca="1" ref="A192" ca="1">IFERROR(
    SMALL(
        IF((統合マスタ!$R$5:$R$1501=1)*
           (ISNUMBER(MATCH(統合マスタ!$V$5:$V$1501, 分類!$T$8:$T$19, 0))),
           統合マスタ!$AC$5:$AC$1501),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IF($A192="","",OFFSET(統合マスタ!$B$4,MATCH($A192,統合マスタ!$AC$5:$AC$1501,0),0))</f>
        <v/>
      </c>
      <c r="D192" s="27" t="str">
        <f ca="1">IF($A192="","",OFFSET(統合マスタ!$C$4,MATCH($A192,統合マスタ!$AC$5:$AC$1501,0),0))</f>
        <v/>
      </c>
      <c r="E192" s="27" t="str">
        <f ca="1">IF($A192="","",OFFSET(統合マスタ!$X$4,MATCH($A192,統合マスタ!$AC$5:$AC$1501,0),0))</f>
        <v/>
      </c>
      <c r="F192" s="27" t="str">
        <f ca="1">IF($A192="","",OFFSET(統合マスタ!$Z$4,MATCH($A192,統合マスタ!$AC$5:$AC$1501,0),0))</f>
        <v/>
      </c>
      <c r="G192" s="27" t="str">
        <f ca="1">IF($A192="","",OFFSET(統合マスタ!$E$4,MATCH($A192,統合マスタ!$AC$5:$AC$1501,0),0))</f>
        <v/>
      </c>
      <c r="H192" s="27" t="str">
        <f ca="1">IF($A192="","",OFFSET(統合マスタ!$F$4,MATCH($A192,統合マスタ!$AC$5:$AC$1501,0),0))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IF($A192="","",OFFSET(統合マスタ!$K$4,MATCH($A192,統合マスタ!$AC$5:$AC$1501,0),0))</f>
        <v/>
      </c>
    </row>
    <row r="193" spans="1:14">
      <c r="A193" s="66" t="str" cm="1">
        <f t="array" aca="1" ref="A193" ca="1">IFERROR(
    SMALL(
        IF((統合マスタ!$R$5:$R$1501=1)*
           (ISNUMBER(MATCH(統合マスタ!$V$5:$V$1501, 分類!$T$8:$T$19, 0))),
           統合マスタ!$AC$5:$AC$1501),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IF($A193="","",OFFSET(統合マスタ!$B$4,MATCH($A193,統合マスタ!$AC$5:$AC$1501,0),0))</f>
        <v/>
      </c>
      <c r="D193" s="27" t="str">
        <f ca="1">IF($A193="","",OFFSET(統合マスタ!$C$4,MATCH($A193,統合マスタ!$AC$5:$AC$1501,0),0))</f>
        <v/>
      </c>
      <c r="E193" s="27" t="str">
        <f ca="1">IF($A193="","",OFFSET(統合マスタ!$X$4,MATCH($A193,統合マスタ!$AC$5:$AC$1501,0),0))</f>
        <v/>
      </c>
      <c r="F193" s="27" t="str">
        <f ca="1">IF($A193="","",OFFSET(統合マスタ!$Z$4,MATCH($A193,統合マスタ!$AC$5:$AC$1501,0),0))</f>
        <v/>
      </c>
      <c r="G193" s="27" t="str">
        <f ca="1">IF($A193="","",OFFSET(統合マスタ!$E$4,MATCH($A193,統合マスタ!$AC$5:$AC$1501,0),0))</f>
        <v/>
      </c>
      <c r="H193" s="27" t="str">
        <f ca="1">IF($A193="","",OFFSET(統合マスタ!$F$4,MATCH($A193,統合マスタ!$AC$5:$AC$1501,0),0))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IF($A193="","",OFFSET(統合マスタ!$K$4,MATCH($A193,統合マスタ!$AC$5:$AC$1501,0),0))</f>
        <v/>
      </c>
    </row>
    <row r="194" spans="1:14">
      <c r="A194" s="66" t="str" cm="1">
        <f t="array" aca="1" ref="A194" ca="1">IFERROR(
    SMALL(
        IF((統合マスタ!$R$5:$R$1501=1)*
           (ISNUMBER(MATCH(統合マスタ!$V$5:$V$1501, 分類!$T$8:$T$19, 0))),
           統合マスタ!$AC$5:$AC$1501),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IF($A194="","",OFFSET(統合マスタ!$B$4,MATCH($A194,統合マスタ!$AC$5:$AC$1501,0),0))</f>
        <v/>
      </c>
      <c r="D194" s="27" t="str">
        <f ca="1">IF($A194="","",OFFSET(統合マスタ!$C$4,MATCH($A194,統合マスタ!$AC$5:$AC$1501,0),0))</f>
        <v/>
      </c>
      <c r="E194" s="27" t="str">
        <f ca="1">IF($A194="","",OFFSET(統合マスタ!$X$4,MATCH($A194,統合マスタ!$AC$5:$AC$1501,0),0))</f>
        <v/>
      </c>
      <c r="F194" s="27" t="str">
        <f ca="1">IF($A194="","",OFFSET(統合マスタ!$Z$4,MATCH($A194,統合マスタ!$AC$5:$AC$1501,0),0))</f>
        <v/>
      </c>
      <c r="G194" s="27" t="str">
        <f ca="1">IF($A194="","",OFFSET(統合マスタ!$E$4,MATCH($A194,統合マスタ!$AC$5:$AC$1501,0),0))</f>
        <v/>
      </c>
      <c r="H194" s="27" t="str">
        <f ca="1">IF($A194="","",OFFSET(統合マスタ!$F$4,MATCH($A194,統合マスタ!$AC$5:$AC$1501,0),0))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IF($A194="","",OFFSET(統合マスタ!$K$4,MATCH($A194,統合マスタ!$AC$5:$AC$1501,0),0))</f>
        <v/>
      </c>
    </row>
    <row r="195" spans="1:14">
      <c r="A195" s="66" t="str" cm="1">
        <f t="array" aca="1" ref="A195" ca="1">IFERROR(
    SMALL(
        IF((統合マスタ!$R$5:$R$1501=1)*
           (ISNUMBER(MATCH(統合マスタ!$V$5:$V$1501, 分類!$T$8:$T$19, 0))),
           統合マスタ!$AC$5:$AC$1501),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IF($A195="","",OFFSET(統合マスタ!$B$4,MATCH($A195,統合マスタ!$AC$5:$AC$1501,0),0))</f>
        <v/>
      </c>
      <c r="D195" s="27" t="str">
        <f ca="1">IF($A195="","",OFFSET(統合マスタ!$C$4,MATCH($A195,統合マスタ!$AC$5:$AC$1501,0),0))</f>
        <v/>
      </c>
      <c r="E195" s="27" t="str">
        <f ca="1">IF($A195="","",OFFSET(統合マスタ!$X$4,MATCH($A195,統合マスタ!$AC$5:$AC$1501,0),0))</f>
        <v/>
      </c>
      <c r="F195" s="27" t="str">
        <f ca="1">IF($A195="","",OFFSET(統合マスタ!$Z$4,MATCH($A195,統合マスタ!$AC$5:$AC$1501,0),0))</f>
        <v/>
      </c>
      <c r="G195" s="27" t="str">
        <f ca="1">IF($A195="","",OFFSET(統合マスタ!$E$4,MATCH($A195,統合マスタ!$AC$5:$AC$1501,0),0))</f>
        <v/>
      </c>
      <c r="H195" s="27" t="str">
        <f ca="1">IF($A195="","",OFFSET(統合マスタ!$F$4,MATCH($A195,統合マスタ!$AC$5:$AC$1501,0),0))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IF($A195="","",OFFSET(統合マスタ!$K$4,MATCH($A195,統合マスタ!$AC$5:$AC$1501,0),0))</f>
        <v/>
      </c>
    </row>
    <row r="196" spans="1:14">
      <c r="A196" s="66" t="str" cm="1">
        <f t="array" aca="1" ref="A196" ca="1">IFERROR(
    SMALL(
        IF((統合マスタ!$R$5:$R$1501=1)*
           (ISNUMBER(MATCH(統合マスタ!$V$5:$V$1501, 分類!$T$8:$T$19, 0))),
           統合マスタ!$AC$5:$AC$1501),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IF($A196="","",OFFSET(統合マスタ!$B$4,MATCH($A196,統合マスタ!$AC$5:$AC$1501,0),0))</f>
        <v/>
      </c>
      <c r="D196" s="27" t="str">
        <f ca="1">IF($A196="","",OFFSET(統合マスタ!$C$4,MATCH($A196,統合マスタ!$AC$5:$AC$1501,0),0))</f>
        <v/>
      </c>
      <c r="E196" s="27" t="str">
        <f ca="1">IF($A196="","",OFFSET(統合マスタ!$X$4,MATCH($A196,統合マスタ!$AC$5:$AC$1501,0),0))</f>
        <v/>
      </c>
      <c r="F196" s="27" t="str">
        <f ca="1">IF($A196="","",OFFSET(統合マスタ!$Z$4,MATCH($A196,統合マスタ!$AC$5:$AC$1501,0),0))</f>
        <v/>
      </c>
      <c r="G196" s="27" t="str">
        <f ca="1">IF($A196="","",OFFSET(統合マスタ!$E$4,MATCH($A196,統合マスタ!$AC$5:$AC$1501,0),0))</f>
        <v/>
      </c>
      <c r="H196" s="27" t="str">
        <f ca="1">IF($A196="","",OFFSET(統合マスタ!$F$4,MATCH($A196,統合マスタ!$AC$5:$AC$1501,0),0))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IF($A196="","",OFFSET(統合マスタ!$K$4,MATCH($A196,統合マスタ!$AC$5:$AC$1501,0),0))</f>
        <v/>
      </c>
    </row>
    <row r="197" spans="1:14">
      <c r="A197" s="66" t="str" cm="1">
        <f t="array" aca="1" ref="A197" ca="1">IFERROR(
    SMALL(
        IF((統合マスタ!$R$5:$R$1501=1)*
           (ISNUMBER(MATCH(統合マスタ!$V$5:$V$1501, 分類!$T$8:$T$19, 0))),
           統合マスタ!$AC$5:$AC$1501),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IF($A197="","",OFFSET(統合マスタ!$B$4,MATCH($A197,統合マスタ!$AC$5:$AC$1501,0),0))</f>
        <v/>
      </c>
      <c r="D197" s="27" t="str">
        <f ca="1">IF($A197="","",OFFSET(統合マスタ!$C$4,MATCH($A197,統合マスタ!$AC$5:$AC$1501,0),0))</f>
        <v/>
      </c>
      <c r="E197" s="27" t="str">
        <f ca="1">IF($A197="","",OFFSET(統合マスタ!$X$4,MATCH($A197,統合マスタ!$AC$5:$AC$1501,0),0))</f>
        <v/>
      </c>
      <c r="F197" s="27" t="str">
        <f ca="1">IF($A197="","",OFFSET(統合マスタ!$Z$4,MATCH($A197,統合マスタ!$AC$5:$AC$1501,0),0))</f>
        <v/>
      </c>
      <c r="G197" s="27" t="str">
        <f ca="1">IF($A197="","",OFFSET(統合マスタ!$E$4,MATCH($A197,統合マスタ!$AC$5:$AC$1501,0),0))</f>
        <v/>
      </c>
      <c r="H197" s="27" t="str">
        <f ca="1">IF($A197="","",OFFSET(統合マスタ!$F$4,MATCH($A197,統合マスタ!$AC$5:$AC$1501,0),0))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IF($A197="","",OFFSET(統合マスタ!$K$4,MATCH($A197,統合マスタ!$AC$5:$AC$1501,0),0))</f>
        <v/>
      </c>
    </row>
    <row r="198" spans="1:14">
      <c r="A198" s="66" t="str" cm="1">
        <f t="array" aca="1" ref="A198" ca="1">IFERROR(
    SMALL(
        IF((統合マスタ!$R$5:$R$1501=1)*
           (ISNUMBER(MATCH(統合マスタ!$V$5:$V$1501, 分類!$T$8:$T$19, 0))),
           統合マスタ!$AC$5:$AC$1501),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IF($A198="","",OFFSET(統合マスタ!$B$4,MATCH($A198,統合マスタ!$AC$5:$AC$1501,0),0))</f>
        <v/>
      </c>
      <c r="D198" s="27" t="str">
        <f ca="1">IF($A198="","",OFFSET(統合マスタ!$C$4,MATCH($A198,統合マスタ!$AC$5:$AC$1501,0),0))</f>
        <v/>
      </c>
      <c r="E198" s="27" t="str">
        <f ca="1">IF($A198="","",OFFSET(統合マスタ!$X$4,MATCH($A198,統合マスタ!$AC$5:$AC$1501,0),0))</f>
        <v/>
      </c>
      <c r="F198" s="27" t="str">
        <f ca="1">IF($A198="","",OFFSET(統合マスタ!$Z$4,MATCH($A198,統合マスタ!$AC$5:$AC$1501,0),0))</f>
        <v/>
      </c>
      <c r="G198" s="27" t="str">
        <f ca="1">IF($A198="","",OFFSET(統合マスタ!$E$4,MATCH($A198,統合マスタ!$AC$5:$AC$1501,0),0))</f>
        <v/>
      </c>
      <c r="H198" s="27" t="str">
        <f ca="1">IF($A198="","",OFFSET(統合マスタ!$F$4,MATCH($A198,統合マスタ!$AC$5:$AC$1501,0),0))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IF($A198="","",OFFSET(統合マスタ!$K$4,MATCH($A198,統合マスタ!$AC$5:$AC$1501,0),0))</f>
        <v/>
      </c>
    </row>
    <row r="199" spans="1:14">
      <c r="A199" s="66" t="str" cm="1">
        <f t="array" aca="1" ref="A199" ca="1">IFERROR(
    SMALL(
        IF((統合マスタ!$R$5:$R$1501=1)*
           (ISNUMBER(MATCH(統合マスタ!$V$5:$V$1501, 分類!$T$8:$T$19, 0))),
           統合マスタ!$AC$5:$AC$1501),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IF($A199="","",OFFSET(統合マスタ!$B$4,MATCH($A199,統合マスタ!$AC$5:$AC$1501,0),0))</f>
        <v/>
      </c>
      <c r="D199" s="27" t="str">
        <f ca="1">IF($A199="","",OFFSET(統合マスタ!$C$4,MATCH($A199,統合マスタ!$AC$5:$AC$1501,0),0))</f>
        <v/>
      </c>
      <c r="E199" s="27" t="str">
        <f ca="1">IF($A199="","",OFFSET(統合マスタ!$X$4,MATCH($A199,統合マスタ!$AC$5:$AC$1501,0),0))</f>
        <v/>
      </c>
      <c r="F199" s="27" t="str">
        <f ca="1">IF($A199="","",OFFSET(統合マスタ!$Z$4,MATCH($A199,統合マスタ!$AC$5:$AC$1501,0),0))</f>
        <v/>
      </c>
      <c r="G199" s="27" t="str">
        <f ca="1">IF($A199="","",OFFSET(統合マスタ!$E$4,MATCH($A199,統合マスタ!$AC$5:$AC$1501,0),0))</f>
        <v/>
      </c>
      <c r="H199" s="27" t="str">
        <f ca="1">IF($A199="","",OFFSET(統合マスタ!$F$4,MATCH($A199,統合マスタ!$AC$5:$AC$1501,0),0))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IF($A199="","",OFFSET(統合マスタ!$K$4,MATCH($A199,統合マスタ!$AC$5:$AC$1501,0),0))</f>
        <v/>
      </c>
    </row>
    <row r="200" spans="1:14">
      <c r="A200" s="66" t="str" cm="1">
        <f t="array" aca="1" ref="A200" ca="1">IFERROR(
    SMALL(
        IF((統合マスタ!$R$5:$R$1501=1)*
           (ISNUMBER(MATCH(統合マスタ!$V$5:$V$1501, 分類!$T$8:$T$19, 0))),
           統合マスタ!$AC$5:$AC$1501),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IF($A200="","",OFFSET(統合マスタ!$B$4,MATCH($A200,統合マスタ!$AC$5:$AC$1501,0),0))</f>
        <v/>
      </c>
      <c r="D200" s="27" t="str">
        <f ca="1">IF($A200="","",OFFSET(統合マスタ!$C$4,MATCH($A200,統合マスタ!$AC$5:$AC$1501,0),0))</f>
        <v/>
      </c>
      <c r="E200" s="27" t="str">
        <f ca="1">IF($A200="","",OFFSET(統合マスタ!$X$4,MATCH($A200,統合マスタ!$AC$5:$AC$1501,0),0))</f>
        <v/>
      </c>
      <c r="F200" s="27" t="str">
        <f ca="1">IF($A200="","",OFFSET(統合マスタ!$Z$4,MATCH($A200,統合マスタ!$AC$5:$AC$1501,0),0))</f>
        <v/>
      </c>
      <c r="G200" s="27" t="str">
        <f ca="1">IF($A200="","",OFFSET(統合マスタ!$E$4,MATCH($A200,統合マスタ!$AC$5:$AC$1501,0),0))</f>
        <v/>
      </c>
      <c r="H200" s="27" t="str">
        <f ca="1">IF($A200="","",OFFSET(統合マスタ!$F$4,MATCH($A200,統合マスタ!$AC$5:$AC$1501,0),0))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IF($A200="","",OFFSET(統合マスタ!$K$4,MATCH($A200,統合マスタ!$AC$5:$AC$1501,0),0))</f>
        <v/>
      </c>
    </row>
    <row r="201" spans="1:14">
      <c r="A201" s="66" t="str" cm="1">
        <f t="array" aca="1" ref="A201" ca="1">IFERROR(
    SMALL(
        IF((統合マスタ!$R$5:$R$1501=1)*
           (ISNUMBER(MATCH(統合マスタ!$V$5:$V$1501, 分類!$T$8:$T$19, 0))),
           統合マスタ!$AC$5:$AC$1501),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IF($A201="","",OFFSET(統合マスタ!$B$4,MATCH($A201,統合マスタ!$AC$5:$AC$1501,0),0))</f>
        <v/>
      </c>
      <c r="D201" s="27" t="str">
        <f ca="1">IF($A201="","",OFFSET(統合マスタ!$C$4,MATCH($A201,統合マスタ!$AC$5:$AC$1501,0),0))</f>
        <v/>
      </c>
      <c r="E201" s="27" t="str">
        <f ca="1">IF($A201="","",OFFSET(統合マスタ!$X$4,MATCH($A201,統合マスタ!$AC$5:$AC$1501,0),0))</f>
        <v/>
      </c>
      <c r="F201" s="27" t="str">
        <f ca="1">IF($A201="","",OFFSET(統合マスタ!$Z$4,MATCH($A201,統合マスタ!$AC$5:$AC$1501,0),0))</f>
        <v/>
      </c>
      <c r="G201" s="27" t="str">
        <f ca="1">IF($A201="","",OFFSET(統合マスタ!$E$4,MATCH($A201,統合マスタ!$AC$5:$AC$1501,0),0))</f>
        <v/>
      </c>
      <c r="H201" s="27" t="str">
        <f ca="1">IF($A201="","",OFFSET(統合マスタ!$F$4,MATCH($A201,統合マスタ!$AC$5:$AC$1501,0),0))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IF($A201="","",OFFSET(統合マスタ!$K$4,MATCH($A201,統合マスタ!$AC$5:$AC$1501,0),0))</f>
        <v/>
      </c>
    </row>
    <row r="202" spans="1:14">
      <c r="A202" s="66" t="str" cm="1">
        <f t="array" aca="1" ref="A202" ca="1">IFERROR(
    SMALL(
        IF((統合マスタ!$R$5:$R$1501=1)*
           (ISNUMBER(MATCH(統合マスタ!$V$5:$V$1501, 分類!$T$8:$T$19, 0))),
           統合マスタ!$AC$5:$AC$1501),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IF($A202="","",OFFSET(統合マスタ!$B$4,MATCH($A202,統合マスタ!$AC$5:$AC$1501,0),0))</f>
        <v/>
      </c>
      <c r="D202" s="27" t="str">
        <f ca="1">IF($A202="","",OFFSET(統合マスタ!$C$4,MATCH($A202,統合マスタ!$AC$5:$AC$1501,0),0))</f>
        <v/>
      </c>
      <c r="E202" s="27" t="str">
        <f ca="1">IF($A202="","",OFFSET(統合マスタ!$X$4,MATCH($A202,統合マスタ!$AC$5:$AC$1501,0),0))</f>
        <v/>
      </c>
      <c r="F202" s="27" t="str">
        <f ca="1">IF($A202="","",OFFSET(統合マスタ!$Z$4,MATCH($A202,統合マスタ!$AC$5:$AC$1501,0),0))</f>
        <v/>
      </c>
      <c r="G202" s="27" t="str">
        <f ca="1">IF($A202="","",OFFSET(統合マスタ!$E$4,MATCH($A202,統合マスタ!$AC$5:$AC$1501,0),0))</f>
        <v/>
      </c>
      <c r="H202" s="27" t="str">
        <f ca="1">IF($A202="","",OFFSET(統合マスタ!$F$4,MATCH($A202,統合マスタ!$AC$5:$AC$1501,0),0))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IF($A202="","",OFFSET(統合マスタ!$K$4,MATCH($A202,統合マスタ!$AC$5:$AC$1501,0),0))</f>
        <v/>
      </c>
    </row>
    <row r="203" spans="1:14">
      <c r="A203" s="66" t="str" cm="1">
        <f t="array" aca="1" ref="A203" ca="1">IFERROR(
    SMALL(
        IF((統合マスタ!$R$5:$R$1501=1)*
           (ISNUMBER(MATCH(統合マスタ!$V$5:$V$1501, 分類!$T$8:$T$19, 0))),
           統合マスタ!$AC$5:$AC$1501),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IF($A203="","",OFFSET(統合マスタ!$B$4,MATCH($A203,統合マスタ!$AC$5:$AC$1501,0),0))</f>
        <v/>
      </c>
      <c r="D203" s="27" t="str">
        <f ca="1">IF($A203="","",OFFSET(統合マスタ!$C$4,MATCH($A203,統合マスタ!$AC$5:$AC$1501,0),0))</f>
        <v/>
      </c>
      <c r="E203" s="27" t="str">
        <f ca="1">IF($A203="","",OFFSET(統合マスタ!$X$4,MATCH($A203,統合マスタ!$AC$5:$AC$1501,0),0))</f>
        <v/>
      </c>
      <c r="F203" s="27" t="str">
        <f ca="1">IF($A203="","",OFFSET(統合マスタ!$Z$4,MATCH($A203,統合マスタ!$AC$5:$AC$1501,0),0))</f>
        <v/>
      </c>
      <c r="G203" s="27" t="str">
        <f ca="1">IF($A203="","",OFFSET(統合マスタ!$E$4,MATCH($A203,統合マスタ!$AC$5:$AC$1501,0),0))</f>
        <v/>
      </c>
      <c r="H203" s="27" t="str">
        <f ca="1">IF($A203="","",OFFSET(統合マスタ!$F$4,MATCH($A203,統合マスタ!$AC$5:$AC$1501,0),0))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IF($A203="","",OFFSET(統合マスタ!$K$4,MATCH($A203,統合マスタ!$AC$5:$AC$1501,0),0))</f>
        <v/>
      </c>
    </row>
    <row r="204" spans="1:14">
      <c r="A204" s="66" t="str" cm="1">
        <f t="array" aca="1" ref="A204" ca="1">IFERROR(
    SMALL(
        IF((統合マスタ!$R$5:$R$1501=1)*
           (ISNUMBER(MATCH(統合マスタ!$V$5:$V$1501, 分類!$T$8:$T$19, 0))),
           統合マスタ!$AC$5:$AC$1501),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IF($A204="","",OFFSET(統合マスタ!$B$4,MATCH($A204,統合マスタ!$AC$5:$AC$1501,0),0))</f>
        <v/>
      </c>
      <c r="D204" s="27" t="str">
        <f ca="1">IF($A204="","",OFFSET(統合マスタ!$C$4,MATCH($A204,統合マスタ!$AC$5:$AC$1501,0),0))</f>
        <v/>
      </c>
      <c r="E204" s="27" t="str">
        <f ca="1">IF($A204="","",OFFSET(統合マスタ!$X$4,MATCH($A204,統合マスタ!$AC$5:$AC$1501,0),0))</f>
        <v/>
      </c>
      <c r="F204" s="27" t="str">
        <f ca="1">IF($A204="","",OFFSET(統合マスタ!$Z$4,MATCH($A204,統合マスタ!$AC$5:$AC$1501,0),0))</f>
        <v/>
      </c>
      <c r="G204" s="27" t="str">
        <f ca="1">IF($A204="","",OFFSET(統合マスタ!$E$4,MATCH($A204,統合マスタ!$AC$5:$AC$1501,0),0))</f>
        <v/>
      </c>
      <c r="H204" s="27" t="str">
        <f ca="1">IF($A204="","",OFFSET(統合マスタ!$F$4,MATCH($A204,統合マスタ!$AC$5:$AC$1501,0),0))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IF($A204="","",OFFSET(統合マスタ!$K$4,MATCH($A204,統合マスタ!$AC$5:$AC$1501,0),0))</f>
        <v/>
      </c>
    </row>
    <row r="205" spans="1:14">
      <c r="A205" s="66" t="str" cm="1">
        <f t="array" aca="1" ref="A205" ca="1">IFERROR(
    SMALL(
        IF((統合マスタ!$R$5:$R$1501=1)*
           (ISNUMBER(MATCH(統合マスタ!$V$5:$V$1501, 分類!$T$8:$T$19, 0))),
           統合マスタ!$AC$5:$AC$1501),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IF($A205="","",OFFSET(統合マスタ!$B$4,MATCH($A205,統合マスタ!$AC$5:$AC$1501,0),0))</f>
        <v/>
      </c>
      <c r="D205" s="27" t="str">
        <f ca="1">IF($A205="","",OFFSET(統合マスタ!$C$4,MATCH($A205,統合マスタ!$AC$5:$AC$1501,0),0))</f>
        <v/>
      </c>
      <c r="E205" s="27" t="str">
        <f ca="1">IF($A205="","",OFFSET(統合マスタ!$X$4,MATCH($A205,統合マスタ!$AC$5:$AC$1501,0),0))</f>
        <v/>
      </c>
      <c r="F205" s="27" t="str">
        <f ca="1">IF($A205="","",OFFSET(統合マスタ!$Z$4,MATCH($A205,統合マスタ!$AC$5:$AC$1501,0),0))</f>
        <v/>
      </c>
      <c r="G205" s="27" t="str">
        <f ca="1">IF($A205="","",OFFSET(統合マスタ!$E$4,MATCH($A205,統合マスタ!$AC$5:$AC$1501,0),0))</f>
        <v/>
      </c>
      <c r="H205" s="27" t="str">
        <f ca="1">IF($A205="","",OFFSET(統合マスタ!$F$4,MATCH($A205,統合マスタ!$AC$5:$AC$1501,0),0))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IF($A205="","",OFFSET(統合マスタ!$K$4,MATCH($A205,統合マスタ!$AC$5:$AC$1501,0),0))</f>
        <v/>
      </c>
    </row>
    <row r="206" spans="1:14">
      <c r="A206" s="66" t="str" cm="1">
        <f t="array" aca="1" ref="A206" ca="1">IFERROR(
    SMALL(
        IF((統合マスタ!$R$5:$R$1501=1)*
           (ISNUMBER(MATCH(統合マスタ!$V$5:$V$1501, 分類!$T$8:$T$19, 0))),
           統合マスタ!$AC$5:$AC$1501),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IF($A206="","",OFFSET(統合マスタ!$B$4,MATCH($A206,統合マスタ!$AC$5:$AC$1501,0),0))</f>
        <v/>
      </c>
      <c r="D206" s="27" t="str">
        <f ca="1">IF($A206="","",OFFSET(統合マスタ!$C$4,MATCH($A206,統合マスタ!$AC$5:$AC$1501,0),0))</f>
        <v/>
      </c>
      <c r="E206" s="27" t="str">
        <f ca="1">IF($A206="","",OFFSET(統合マスタ!$X$4,MATCH($A206,統合マスタ!$AC$5:$AC$1501,0),0))</f>
        <v/>
      </c>
      <c r="F206" s="27" t="str">
        <f ca="1">IF($A206="","",OFFSET(統合マスタ!$Z$4,MATCH($A206,統合マスタ!$AC$5:$AC$1501,0),0))</f>
        <v/>
      </c>
      <c r="G206" s="27" t="str">
        <f ca="1">IF($A206="","",OFFSET(統合マスタ!$E$4,MATCH($A206,統合マスタ!$AC$5:$AC$1501,0),0))</f>
        <v/>
      </c>
      <c r="H206" s="27" t="str">
        <f ca="1">IF($A206="","",OFFSET(統合マスタ!$F$4,MATCH($A206,統合マスタ!$AC$5:$AC$1501,0),0))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IF($A206="","",OFFSET(統合マスタ!$K$4,MATCH($A206,統合マスタ!$AC$5:$AC$1501,0),0))</f>
        <v/>
      </c>
    </row>
    <row r="207" spans="1:14">
      <c r="A207" s="66" t="str" cm="1">
        <f t="array" aca="1" ref="A207" ca="1">IFERROR(
    SMALL(
        IF((統合マスタ!$R$5:$R$1501=1)*
           (ISNUMBER(MATCH(統合マスタ!$V$5:$V$1501, 分類!$T$8:$T$19, 0))),
           統合マスタ!$AC$5:$AC$1501),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IF($A207="","",OFFSET(統合マスタ!$B$4,MATCH($A207,統合マスタ!$AC$5:$AC$1501,0),0))</f>
        <v/>
      </c>
      <c r="D207" s="27" t="str">
        <f ca="1">IF($A207="","",OFFSET(統合マスタ!$C$4,MATCH($A207,統合マスタ!$AC$5:$AC$1501,0),0))</f>
        <v/>
      </c>
      <c r="E207" s="27" t="str">
        <f ca="1">IF($A207="","",OFFSET(統合マスタ!$X$4,MATCH($A207,統合マスタ!$AC$5:$AC$1501,0),0))</f>
        <v/>
      </c>
      <c r="F207" s="27" t="str">
        <f ca="1">IF($A207="","",OFFSET(統合マスタ!$Z$4,MATCH($A207,統合マスタ!$AC$5:$AC$1501,0),0))</f>
        <v/>
      </c>
      <c r="G207" s="27" t="str">
        <f ca="1">IF($A207="","",OFFSET(統合マスタ!$E$4,MATCH($A207,統合マスタ!$AC$5:$AC$1501,0),0))</f>
        <v/>
      </c>
      <c r="H207" s="27" t="str">
        <f ca="1">IF($A207="","",OFFSET(統合マスタ!$F$4,MATCH($A207,統合マスタ!$AC$5:$AC$1501,0),0))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IF($A207="","",OFFSET(統合マスタ!$K$4,MATCH($A207,統合マスタ!$AC$5:$AC$1501,0),0))</f>
        <v/>
      </c>
    </row>
    <row r="208" spans="1:14">
      <c r="A208" s="66" t="str" cm="1">
        <f t="array" aca="1" ref="A208" ca="1">IFERROR(
    SMALL(
        IF((統合マスタ!$R$5:$R$1501=1)*
           (ISNUMBER(MATCH(統合マスタ!$V$5:$V$1501, 分類!$T$8:$T$19, 0))),
           統合マスタ!$AC$5:$AC$1501),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IF($A208="","",OFFSET(統合マスタ!$B$4,MATCH($A208,統合マスタ!$AC$5:$AC$1501,0),0))</f>
        <v/>
      </c>
      <c r="D208" s="27" t="str">
        <f ca="1">IF($A208="","",OFFSET(統合マスタ!$C$4,MATCH($A208,統合マスタ!$AC$5:$AC$1501,0),0))</f>
        <v/>
      </c>
      <c r="E208" s="27" t="str">
        <f ca="1">IF($A208="","",OFFSET(統合マスタ!$X$4,MATCH($A208,統合マスタ!$AC$5:$AC$1501,0),0))</f>
        <v/>
      </c>
      <c r="F208" s="27" t="str">
        <f ca="1">IF($A208="","",OFFSET(統合マスタ!$Z$4,MATCH($A208,統合マスタ!$AC$5:$AC$1501,0),0))</f>
        <v/>
      </c>
      <c r="G208" s="27" t="str">
        <f ca="1">IF($A208="","",OFFSET(統合マスタ!$E$4,MATCH($A208,統合マスタ!$AC$5:$AC$1501,0),0))</f>
        <v/>
      </c>
      <c r="H208" s="27" t="str">
        <f ca="1">IF($A208="","",OFFSET(統合マスタ!$F$4,MATCH($A208,統合マスタ!$AC$5:$AC$1501,0),0))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IF($A208="","",OFFSET(統合マスタ!$K$4,MATCH($A208,統合マスタ!$AC$5:$AC$1501,0),0))</f>
        <v/>
      </c>
    </row>
    <row r="209" spans="1:14">
      <c r="A209" s="66" t="str" cm="1">
        <f t="array" aca="1" ref="A209" ca="1">IFERROR(
    SMALL(
        IF((統合マスタ!$R$5:$R$1501=1)*
           (ISNUMBER(MATCH(統合マスタ!$V$5:$V$1501, 分類!$T$8:$T$19, 0))),
           統合マスタ!$AC$5:$AC$1501),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IF($A209="","",OFFSET(統合マスタ!$B$4,MATCH($A209,統合マスタ!$AC$5:$AC$1501,0),0))</f>
        <v/>
      </c>
      <c r="D209" s="27" t="str">
        <f ca="1">IF($A209="","",OFFSET(統合マスタ!$C$4,MATCH($A209,統合マスタ!$AC$5:$AC$1501,0),0))</f>
        <v/>
      </c>
      <c r="E209" s="27" t="str">
        <f ca="1">IF($A209="","",OFFSET(統合マスタ!$X$4,MATCH($A209,統合マスタ!$AC$5:$AC$1501,0),0))</f>
        <v/>
      </c>
      <c r="F209" s="27" t="str">
        <f ca="1">IF($A209="","",OFFSET(統合マスタ!$Z$4,MATCH($A209,統合マスタ!$AC$5:$AC$1501,0),0))</f>
        <v/>
      </c>
      <c r="G209" s="27" t="str">
        <f ca="1">IF($A209="","",OFFSET(統合マスタ!$E$4,MATCH($A209,統合マスタ!$AC$5:$AC$1501,0),0))</f>
        <v/>
      </c>
      <c r="H209" s="27" t="str">
        <f ca="1">IF($A209="","",OFFSET(統合マスタ!$F$4,MATCH($A209,統合マスタ!$AC$5:$AC$1501,0),0))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IF($A209="","",OFFSET(統合マスタ!$K$4,MATCH($A209,統合マスタ!$AC$5:$AC$1501,0),0))</f>
        <v/>
      </c>
    </row>
    <row r="210" spans="1:14">
      <c r="A210" s="66" t="str" cm="1">
        <f t="array" aca="1" ref="A210" ca="1">IFERROR(
    SMALL(
        IF((統合マスタ!$R$5:$R$1501=1)*
           (ISNUMBER(MATCH(統合マスタ!$V$5:$V$1501, 分類!$T$8:$T$19, 0))),
           統合マスタ!$AC$5:$AC$1501),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IF($A210="","",OFFSET(統合マスタ!$B$4,MATCH($A210,統合マスタ!$AC$5:$AC$1501,0),0))</f>
        <v/>
      </c>
      <c r="D210" s="27" t="str">
        <f ca="1">IF($A210="","",OFFSET(統合マスタ!$C$4,MATCH($A210,統合マスタ!$AC$5:$AC$1501,0),0))</f>
        <v/>
      </c>
      <c r="E210" s="27" t="str">
        <f ca="1">IF($A210="","",OFFSET(統合マスタ!$X$4,MATCH($A210,統合マスタ!$AC$5:$AC$1501,0),0))</f>
        <v/>
      </c>
      <c r="F210" s="27" t="str">
        <f ca="1">IF($A210="","",OFFSET(統合マスタ!$Z$4,MATCH($A210,統合マスタ!$AC$5:$AC$1501,0),0))</f>
        <v/>
      </c>
      <c r="G210" s="27" t="str">
        <f ca="1">IF($A210="","",OFFSET(統合マスタ!$E$4,MATCH($A210,統合マスタ!$AC$5:$AC$1501,0),0))</f>
        <v/>
      </c>
      <c r="H210" s="27" t="str">
        <f ca="1">IF($A210="","",OFFSET(統合マスタ!$F$4,MATCH($A210,統合マスタ!$AC$5:$AC$1501,0),0))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IF($A210="","",OFFSET(統合マスタ!$K$4,MATCH($A210,統合マスタ!$AC$5:$AC$1501,0),0))</f>
        <v/>
      </c>
    </row>
    <row r="211" spans="1:14">
      <c r="A211" s="66" t="str" cm="1">
        <f t="array" aca="1" ref="A211" ca="1">IFERROR(
    SMALL(
        IF((統合マスタ!$R$5:$R$1501=1)*
           (ISNUMBER(MATCH(統合マスタ!$V$5:$V$1501, 分類!$T$8:$T$19, 0))),
           統合マスタ!$AC$5:$AC$1501),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IF($A211="","",OFFSET(統合マスタ!$B$4,MATCH($A211,統合マスタ!$AC$5:$AC$1501,0),0))</f>
        <v/>
      </c>
      <c r="D211" s="27" t="str">
        <f ca="1">IF($A211="","",OFFSET(統合マスタ!$C$4,MATCH($A211,統合マスタ!$AC$5:$AC$1501,0),0))</f>
        <v/>
      </c>
      <c r="E211" s="27" t="str">
        <f ca="1">IF($A211="","",OFFSET(統合マスタ!$X$4,MATCH($A211,統合マスタ!$AC$5:$AC$1501,0),0))</f>
        <v/>
      </c>
      <c r="F211" s="27" t="str">
        <f ca="1">IF($A211="","",OFFSET(統合マスタ!$Z$4,MATCH($A211,統合マスタ!$AC$5:$AC$1501,0),0))</f>
        <v/>
      </c>
      <c r="G211" s="27" t="str">
        <f ca="1">IF($A211="","",OFFSET(統合マスタ!$E$4,MATCH($A211,統合マスタ!$AC$5:$AC$1501,0),0))</f>
        <v/>
      </c>
      <c r="H211" s="27" t="str">
        <f ca="1">IF($A211="","",OFFSET(統合マスタ!$F$4,MATCH($A211,統合マスタ!$AC$5:$AC$1501,0),0))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IF($A211="","",OFFSET(統合マスタ!$K$4,MATCH($A211,統合マスタ!$AC$5:$AC$1501,0),0))</f>
        <v/>
      </c>
    </row>
    <row r="212" spans="1:14">
      <c r="A212" s="66" t="str" cm="1">
        <f t="array" aca="1" ref="A212" ca="1">IFERROR(
    SMALL(
        IF((統合マスタ!$R$5:$R$1501=1)*
           (ISNUMBER(MATCH(統合マスタ!$V$5:$V$1501, 分類!$T$8:$T$19, 0))),
           統合マスタ!$AC$5:$AC$1501),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IF($A212="","",OFFSET(統合マスタ!$B$4,MATCH($A212,統合マスタ!$AC$5:$AC$1501,0),0))</f>
        <v/>
      </c>
      <c r="D212" s="27" t="str">
        <f ca="1">IF($A212="","",OFFSET(統合マスタ!$C$4,MATCH($A212,統合マスタ!$AC$5:$AC$1501,0),0))</f>
        <v/>
      </c>
      <c r="E212" s="27" t="str">
        <f ca="1">IF($A212="","",OFFSET(統合マスタ!$X$4,MATCH($A212,統合マスタ!$AC$5:$AC$1501,0),0))</f>
        <v/>
      </c>
      <c r="F212" s="27" t="str">
        <f ca="1">IF($A212="","",OFFSET(統合マスタ!$Z$4,MATCH($A212,統合マスタ!$AC$5:$AC$1501,0),0))</f>
        <v/>
      </c>
      <c r="G212" s="27" t="str">
        <f ca="1">IF($A212="","",OFFSET(統合マスタ!$E$4,MATCH($A212,統合マスタ!$AC$5:$AC$1501,0),0))</f>
        <v/>
      </c>
      <c r="H212" s="27" t="str">
        <f ca="1">IF($A212="","",OFFSET(統合マスタ!$F$4,MATCH($A212,統合マスタ!$AC$5:$AC$1501,0),0))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IF($A212="","",OFFSET(統合マスタ!$K$4,MATCH($A212,統合マスタ!$AC$5:$AC$1501,0),0))</f>
        <v/>
      </c>
    </row>
    <row r="213" spans="1:14">
      <c r="A213" s="66" t="str" cm="1">
        <f t="array" aca="1" ref="A213" ca="1">IFERROR(
    SMALL(
        IF((統合マスタ!$R$5:$R$1501=1)*
           (ISNUMBER(MATCH(統合マスタ!$V$5:$V$1501, 分類!$T$8:$T$19, 0))),
           統合マスタ!$AC$5:$AC$1501),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IF($A213="","",OFFSET(統合マスタ!$B$4,MATCH($A213,統合マスタ!$AC$5:$AC$1501,0),0))</f>
        <v/>
      </c>
      <c r="D213" s="27" t="str">
        <f ca="1">IF($A213="","",OFFSET(統合マスタ!$C$4,MATCH($A213,統合マスタ!$AC$5:$AC$1501,0),0))</f>
        <v/>
      </c>
      <c r="E213" s="27" t="str">
        <f ca="1">IF($A213="","",OFFSET(統合マスタ!$X$4,MATCH($A213,統合マスタ!$AC$5:$AC$1501,0),0))</f>
        <v/>
      </c>
      <c r="F213" s="27" t="str">
        <f ca="1">IF($A213="","",OFFSET(統合マスタ!$Z$4,MATCH($A213,統合マスタ!$AC$5:$AC$1501,0),0))</f>
        <v/>
      </c>
      <c r="G213" s="27" t="str">
        <f ca="1">IF($A213="","",OFFSET(統合マスタ!$E$4,MATCH($A213,統合マスタ!$AC$5:$AC$1501,0),0))</f>
        <v/>
      </c>
      <c r="H213" s="27" t="str">
        <f ca="1">IF($A213="","",OFFSET(統合マスタ!$F$4,MATCH($A213,統合マスタ!$AC$5:$AC$1501,0),0))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IF($A213="","",OFFSET(統合マスタ!$K$4,MATCH($A213,統合マスタ!$AC$5:$AC$1501,0),0))</f>
        <v/>
      </c>
    </row>
    <row r="214" spans="1:14">
      <c r="A214" s="66" t="str" cm="1">
        <f t="array" aca="1" ref="A214" ca="1">IFERROR(
    SMALL(
        IF((統合マスタ!$R$5:$R$1501=1)*
           (ISNUMBER(MATCH(統合マスタ!$V$5:$V$1501, 分類!$T$8:$T$19, 0))),
           統合マスタ!$AC$5:$AC$1501),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IF($A214="","",OFFSET(統合マスタ!$B$4,MATCH($A214,統合マスタ!$AC$5:$AC$1501,0),0))</f>
        <v/>
      </c>
      <c r="D214" s="27" t="str">
        <f ca="1">IF($A214="","",OFFSET(統合マスタ!$C$4,MATCH($A214,統合マスタ!$AC$5:$AC$1501,0),0))</f>
        <v/>
      </c>
      <c r="E214" s="27" t="str">
        <f ca="1">IF($A214="","",OFFSET(統合マスタ!$X$4,MATCH($A214,統合マスタ!$AC$5:$AC$1501,0),0))</f>
        <v/>
      </c>
      <c r="F214" s="27" t="str">
        <f ca="1">IF($A214="","",OFFSET(統合マスタ!$Z$4,MATCH($A214,統合マスタ!$AC$5:$AC$1501,0),0))</f>
        <v/>
      </c>
      <c r="G214" s="27" t="str">
        <f ca="1">IF($A214="","",OFFSET(統合マスタ!$E$4,MATCH($A214,統合マスタ!$AC$5:$AC$1501,0),0))</f>
        <v/>
      </c>
      <c r="H214" s="27" t="str">
        <f ca="1">IF($A214="","",OFFSET(統合マスタ!$F$4,MATCH($A214,統合マスタ!$AC$5:$AC$1501,0),0))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IF($A214="","",OFFSET(統合マスタ!$K$4,MATCH($A214,統合マスタ!$AC$5:$AC$1501,0),0))</f>
        <v/>
      </c>
    </row>
    <row r="215" spans="1:14">
      <c r="A215" s="66" t="str" cm="1">
        <f t="array" aca="1" ref="A215" ca="1">IFERROR(
    SMALL(
        IF((統合マスタ!$R$5:$R$1501=1)*
           (ISNUMBER(MATCH(統合マスタ!$V$5:$V$1501, 分類!$T$8:$T$19, 0))),
           統合マスタ!$AC$5:$AC$1501),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IF($A215="","",OFFSET(統合マスタ!$B$4,MATCH($A215,統合マスタ!$AC$5:$AC$1501,0),0))</f>
        <v/>
      </c>
      <c r="D215" s="27" t="str">
        <f ca="1">IF($A215="","",OFFSET(統合マスタ!$C$4,MATCH($A215,統合マスタ!$AC$5:$AC$1501,0),0))</f>
        <v/>
      </c>
      <c r="E215" s="27" t="str">
        <f ca="1">IF($A215="","",OFFSET(統合マスタ!$X$4,MATCH($A215,統合マスタ!$AC$5:$AC$1501,0),0))</f>
        <v/>
      </c>
      <c r="F215" s="27" t="str">
        <f ca="1">IF($A215="","",OFFSET(統合マスタ!$Z$4,MATCH($A215,統合マスタ!$AC$5:$AC$1501,0),0))</f>
        <v/>
      </c>
      <c r="G215" s="27" t="str">
        <f ca="1">IF($A215="","",OFFSET(統合マスタ!$E$4,MATCH($A215,統合マスタ!$AC$5:$AC$1501,0),0))</f>
        <v/>
      </c>
      <c r="H215" s="27" t="str">
        <f ca="1">IF($A215="","",OFFSET(統合マスタ!$F$4,MATCH($A215,統合マスタ!$AC$5:$AC$1501,0),0))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IF($A215="","",OFFSET(統合マスタ!$K$4,MATCH($A215,統合マスタ!$AC$5:$AC$1501,0),0))</f>
        <v/>
      </c>
    </row>
    <row r="216" spans="1:14">
      <c r="A216" s="66" t="str" cm="1">
        <f t="array" aca="1" ref="A216" ca="1">IFERROR(
    SMALL(
        IF((統合マスタ!$R$5:$R$1501=1)*
           (ISNUMBER(MATCH(統合マスタ!$V$5:$V$1501, 分類!$T$8:$T$19, 0))),
           統合マスタ!$AC$5:$AC$1501),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IF($A216="","",OFFSET(統合マスタ!$B$4,MATCH($A216,統合マスタ!$AC$5:$AC$1501,0),0))</f>
        <v/>
      </c>
      <c r="D216" s="27" t="str">
        <f ca="1">IF($A216="","",OFFSET(統合マスタ!$C$4,MATCH($A216,統合マスタ!$AC$5:$AC$1501,0),0))</f>
        <v/>
      </c>
      <c r="E216" s="27" t="str">
        <f ca="1">IF($A216="","",OFFSET(統合マスタ!$X$4,MATCH($A216,統合マスタ!$AC$5:$AC$1501,0),0))</f>
        <v/>
      </c>
      <c r="F216" s="27" t="str">
        <f ca="1">IF($A216="","",OFFSET(統合マスタ!$Z$4,MATCH($A216,統合マスタ!$AC$5:$AC$1501,0),0))</f>
        <v/>
      </c>
      <c r="G216" s="27" t="str">
        <f ca="1">IF($A216="","",OFFSET(統合マスタ!$E$4,MATCH($A216,統合マスタ!$AC$5:$AC$1501,0),0))</f>
        <v/>
      </c>
      <c r="H216" s="27" t="str">
        <f ca="1">IF($A216="","",OFFSET(統合マスタ!$F$4,MATCH($A216,統合マスタ!$AC$5:$AC$1501,0),0))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IF($A216="","",OFFSET(統合マスタ!$K$4,MATCH($A216,統合マスタ!$AC$5:$AC$1501,0),0))</f>
        <v/>
      </c>
    </row>
    <row r="217" spans="1:14">
      <c r="A217" s="66" t="str" cm="1">
        <f t="array" aca="1" ref="A217" ca="1">IFERROR(
    SMALL(
        IF((統合マスタ!$R$5:$R$1501=1)*
           (ISNUMBER(MATCH(統合マスタ!$V$5:$V$1501, 分類!$T$8:$T$19, 0))),
           統合マスタ!$AC$5:$AC$1501),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IF($A217="","",OFFSET(統合マスタ!$B$4,MATCH($A217,統合マスタ!$AC$5:$AC$1501,0),0))</f>
        <v/>
      </c>
      <c r="D217" s="27" t="str">
        <f ca="1">IF($A217="","",OFFSET(統合マスタ!$C$4,MATCH($A217,統合マスタ!$AC$5:$AC$1501,0),0))</f>
        <v/>
      </c>
      <c r="E217" s="27" t="str">
        <f ca="1">IF($A217="","",OFFSET(統合マスタ!$X$4,MATCH($A217,統合マスタ!$AC$5:$AC$1501,0),0))</f>
        <v/>
      </c>
      <c r="F217" s="27" t="str">
        <f ca="1">IF($A217="","",OFFSET(統合マスタ!$Z$4,MATCH($A217,統合マスタ!$AC$5:$AC$1501,0),0))</f>
        <v/>
      </c>
      <c r="G217" s="27" t="str">
        <f ca="1">IF($A217="","",OFFSET(統合マスタ!$E$4,MATCH($A217,統合マスタ!$AC$5:$AC$1501,0),0))</f>
        <v/>
      </c>
      <c r="H217" s="27" t="str">
        <f ca="1">IF($A217="","",OFFSET(統合マスタ!$F$4,MATCH($A217,統合マスタ!$AC$5:$AC$1501,0),0))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IF($A217="","",OFFSET(統合マスタ!$K$4,MATCH($A217,統合マスタ!$AC$5:$AC$1501,0),0))</f>
        <v/>
      </c>
    </row>
    <row r="218" spans="1:14">
      <c r="A218" s="66" t="str" cm="1">
        <f t="array" aca="1" ref="A218" ca="1">IFERROR(
    SMALL(
        IF((統合マスタ!$R$5:$R$1501=1)*
           (ISNUMBER(MATCH(統合マスタ!$V$5:$V$1501, 分類!$T$8:$T$19, 0))),
           統合マスタ!$AC$5:$AC$1501),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IF($A218="","",OFFSET(統合マスタ!$B$4,MATCH($A218,統合マスタ!$AC$5:$AC$1501,0),0))</f>
        <v/>
      </c>
      <c r="D218" s="27" t="str">
        <f ca="1">IF($A218="","",OFFSET(統合マスタ!$C$4,MATCH($A218,統合マスタ!$AC$5:$AC$1501,0),0))</f>
        <v/>
      </c>
      <c r="E218" s="27" t="str">
        <f ca="1">IF($A218="","",OFFSET(統合マスタ!$X$4,MATCH($A218,統合マスタ!$AC$5:$AC$1501,0),0))</f>
        <v/>
      </c>
      <c r="F218" s="27" t="str">
        <f ca="1">IF($A218="","",OFFSET(統合マスタ!$Z$4,MATCH($A218,統合マスタ!$AC$5:$AC$1501,0),0))</f>
        <v/>
      </c>
      <c r="G218" s="27" t="str">
        <f ca="1">IF($A218="","",OFFSET(統合マスタ!$E$4,MATCH($A218,統合マスタ!$AC$5:$AC$1501,0),0))</f>
        <v/>
      </c>
      <c r="H218" s="27" t="str">
        <f ca="1">IF($A218="","",OFFSET(統合マスタ!$F$4,MATCH($A218,統合マスタ!$AC$5:$AC$1501,0),0))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IF($A218="","",OFFSET(統合マスタ!$K$4,MATCH($A218,統合マスタ!$AC$5:$AC$1501,0),0))</f>
        <v/>
      </c>
    </row>
    <row r="219" spans="1:14">
      <c r="A219" s="66" t="str" cm="1">
        <f t="array" aca="1" ref="A219" ca="1">IFERROR(
    SMALL(
        IF((統合マスタ!$R$5:$R$1501=1)*
           (ISNUMBER(MATCH(統合マスタ!$V$5:$V$1501, 分類!$T$8:$T$19, 0))),
           統合マスタ!$AC$5:$AC$1501),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IF($A219="","",OFFSET(統合マスタ!$B$4,MATCH($A219,統合マスタ!$AC$5:$AC$1501,0),0))</f>
        <v/>
      </c>
      <c r="D219" s="27" t="str">
        <f ca="1">IF($A219="","",OFFSET(統合マスタ!$C$4,MATCH($A219,統合マスタ!$AC$5:$AC$1501,0),0))</f>
        <v/>
      </c>
      <c r="E219" s="27" t="str">
        <f ca="1">IF($A219="","",OFFSET(統合マスタ!$X$4,MATCH($A219,統合マスタ!$AC$5:$AC$1501,0),0))</f>
        <v/>
      </c>
      <c r="F219" s="27" t="str">
        <f ca="1">IF($A219="","",OFFSET(統合マスタ!$Z$4,MATCH($A219,統合マスタ!$AC$5:$AC$1501,0),0))</f>
        <v/>
      </c>
      <c r="G219" s="27" t="str">
        <f ca="1">IF($A219="","",OFFSET(統合マスタ!$E$4,MATCH($A219,統合マスタ!$AC$5:$AC$1501,0),0))</f>
        <v/>
      </c>
      <c r="H219" s="27" t="str">
        <f ca="1">IF($A219="","",OFFSET(統合マスタ!$F$4,MATCH($A219,統合マスタ!$AC$5:$AC$1501,0),0))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IF($A219="","",OFFSET(統合マスタ!$K$4,MATCH($A219,統合マスタ!$AC$5:$AC$1501,0),0))</f>
        <v/>
      </c>
    </row>
    <row r="220" spans="1:14">
      <c r="A220" s="66" t="str" cm="1">
        <f t="array" aca="1" ref="A220" ca="1">IFERROR(
    SMALL(
        IF((統合マスタ!$R$5:$R$1501=1)*
           (ISNUMBER(MATCH(統合マスタ!$V$5:$V$1501, 分類!$T$8:$T$19, 0))),
           統合マスタ!$AC$5:$AC$1501),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IF($A220="","",OFFSET(統合マスタ!$B$4,MATCH($A220,統合マスタ!$AC$5:$AC$1501,0),0))</f>
        <v/>
      </c>
      <c r="D220" s="27" t="str">
        <f ca="1">IF($A220="","",OFFSET(統合マスタ!$C$4,MATCH($A220,統合マスタ!$AC$5:$AC$1501,0),0))</f>
        <v/>
      </c>
      <c r="E220" s="27" t="str">
        <f ca="1">IF($A220="","",OFFSET(統合マスタ!$X$4,MATCH($A220,統合マスタ!$AC$5:$AC$1501,0),0))</f>
        <v/>
      </c>
      <c r="F220" s="27" t="str">
        <f ca="1">IF($A220="","",OFFSET(統合マスタ!$Z$4,MATCH($A220,統合マスタ!$AC$5:$AC$1501,0),0))</f>
        <v/>
      </c>
      <c r="G220" s="27" t="str">
        <f ca="1">IF($A220="","",OFFSET(統合マスタ!$E$4,MATCH($A220,統合マスタ!$AC$5:$AC$1501,0),0))</f>
        <v/>
      </c>
      <c r="H220" s="27" t="str">
        <f ca="1">IF($A220="","",OFFSET(統合マスタ!$F$4,MATCH($A220,統合マスタ!$AC$5:$AC$1501,0),0))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IF($A220="","",OFFSET(統合マスタ!$K$4,MATCH($A220,統合マスタ!$AC$5:$AC$1501,0),0))</f>
        <v/>
      </c>
    </row>
    <row r="221" spans="1:14">
      <c r="A221" s="66" t="str" cm="1">
        <f t="array" aca="1" ref="A221" ca="1">IFERROR(
    SMALL(
        IF((統合マスタ!$R$5:$R$1501=1)*
           (ISNUMBER(MATCH(統合マスタ!$V$5:$V$1501, 分類!$T$8:$T$19, 0))),
           統合マスタ!$AC$5:$AC$1501),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IF($A221="","",OFFSET(統合マスタ!$B$4,MATCH($A221,統合マスタ!$AC$5:$AC$1501,0),0))</f>
        <v/>
      </c>
      <c r="D221" s="27" t="str">
        <f ca="1">IF($A221="","",OFFSET(統合マスタ!$C$4,MATCH($A221,統合マスタ!$AC$5:$AC$1501,0),0))</f>
        <v/>
      </c>
      <c r="E221" s="27" t="str">
        <f ca="1">IF($A221="","",OFFSET(統合マスタ!$X$4,MATCH($A221,統合マスタ!$AC$5:$AC$1501,0),0))</f>
        <v/>
      </c>
      <c r="F221" s="27" t="str">
        <f ca="1">IF($A221="","",OFFSET(統合マスタ!$Z$4,MATCH($A221,統合マスタ!$AC$5:$AC$1501,0),0))</f>
        <v/>
      </c>
      <c r="G221" s="27" t="str">
        <f ca="1">IF($A221="","",OFFSET(統合マスタ!$E$4,MATCH($A221,統合マスタ!$AC$5:$AC$1501,0),0))</f>
        <v/>
      </c>
      <c r="H221" s="27" t="str">
        <f ca="1">IF($A221="","",OFFSET(統合マスタ!$F$4,MATCH($A221,統合マスタ!$AC$5:$AC$1501,0),0))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IF($A221="","",OFFSET(統合マスタ!$K$4,MATCH($A221,統合マスタ!$AC$5:$AC$1501,0),0))</f>
        <v/>
      </c>
    </row>
    <row r="222" spans="1:14">
      <c r="A222" s="66" t="str" cm="1">
        <f t="array" aca="1" ref="A222" ca="1">IFERROR(
    SMALL(
        IF((統合マスタ!$R$5:$R$1501=1)*
           (ISNUMBER(MATCH(統合マスタ!$V$5:$V$1501, 分類!$T$8:$T$19, 0))),
           統合マスタ!$AC$5:$AC$1501),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IF($A222="","",OFFSET(統合マスタ!$B$4,MATCH($A222,統合マスタ!$AC$5:$AC$1501,0),0))</f>
        <v/>
      </c>
      <c r="D222" s="27" t="str">
        <f ca="1">IF($A222="","",OFFSET(統合マスタ!$C$4,MATCH($A222,統合マスタ!$AC$5:$AC$1501,0),0))</f>
        <v/>
      </c>
      <c r="E222" s="27" t="str">
        <f ca="1">IF($A222="","",OFFSET(統合マスタ!$X$4,MATCH($A222,統合マスタ!$AC$5:$AC$1501,0),0))</f>
        <v/>
      </c>
      <c r="F222" s="27" t="str">
        <f ca="1">IF($A222="","",OFFSET(統合マスタ!$Z$4,MATCH($A222,統合マスタ!$AC$5:$AC$1501,0),0))</f>
        <v/>
      </c>
      <c r="G222" s="27" t="str">
        <f ca="1">IF($A222="","",OFFSET(統合マスタ!$E$4,MATCH($A222,統合マスタ!$AC$5:$AC$1501,0),0))</f>
        <v/>
      </c>
      <c r="H222" s="27" t="str">
        <f ca="1">IF($A222="","",OFFSET(統合マスタ!$F$4,MATCH($A222,統合マスタ!$AC$5:$AC$1501,0),0))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IF($A222="","",OFFSET(統合マスタ!$K$4,MATCH($A222,統合マスタ!$AC$5:$AC$1501,0),0))</f>
        <v/>
      </c>
    </row>
    <row r="223" spans="1:14">
      <c r="A223" s="66" t="str" cm="1">
        <f t="array" aca="1" ref="A223" ca="1">IFERROR(
    SMALL(
        IF((統合マスタ!$R$5:$R$1501=1)*
           (ISNUMBER(MATCH(統合マスタ!$V$5:$V$1501, 分類!$T$8:$T$19, 0))),
           統合マスタ!$AC$5:$AC$1501),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IF($A223="","",OFFSET(統合マスタ!$B$4,MATCH($A223,統合マスタ!$AC$5:$AC$1501,0),0))</f>
        <v/>
      </c>
      <c r="D223" s="27" t="str">
        <f ca="1">IF($A223="","",OFFSET(統合マスタ!$C$4,MATCH($A223,統合マスタ!$AC$5:$AC$1501,0),0))</f>
        <v/>
      </c>
      <c r="E223" s="27" t="str">
        <f ca="1">IF($A223="","",OFFSET(統合マスタ!$X$4,MATCH($A223,統合マスタ!$AC$5:$AC$1501,0),0))</f>
        <v/>
      </c>
      <c r="F223" s="27" t="str">
        <f ca="1">IF($A223="","",OFFSET(統合マスタ!$Z$4,MATCH($A223,統合マスタ!$AC$5:$AC$1501,0),0))</f>
        <v/>
      </c>
      <c r="G223" s="27" t="str">
        <f ca="1">IF($A223="","",OFFSET(統合マスタ!$E$4,MATCH($A223,統合マスタ!$AC$5:$AC$1501,0),0))</f>
        <v/>
      </c>
      <c r="H223" s="27" t="str">
        <f ca="1">IF($A223="","",OFFSET(統合マスタ!$F$4,MATCH($A223,統合マスタ!$AC$5:$AC$1501,0),0))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IF($A223="","",OFFSET(統合マスタ!$K$4,MATCH($A223,統合マスタ!$AC$5:$AC$1501,0),0))</f>
        <v/>
      </c>
    </row>
    <row r="224" spans="1:14">
      <c r="A224" s="66" t="str" cm="1">
        <f t="array" aca="1" ref="A224" ca="1">IFERROR(
    SMALL(
        IF((統合マスタ!$R$5:$R$1501=1)*
           (ISNUMBER(MATCH(統合マスタ!$V$5:$V$1501, 分類!$T$8:$T$19, 0))),
           統合マスタ!$AC$5:$AC$1501),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IF($A224="","",OFFSET(統合マスタ!$B$4,MATCH($A224,統合マスタ!$AC$5:$AC$1501,0),0))</f>
        <v/>
      </c>
      <c r="D224" s="27" t="str">
        <f ca="1">IF($A224="","",OFFSET(統合マスタ!$C$4,MATCH($A224,統合マスタ!$AC$5:$AC$1501,0),0))</f>
        <v/>
      </c>
      <c r="E224" s="27" t="str">
        <f ca="1">IF($A224="","",OFFSET(統合マスタ!$X$4,MATCH($A224,統合マスタ!$AC$5:$AC$1501,0),0))</f>
        <v/>
      </c>
      <c r="F224" s="27" t="str">
        <f ca="1">IF($A224="","",OFFSET(統合マスタ!$Z$4,MATCH($A224,統合マスタ!$AC$5:$AC$1501,0),0))</f>
        <v/>
      </c>
      <c r="G224" s="27" t="str">
        <f ca="1">IF($A224="","",OFFSET(統合マスタ!$E$4,MATCH($A224,統合マスタ!$AC$5:$AC$1501,0),0))</f>
        <v/>
      </c>
      <c r="H224" s="27" t="str">
        <f ca="1">IF($A224="","",OFFSET(統合マスタ!$F$4,MATCH($A224,統合マスタ!$AC$5:$AC$1501,0),0))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IF($A224="","",OFFSET(統合マスタ!$K$4,MATCH($A224,統合マスタ!$AC$5:$AC$1501,0),0))</f>
        <v/>
      </c>
    </row>
    <row r="225" spans="1:14">
      <c r="A225" s="66" t="str" cm="1">
        <f t="array" aca="1" ref="A225" ca="1">IFERROR(
    SMALL(
        IF((統合マスタ!$R$5:$R$1501=1)*
           (ISNUMBER(MATCH(統合マスタ!$V$5:$V$1501, 分類!$T$8:$T$19, 0))),
           統合マスタ!$AC$5:$AC$1501),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IF($A225="","",OFFSET(統合マスタ!$B$4,MATCH($A225,統合マスタ!$AC$5:$AC$1501,0),0))</f>
        <v/>
      </c>
      <c r="D225" s="27" t="str">
        <f ca="1">IF($A225="","",OFFSET(統合マスタ!$C$4,MATCH($A225,統合マスタ!$AC$5:$AC$1501,0),0))</f>
        <v/>
      </c>
      <c r="E225" s="27" t="str">
        <f ca="1">IF($A225="","",OFFSET(統合マスタ!$X$4,MATCH($A225,統合マスタ!$AC$5:$AC$1501,0),0))</f>
        <v/>
      </c>
      <c r="F225" s="27" t="str">
        <f ca="1">IF($A225="","",OFFSET(統合マスタ!$Z$4,MATCH($A225,統合マスタ!$AC$5:$AC$1501,0),0))</f>
        <v/>
      </c>
      <c r="G225" s="27" t="str">
        <f ca="1">IF($A225="","",OFFSET(統合マスタ!$E$4,MATCH($A225,統合マスタ!$AC$5:$AC$1501,0),0))</f>
        <v/>
      </c>
      <c r="H225" s="27" t="str">
        <f ca="1">IF($A225="","",OFFSET(統合マスタ!$F$4,MATCH($A225,統合マスタ!$AC$5:$AC$1501,0),0))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IF($A225="","",OFFSET(統合マスタ!$K$4,MATCH($A225,統合マスタ!$AC$5:$AC$1501,0),0))</f>
        <v/>
      </c>
    </row>
    <row r="226" spans="1:14">
      <c r="A226" s="66" t="str" cm="1">
        <f t="array" aca="1" ref="A226" ca="1">IFERROR(
    SMALL(
        IF((統合マスタ!$R$5:$R$1501=1)*
           (ISNUMBER(MATCH(統合マスタ!$V$5:$V$1501, 分類!$T$8:$T$19, 0))),
           統合マスタ!$AC$5:$AC$1501),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IF($A226="","",OFFSET(統合マスタ!$B$4,MATCH($A226,統合マスタ!$AC$5:$AC$1501,0),0))</f>
        <v/>
      </c>
      <c r="D226" s="27" t="str">
        <f ca="1">IF($A226="","",OFFSET(統合マスタ!$C$4,MATCH($A226,統合マスタ!$AC$5:$AC$1501,0),0))</f>
        <v/>
      </c>
      <c r="E226" s="27" t="str">
        <f ca="1">IF($A226="","",OFFSET(統合マスタ!$X$4,MATCH($A226,統合マスタ!$AC$5:$AC$1501,0),0))</f>
        <v/>
      </c>
      <c r="F226" s="27" t="str">
        <f ca="1">IF($A226="","",OFFSET(統合マスタ!$Z$4,MATCH($A226,統合マスタ!$AC$5:$AC$1501,0),0))</f>
        <v/>
      </c>
      <c r="G226" s="27" t="str">
        <f ca="1">IF($A226="","",OFFSET(統合マスタ!$E$4,MATCH($A226,統合マスタ!$AC$5:$AC$1501,0),0))</f>
        <v/>
      </c>
      <c r="H226" s="27" t="str">
        <f ca="1">IF($A226="","",OFFSET(統合マスタ!$F$4,MATCH($A226,統合マスタ!$AC$5:$AC$1501,0),0))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IF($A226="","",OFFSET(統合マスタ!$K$4,MATCH($A226,統合マスタ!$AC$5:$AC$1501,0),0))</f>
        <v/>
      </c>
    </row>
    <row r="227" spans="1:14">
      <c r="A227" s="66" t="str" cm="1">
        <f t="array" aca="1" ref="A227" ca="1">IFERROR(
    SMALL(
        IF((統合マスタ!$R$5:$R$1501=1)*
           (ISNUMBER(MATCH(統合マスタ!$V$5:$V$1501, 分類!$T$8:$T$19, 0))),
           統合マスタ!$AC$5:$AC$1501),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IF($A227="","",OFFSET(統合マスタ!$B$4,MATCH($A227,統合マスタ!$AC$5:$AC$1501,0),0))</f>
        <v/>
      </c>
      <c r="D227" s="27" t="str">
        <f ca="1">IF($A227="","",OFFSET(統合マスタ!$C$4,MATCH($A227,統合マスタ!$AC$5:$AC$1501,0),0))</f>
        <v/>
      </c>
      <c r="E227" s="27" t="str">
        <f ca="1">IF($A227="","",OFFSET(統合マスタ!$X$4,MATCH($A227,統合マスタ!$AC$5:$AC$1501,0),0))</f>
        <v/>
      </c>
      <c r="F227" s="27" t="str">
        <f ca="1">IF($A227="","",OFFSET(統合マスタ!$Z$4,MATCH($A227,統合マスタ!$AC$5:$AC$1501,0),0))</f>
        <v/>
      </c>
      <c r="G227" s="27" t="str">
        <f ca="1">IF($A227="","",OFFSET(統合マスタ!$E$4,MATCH($A227,統合マスタ!$AC$5:$AC$1501,0),0))</f>
        <v/>
      </c>
      <c r="H227" s="27" t="str">
        <f ca="1">IF($A227="","",OFFSET(統合マスタ!$F$4,MATCH($A227,統合マスタ!$AC$5:$AC$1501,0),0))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IF($A227="","",OFFSET(統合マスタ!$K$4,MATCH($A227,統合マスタ!$AC$5:$AC$1501,0),0))</f>
        <v/>
      </c>
    </row>
    <row r="228" spans="1:14">
      <c r="A228" s="66" t="str" cm="1">
        <f t="array" aca="1" ref="A228" ca="1">IFERROR(
    SMALL(
        IF((統合マスタ!$R$5:$R$1501=1)*
           (ISNUMBER(MATCH(統合マスタ!$V$5:$V$1501, 分類!$T$8:$T$19, 0))),
           統合マスタ!$AC$5:$AC$1501),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IF($A228="","",OFFSET(統合マスタ!$B$4,MATCH($A228,統合マスタ!$AC$5:$AC$1501,0),0))</f>
        <v/>
      </c>
      <c r="D228" s="27" t="str">
        <f ca="1">IF($A228="","",OFFSET(統合マスタ!$C$4,MATCH($A228,統合マスタ!$AC$5:$AC$1501,0),0))</f>
        <v/>
      </c>
      <c r="E228" s="27" t="str">
        <f ca="1">IF($A228="","",OFFSET(統合マスタ!$X$4,MATCH($A228,統合マスタ!$AC$5:$AC$1501,0),0))</f>
        <v/>
      </c>
      <c r="F228" s="27" t="str">
        <f ca="1">IF($A228="","",OFFSET(統合マスタ!$Z$4,MATCH($A228,統合マスタ!$AC$5:$AC$1501,0),0))</f>
        <v/>
      </c>
      <c r="G228" s="27" t="str">
        <f ca="1">IF($A228="","",OFFSET(統合マスタ!$E$4,MATCH($A228,統合マスタ!$AC$5:$AC$1501,0),0))</f>
        <v/>
      </c>
      <c r="H228" s="27" t="str">
        <f ca="1">IF($A228="","",OFFSET(統合マスタ!$F$4,MATCH($A228,統合マスタ!$AC$5:$AC$1501,0),0))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IF($A228="","",OFFSET(統合マスタ!$K$4,MATCH($A228,統合マスタ!$AC$5:$AC$1501,0),0))</f>
        <v/>
      </c>
    </row>
    <row r="229" spans="1:14">
      <c r="A229" s="66" t="str" cm="1">
        <f t="array" aca="1" ref="A229" ca="1">IFERROR(
    SMALL(
        IF((統合マスタ!$R$5:$R$1501=1)*
           (ISNUMBER(MATCH(統合マスタ!$V$5:$V$1501, 分類!$T$8:$T$19, 0))),
           統合マスタ!$AC$5:$AC$1501),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IF($A229="","",OFFSET(統合マスタ!$B$4,MATCH($A229,統合マスタ!$AC$5:$AC$1501,0),0))</f>
        <v/>
      </c>
      <c r="D229" s="27" t="str">
        <f ca="1">IF($A229="","",OFFSET(統合マスタ!$C$4,MATCH($A229,統合マスタ!$AC$5:$AC$1501,0),0))</f>
        <v/>
      </c>
      <c r="E229" s="27" t="str">
        <f ca="1">IF($A229="","",OFFSET(統合マスタ!$X$4,MATCH($A229,統合マスタ!$AC$5:$AC$1501,0),0))</f>
        <v/>
      </c>
      <c r="F229" s="27" t="str">
        <f ca="1">IF($A229="","",OFFSET(統合マスタ!$Z$4,MATCH($A229,統合マスタ!$AC$5:$AC$1501,0),0))</f>
        <v/>
      </c>
      <c r="G229" s="27" t="str">
        <f ca="1">IF($A229="","",OFFSET(統合マスタ!$E$4,MATCH($A229,統合マスタ!$AC$5:$AC$1501,0),0))</f>
        <v/>
      </c>
      <c r="H229" s="27" t="str">
        <f ca="1">IF($A229="","",OFFSET(統合マスタ!$F$4,MATCH($A229,統合マスタ!$AC$5:$AC$1501,0),0))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IF($A229="","",OFFSET(統合マスタ!$K$4,MATCH($A229,統合マスタ!$AC$5:$AC$1501,0),0))</f>
        <v/>
      </c>
    </row>
    <row r="230" spans="1:14">
      <c r="A230" s="66" t="str" cm="1">
        <f t="array" aca="1" ref="A230" ca="1">IFERROR(
    SMALL(
        IF((統合マスタ!$R$5:$R$1501=1)*
           (ISNUMBER(MATCH(統合マスタ!$V$5:$V$1501, 分類!$T$8:$T$19, 0))),
           統合マスタ!$AC$5:$AC$1501),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IF($A230="","",OFFSET(統合マスタ!$B$4,MATCH($A230,統合マスタ!$AC$5:$AC$1501,0),0))</f>
        <v/>
      </c>
      <c r="D230" s="27" t="str">
        <f ca="1">IF($A230="","",OFFSET(統合マスタ!$C$4,MATCH($A230,統合マスタ!$AC$5:$AC$1501,0),0))</f>
        <v/>
      </c>
      <c r="E230" s="27" t="str">
        <f ca="1">IF($A230="","",OFFSET(統合マスタ!$X$4,MATCH($A230,統合マスタ!$AC$5:$AC$1501,0),0))</f>
        <v/>
      </c>
      <c r="F230" s="27" t="str">
        <f ca="1">IF($A230="","",OFFSET(統合マスタ!$Z$4,MATCH($A230,統合マスタ!$AC$5:$AC$1501,0),0))</f>
        <v/>
      </c>
      <c r="G230" s="27" t="str">
        <f ca="1">IF($A230="","",OFFSET(統合マスタ!$E$4,MATCH($A230,統合マスタ!$AC$5:$AC$1501,0),0))</f>
        <v/>
      </c>
      <c r="H230" s="27" t="str">
        <f ca="1">IF($A230="","",OFFSET(統合マスタ!$F$4,MATCH($A230,統合マスタ!$AC$5:$AC$1501,0),0))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IF($A230="","",OFFSET(統合マスタ!$K$4,MATCH($A230,統合マスタ!$AC$5:$AC$1501,0),0))</f>
        <v/>
      </c>
    </row>
    <row r="231" spans="1:14">
      <c r="A231" s="66" t="str" cm="1">
        <f t="array" aca="1" ref="A231" ca="1">IFERROR(
    SMALL(
        IF((統合マスタ!$R$5:$R$1501=1)*
           (ISNUMBER(MATCH(統合マスタ!$V$5:$V$1501, 分類!$T$8:$T$19, 0))),
           統合マスタ!$AC$5:$AC$1501),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IF($A231="","",OFFSET(統合マスタ!$B$4,MATCH($A231,統合マスタ!$AC$5:$AC$1501,0),0))</f>
        <v/>
      </c>
      <c r="D231" s="27" t="str">
        <f ca="1">IF($A231="","",OFFSET(統合マスタ!$C$4,MATCH($A231,統合マスタ!$AC$5:$AC$1501,0),0))</f>
        <v/>
      </c>
      <c r="E231" s="27" t="str">
        <f ca="1">IF($A231="","",OFFSET(統合マスタ!$X$4,MATCH($A231,統合マスタ!$AC$5:$AC$1501,0),0))</f>
        <v/>
      </c>
      <c r="F231" s="27" t="str">
        <f ca="1">IF($A231="","",OFFSET(統合マスタ!$Z$4,MATCH($A231,統合マスタ!$AC$5:$AC$1501,0),0))</f>
        <v/>
      </c>
      <c r="G231" s="27" t="str">
        <f ca="1">IF($A231="","",OFFSET(統合マスタ!$E$4,MATCH($A231,統合マスタ!$AC$5:$AC$1501,0),0))</f>
        <v/>
      </c>
      <c r="H231" s="27" t="str">
        <f ca="1">IF($A231="","",OFFSET(統合マスタ!$F$4,MATCH($A231,統合マスタ!$AC$5:$AC$1501,0),0))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IF($A231="","",OFFSET(統合マスタ!$K$4,MATCH($A231,統合マスタ!$AC$5:$AC$1501,0),0))</f>
        <v/>
      </c>
    </row>
    <row r="232" spans="1:14">
      <c r="A232" s="66" t="str" cm="1">
        <f t="array" aca="1" ref="A232" ca="1">IFERROR(
    SMALL(
        IF((統合マスタ!$R$5:$R$1501=1)*
           (ISNUMBER(MATCH(統合マスタ!$V$5:$V$1501, 分類!$T$8:$T$19, 0))),
           統合マスタ!$AC$5:$AC$1501),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IF($A232="","",OFFSET(統合マスタ!$B$4,MATCH($A232,統合マスタ!$AC$5:$AC$1501,0),0))</f>
        <v/>
      </c>
      <c r="D232" s="27" t="str">
        <f ca="1">IF($A232="","",OFFSET(統合マスタ!$C$4,MATCH($A232,統合マスタ!$AC$5:$AC$1501,0),0))</f>
        <v/>
      </c>
      <c r="E232" s="27" t="str">
        <f ca="1">IF($A232="","",OFFSET(統合マスタ!$X$4,MATCH($A232,統合マスタ!$AC$5:$AC$1501,0),0))</f>
        <v/>
      </c>
      <c r="F232" s="27" t="str">
        <f ca="1">IF($A232="","",OFFSET(統合マスタ!$Z$4,MATCH($A232,統合マスタ!$AC$5:$AC$1501,0),0))</f>
        <v/>
      </c>
      <c r="G232" s="27" t="str">
        <f ca="1">IF($A232="","",OFFSET(統合マスタ!$E$4,MATCH($A232,統合マスタ!$AC$5:$AC$1501,0),0))</f>
        <v/>
      </c>
      <c r="H232" s="27" t="str">
        <f ca="1">IF($A232="","",OFFSET(統合マスタ!$F$4,MATCH($A232,統合マスタ!$AC$5:$AC$1501,0),0))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IF($A232="","",OFFSET(統合マスタ!$K$4,MATCH($A232,統合マスタ!$AC$5:$AC$1501,0),0))</f>
        <v/>
      </c>
    </row>
    <row r="233" spans="1:14">
      <c r="A233" s="66" t="str" cm="1">
        <f t="array" aca="1" ref="A233" ca="1">IFERROR(
    SMALL(
        IF((統合マスタ!$R$5:$R$1501=1)*
           (ISNUMBER(MATCH(統合マスタ!$V$5:$V$1501, 分類!$T$8:$T$19, 0))),
           統合マスタ!$AC$5:$AC$1501),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IF($A233="","",OFFSET(統合マスタ!$B$4,MATCH($A233,統合マスタ!$AC$5:$AC$1501,0),0))</f>
        <v/>
      </c>
      <c r="D233" s="27" t="str">
        <f ca="1">IF($A233="","",OFFSET(統合マスタ!$C$4,MATCH($A233,統合マスタ!$AC$5:$AC$1501,0),0))</f>
        <v/>
      </c>
      <c r="E233" s="27" t="str">
        <f ca="1">IF($A233="","",OFFSET(統合マスタ!$X$4,MATCH($A233,統合マスタ!$AC$5:$AC$1501,0),0))</f>
        <v/>
      </c>
      <c r="F233" s="27" t="str">
        <f ca="1">IF($A233="","",OFFSET(統合マスタ!$Z$4,MATCH($A233,統合マスタ!$AC$5:$AC$1501,0),0))</f>
        <v/>
      </c>
      <c r="G233" s="27" t="str">
        <f ca="1">IF($A233="","",OFFSET(統合マスタ!$E$4,MATCH($A233,統合マスタ!$AC$5:$AC$1501,0),0))</f>
        <v/>
      </c>
      <c r="H233" s="27" t="str">
        <f ca="1">IF($A233="","",OFFSET(統合マスタ!$F$4,MATCH($A233,統合マスタ!$AC$5:$AC$1501,0),0))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IF($A233="","",OFFSET(統合マスタ!$K$4,MATCH($A233,統合マスタ!$AC$5:$AC$1501,0),0))</f>
        <v/>
      </c>
    </row>
    <row r="234" spans="1:14">
      <c r="A234" s="66" t="str" cm="1">
        <f t="array" aca="1" ref="A234" ca="1">IFERROR(
    SMALL(
        IF((統合マスタ!$R$5:$R$1501=1)*
           (ISNUMBER(MATCH(統合マスタ!$V$5:$V$1501, 分類!$T$8:$T$19, 0))),
           統合マスタ!$AC$5:$AC$1501),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IF($A234="","",OFFSET(統合マスタ!$B$4,MATCH($A234,統合マスタ!$AC$5:$AC$1501,0),0))</f>
        <v/>
      </c>
      <c r="D234" s="27" t="str">
        <f ca="1">IF($A234="","",OFFSET(統合マスタ!$C$4,MATCH($A234,統合マスタ!$AC$5:$AC$1501,0),0))</f>
        <v/>
      </c>
      <c r="E234" s="27" t="str">
        <f ca="1">IF($A234="","",OFFSET(統合マスタ!$X$4,MATCH($A234,統合マスタ!$AC$5:$AC$1501,0),0))</f>
        <v/>
      </c>
      <c r="F234" s="27" t="str">
        <f ca="1">IF($A234="","",OFFSET(統合マスタ!$Z$4,MATCH($A234,統合マスタ!$AC$5:$AC$1501,0),0))</f>
        <v/>
      </c>
      <c r="G234" s="27" t="str">
        <f ca="1">IF($A234="","",OFFSET(統合マスタ!$E$4,MATCH($A234,統合マスタ!$AC$5:$AC$1501,0),0))</f>
        <v/>
      </c>
      <c r="H234" s="27" t="str">
        <f ca="1">IF($A234="","",OFFSET(統合マスタ!$F$4,MATCH($A234,統合マスタ!$AC$5:$AC$1501,0),0))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IF($A234="","",OFFSET(統合マスタ!$K$4,MATCH($A234,統合マスタ!$AC$5:$AC$1501,0),0))</f>
        <v/>
      </c>
    </row>
    <row r="235" spans="1:14">
      <c r="A235" s="66" t="str" cm="1">
        <f t="array" aca="1" ref="A235" ca="1">IFERROR(
    SMALL(
        IF((統合マスタ!$R$5:$R$1501=1)*
           (ISNUMBER(MATCH(統合マスタ!$V$5:$V$1501, 分類!$T$8:$T$19, 0))),
           統合マスタ!$AC$5:$AC$1501),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IF($A235="","",OFFSET(統合マスタ!$B$4,MATCH($A235,統合マスタ!$AC$5:$AC$1501,0),0))</f>
        <v/>
      </c>
      <c r="D235" s="27" t="str">
        <f ca="1">IF($A235="","",OFFSET(統合マスタ!$C$4,MATCH($A235,統合マスタ!$AC$5:$AC$1501,0),0))</f>
        <v/>
      </c>
      <c r="E235" s="27" t="str">
        <f ca="1">IF($A235="","",OFFSET(統合マスタ!$X$4,MATCH($A235,統合マスタ!$AC$5:$AC$1501,0),0))</f>
        <v/>
      </c>
      <c r="F235" s="27" t="str">
        <f ca="1">IF($A235="","",OFFSET(統合マスタ!$Z$4,MATCH($A235,統合マスタ!$AC$5:$AC$1501,0),0))</f>
        <v/>
      </c>
      <c r="G235" s="27" t="str">
        <f ca="1">IF($A235="","",OFFSET(統合マスタ!$E$4,MATCH($A235,統合マスタ!$AC$5:$AC$1501,0),0))</f>
        <v/>
      </c>
      <c r="H235" s="27" t="str">
        <f ca="1">IF($A235="","",OFFSET(統合マスタ!$F$4,MATCH($A235,統合マスタ!$AC$5:$AC$1501,0),0))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IF($A235="","",OFFSET(統合マスタ!$K$4,MATCH($A235,統合マスタ!$AC$5:$AC$1501,0),0))</f>
        <v/>
      </c>
    </row>
    <row r="236" spans="1:14">
      <c r="A236" s="66" t="str" cm="1">
        <f t="array" aca="1" ref="A236" ca="1">IFERROR(
    SMALL(
        IF((統合マスタ!$R$5:$R$1501=1)*
           (ISNUMBER(MATCH(統合マスタ!$V$5:$V$1501, 分類!$T$8:$T$19, 0))),
           統合マスタ!$AC$5:$AC$1501),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IF($A236="","",OFFSET(統合マスタ!$B$4,MATCH($A236,統合マスタ!$AC$5:$AC$1501,0),0))</f>
        <v/>
      </c>
      <c r="D236" s="27" t="str">
        <f ca="1">IF($A236="","",OFFSET(統合マスタ!$C$4,MATCH($A236,統合マスタ!$AC$5:$AC$1501,0),0))</f>
        <v/>
      </c>
      <c r="E236" s="27" t="str">
        <f ca="1">IF($A236="","",OFFSET(統合マスタ!$X$4,MATCH($A236,統合マスタ!$AC$5:$AC$1501,0),0))</f>
        <v/>
      </c>
      <c r="F236" s="27" t="str">
        <f ca="1">IF($A236="","",OFFSET(統合マスタ!$Z$4,MATCH($A236,統合マスタ!$AC$5:$AC$1501,0),0))</f>
        <v/>
      </c>
      <c r="G236" s="27" t="str">
        <f ca="1">IF($A236="","",OFFSET(統合マスタ!$E$4,MATCH($A236,統合マスタ!$AC$5:$AC$1501,0),0))</f>
        <v/>
      </c>
      <c r="H236" s="27" t="str">
        <f ca="1">IF($A236="","",OFFSET(統合マスタ!$F$4,MATCH($A236,統合マスタ!$AC$5:$AC$1501,0),0))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IF($A236="","",OFFSET(統合マスタ!$K$4,MATCH($A236,統合マスタ!$AC$5:$AC$1501,0),0))</f>
        <v/>
      </c>
    </row>
    <row r="237" spans="1:14">
      <c r="A237" s="66" t="str" cm="1">
        <f t="array" aca="1" ref="A237" ca="1">IFERROR(
    SMALL(
        IF((統合マスタ!$R$5:$R$1501=1)*
           (ISNUMBER(MATCH(統合マスタ!$V$5:$V$1501, 分類!$T$8:$T$19, 0))),
           統合マスタ!$AC$5:$AC$1501),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IF($A237="","",OFFSET(統合マスタ!$B$4,MATCH($A237,統合マスタ!$AC$5:$AC$1501,0),0))</f>
        <v/>
      </c>
      <c r="D237" s="27" t="str">
        <f ca="1">IF($A237="","",OFFSET(統合マスタ!$C$4,MATCH($A237,統合マスタ!$AC$5:$AC$1501,0),0))</f>
        <v/>
      </c>
      <c r="E237" s="27" t="str">
        <f ca="1">IF($A237="","",OFFSET(統合マスタ!$X$4,MATCH($A237,統合マスタ!$AC$5:$AC$1501,0),0))</f>
        <v/>
      </c>
      <c r="F237" s="27" t="str">
        <f ca="1">IF($A237="","",OFFSET(統合マスタ!$Z$4,MATCH($A237,統合マスタ!$AC$5:$AC$1501,0),0))</f>
        <v/>
      </c>
      <c r="G237" s="27" t="str">
        <f ca="1">IF($A237="","",OFFSET(統合マスタ!$E$4,MATCH($A237,統合マスタ!$AC$5:$AC$1501,0),0))</f>
        <v/>
      </c>
      <c r="H237" s="27" t="str">
        <f ca="1">IF($A237="","",OFFSET(統合マスタ!$F$4,MATCH($A237,統合マスタ!$AC$5:$AC$1501,0),0))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IF($A237="","",OFFSET(統合マスタ!$K$4,MATCH($A237,統合マスタ!$AC$5:$AC$1501,0),0))</f>
        <v/>
      </c>
    </row>
    <row r="238" spans="1:14">
      <c r="A238" s="66" t="str" cm="1">
        <f t="array" aca="1" ref="A238" ca="1">IFERROR(
    SMALL(
        IF((統合マスタ!$R$5:$R$1501=1)*
           (ISNUMBER(MATCH(統合マスタ!$V$5:$V$1501, 分類!$T$8:$T$19, 0))),
           統合マスタ!$AC$5:$AC$1501),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IF($A238="","",OFFSET(統合マスタ!$B$4,MATCH($A238,統合マスタ!$AC$5:$AC$1501,0),0))</f>
        <v/>
      </c>
      <c r="D238" s="27" t="str">
        <f ca="1">IF($A238="","",OFFSET(統合マスタ!$C$4,MATCH($A238,統合マスタ!$AC$5:$AC$1501,0),0))</f>
        <v/>
      </c>
      <c r="E238" s="27" t="str">
        <f ca="1">IF($A238="","",OFFSET(統合マスタ!$X$4,MATCH($A238,統合マスタ!$AC$5:$AC$1501,0),0))</f>
        <v/>
      </c>
      <c r="F238" s="27" t="str">
        <f ca="1">IF($A238="","",OFFSET(統合マスタ!$Z$4,MATCH($A238,統合マスタ!$AC$5:$AC$1501,0),0))</f>
        <v/>
      </c>
      <c r="G238" s="27" t="str">
        <f ca="1">IF($A238="","",OFFSET(統合マスタ!$E$4,MATCH($A238,統合マスタ!$AC$5:$AC$1501,0),0))</f>
        <v/>
      </c>
      <c r="H238" s="27" t="str">
        <f ca="1">IF($A238="","",OFFSET(統合マスタ!$F$4,MATCH($A238,統合マスタ!$AC$5:$AC$1501,0),0))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IF($A238="","",OFFSET(統合マスタ!$K$4,MATCH($A238,統合マスタ!$AC$5:$AC$1501,0),0))</f>
        <v/>
      </c>
    </row>
    <row r="239" spans="1:14">
      <c r="A239" s="66" t="str" cm="1">
        <f t="array" aca="1" ref="A239" ca="1">IFERROR(
    SMALL(
        IF((統合マスタ!$R$5:$R$1501=1)*
           (ISNUMBER(MATCH(統合マスタ!$V$5:$V$1501, 分類!$T$8:$T$19, 0))),
           統合マスタ!$AC$5:$AC$1501),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IF($A239="","",OFFSET(統合マスタ!$B$4,MATCH($A239,統合マスタ!$AC$5:$AC$1501,0),0))</f>
        <v/>
      </c>
      <c r="D239" s="27" t="str">
        <f ca="1">IF($A239="","",OFFSET(統合マスタ!$C$4,MATCH($A239,統合マスタ!$AC$5:$AC$1501,0),0))</f>
        <v/>
      </c>
      <c r="E239" s="27" t="str">
        <f ca="1">IF($A239="","",OFFSET(統合マスタ!$X$4,MATCH($A239,統合マスタ!$AC$5:$AC$1501,0),0))</f>
        <v/>
      </c>
      <c r="F239" s="27" t="str">
        <f ca="1">IF($A239="","",OFFSET(統合マスタ!$Z$4,MATCH($A239,統合マスタ!$AC$5:$AC$1501,0),0))</f>
        <v/>
      </c>
      <c r="G239" s="27" t="str">
        <f ca="1">IF($A239="","",OFFSET(統合マスタ!$E$4,MATCH($A239,統合マスタ!$AC$5:$AC$1501,0),0))</f>
        <v/>
      </c>
      <c r="H239" s="27" t="str">
        <f ca="1">IF($A239="","",OFFSET(統合マスタ!$F$4,MATCH($A239,統合マスタ!$AC$5:$AC$1501,0),0))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IF($A239="","",OFFSET(統合マスタ!$K$4,MATCH($A239,統合マスタ!$AC$5:$AC$1501,0),0))</f>
        <v/>
      </c>
    </row>
    <row r="240" spans="1:14">
      <c r="A240" s="66" t="str" cm="1">
        <f t="array" aca="1" ref="A240" ca="1">IFERROR(
    SMALL(
        IF((統合マスタ!$R$5:$R$1501=1)*
           (ISNUMBER(MATCH(統合マスタ!$V$5:$V$1501, 分類!$T$8:$T$19, 0))),
           統合マスタ!$AC$5:$AC$1501),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IF($A240="","",OFFSET(統合マスタ!$B$4,MATCH($A240,統合マスタ!$AC$5:$AC$1501,0),0))</f>
        <v/>
      </c>
      <c r="D240" s="27" t="str">
        <f ca="1">IF($A240="","",OFFSET(統合マスタ!$C$4,MATCH($A240,統合マスタ!$AC$5:$AC$1501,0),0))</f>
        <v/>
      </c>
      <c r="E240" s="27" t="str">
        <f ca="1">IF($A240="","",OFFSET(統合マスタ!$X$4,MATCH($A240,統合マスタ!$AC$5:$AC$1501,0),0))</f>
        <v/>
      </c>
      <c r="F240" s="27" t="str">
        <f ca="1">IF($A240="","",OFFSET(統合マスタ!$Z$4,MATCH($A240,統合マスタ!$AC$5:$AC$1501,0),0))</f>
        <v/>
      </c>
      <c r="G240" s="27" t="str">
        <f ca="1">IF($A240="","",OFFSET(統合マスタ!$E$4,MATCH($A240,統合マスタ!$AC$5:$AC$1501,0),0))</f>
        <v/>
      </c>
      <c r="H240" s="27" t="str">
        <f ca="1">IF($A240="","",OFFSET(統合マスタ!$F$4,MATCH($A240,統合マスタ!$AC$5:$AC$1501,0),0))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IF($A240="","",OFFSET(統合マスタ!$K$4,MATCH($A240,統合マスタ!$AC$5:$AC$1501,0),0))</f>
        <v/>
      </c>
    </row>
    <row r="241" spans="1:14">
      <c r="A241" s="66" t="str" cm="1">
        <f t="array" aca="1" ref="A241" ca="1">IFERROR(
    SMALL(
        IF((統合マスタ!$R$5:$R$1501=1)*
           (ISNUMBER(MATCH(統合マスタ!$V$5:$V$1501, 分類!$T$8:$T$19, 0))),
           統合マスタ!$AC$5:$AC$1501),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IF($A241="","",OFFSET(統合マスタ!$B$4,MATCH($A241,統合マスタ!$AC$5:$AC$1501,0),0))</f>
        <v/>
      </c>
      <c r="D241" s="27" t="str">
        <f ca="1">IF($A241="","",OFFSET(統合マスタ!$C$4,MATCH($A241,統合マスタ!$AC$5:$AC$1501,0),0))</f>
        <v/>
      </c>
      <c r="E241" s="27" t="str">
        <f ca="1">IF($A241="","",OFFSET(統合マスタ!$X$4,MATCH($A241,統合マスタ!$AC$5:$AC$1501,0),0))</f>
        <v/>
      </c>
      <c r="F241" s="27" t="str">
        <f ca="1">IF($A241="","",OFFSET(統合マスタ!$Z$4,MATCH($A241,統合マスタ!$AC$5:$AC$1501,0),0))</f>
        <v/>
      </c>
      <c r="G241" s="27" t="str">
        <f ca="1">IF($A241="","",OFFSET(統合マスタ!$E$4,MATCH($A241,統合マスタ!$AC$5:$AC$1501,0),0))</f>
        <v/>
      </c>
      <c r="H241" s="27" t="str">
        <f ca="1">IF($A241="","",OFFSET(統合マスタ!$F$4,MATCH($A241,統合マスタ!$AC$5:$AC$1501,0),0))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IF($A241="","",OFFSET(統合マスタ!$K$4,MATCH($A241,統合マスタ!$AC$5:$AC$1501,0),0))</f>
        <v/>
      </c>
    </row>
    <row r="242" spans="1:14">
      <c r="A242" s="66" t="str" cm="1">
        <f t="array" aca="1" ref="A242" ca="1">IFERROR(
    SMALL(
        IF((統合マスタ!$R$5:$R$1501=1)*
           (ISNUMBER(MATCH(統合マスタ!$V$5:$V$1501, 分類!$T$8:$T$19, 0))),
           統合マスタ!$AC$5:$AC$1501),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IF($A242="","",OFFSET(統合マスタ!$B$4,MATCH($A242,統合マスタ!$AC$5:$AC$1501,0),0))</f>
        <v/>
      </c>
      <c r="D242" s="27" t="str">
        <f ca="1">IF($A242="","",OFFSET(統合マスタ!$C$4,MATCH($A242,統合マスタ!$AC$5:$AC$1501,0),0))</f>
        <v/>
      </c>
      <c r="E242" s="27" t="str">
        <f ca="1">IF($A242="","",OFFSET(統合マスタ!$X$4,MATCH($A242,統合マスタ!$AC$5:$AC$1501,0),0))</f>
        <v/>
      </c>
      <c r="F242" s="27" t="str">
        <f ca="1">IF($A242="","",OFFSET(統合マスタ!$Z$4,MATCH($A242,統合マスタ!$AC$5:$AC$1501,0),0))</f>
        <v/>
      </c>
      <c r="G242" s="27" t="str">
        <f ca="1">IF($A242="","",OFFSET(統合マスタ!$E$4,MATCH($A242,統合マスタ!$AC$5:$AC$1501,0),0))</f>
        <v/>
      </c>
      <c r="H242" s="27" t="str">
        <f ca="1">IF($A242="","",OFFSET(統合マスタ!$F$4,MATCH($A242,統合マスタ!$AC$5:$AC$1501,0),0))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IF($A242="","",OFFSET(統合マスタ!$K$4,MATCH($A242,統合マスタ!$AC$5:$AC$1501,0),0))</f>
        <v/>
      </c>
    </row>
    <row r="243" spans="1:14">
      <c r="A243" s="66" t="str" cm="1">
        <f t="array" aca="1" ref="A243" ca="1">IFERROR(
    SMALL(
        IF((統合マスタ!$R$5:$R$1501=1)*
           (ISNUMBER(MATCH(統合マスタ!$V$5:$V$1501, 分類!$T$8:$T$19, 0))),
           統合マスタ!$AC$5:$AC$1501),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IF($A243="","",OFFSET(統合マスタ!$B$4,MATCH($A243,統合マスタ!$AC$5:$AC$1501,0),0))</f>
        <v/>
      </c>
      <c r="D243" s="27" t="str">
        <f ca="1">IF($A243="","",OFFSET(統合マスタ!$C$4,MATCH($A243,統合マスタ!$AC$5:$AC$1501,0),0))</f>
        <v/>
      </c>
      <c r="E243" s="27" t="str">
        <f ca="1">IF($A243="","",OFFSET(統合マスタ!$X$4,MATCH($A243,統合マスタ!$AC$5:$AC$1501,0),0))</f>
        <v/>
      </c>
      <c r="F243" s="27" t="str">
        <f ca="1">IF($A243="","",OFFSET(統合マスタ!$Z$4,MATCH($A243,統合マスタ!$AC$5:$AC$1501,0),0))</f>
        <v/>
      </c>
      <c r="G243" s="27" t="str">
        <f ca="1">IF($A243="","",OFFSET(統合マスタ!$E$4,MATCH($A243,統合マスタ!$AC$5:$AC$1501,0),0))</f>
        <v/>
      </c>
      <c r="H243" s="27" t="str">
        <f ca="1">IF($A243="","",OFFSET(統合マスタ!$F$4,MATCH($A243,統合マスタ!$AC$5:$AC$1501,0),0))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IF($A243="","",OFFSET(統合マスタ!$K$4,MATCH($A243,統合マスタ!$AC$5:$AC$1501,0),0))</f>
        <v/>
      </c>
    </row>
    <row r="244" spans="1:14">
      <c r="A244" s="66" t="str" cm="1">
        <f t="array" aca="1" ref="A244" ca="1">IFERROR(
    SMALL(
        IF((統合マスタ!$R$5:$R$1501=1)*
           (ISNUMBER(MATCH(統合マスタ!$V$5:$V$1501, 分類!$T$8:$T$19, 0))),
           統合マスタ!$AC$5:$AC$1501),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IF($A244="","",OFFSET(統合マスタ!$B$4,MATCH($A244,統合マスタ!$AC$5:$AC$1501,0),0))</f>
        <v/>
      </c>
      <c r="D244" s="27" t="str">
        <f ca="1">IF($A244="","",OFFSET(統合マスタ!$C$4,MATCH($A244,統合マスタ!$AC$5:$AC$1501,0),0))</f>
        <v/>
      </c>
      <c r="E244" s="27" t="str">
        <f ca="1">IF($A244="","",OFFSET(統合マスタ!$X$4,MATCH($A244,統合マスタ!$AC$5:$AC$1501,0),0))</f>
        <v/>
      </c>
      <c r="F244" s="27" t="str">
        <f ca="1">IF($A244="","",OFFSET(統合マスタ!$Z$4,MATCH($A244,統合マスタ!$AC$5:$AC$1501,0),0))</f>
        <v/>
      </c>
      <c r="G244" s="27" t="str">
        <f ca="1">IF($A244="","",OFFSET(統合マスタ!$E$4,MATCH($A244,統合マスタ!$AC$5:$AC$1501,0),0))</f>
        <v/>
      </c>
      <c r="H244" s="27" t="str">
        <f ca="1">IF($A244="","",OFFSET(統合マスタ!$F$4,MATCH($A244,統合マスタ!$AC$5:$AC$1501,0),0))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IF($A244="","",OFFSET(統合マスタ!$K$4,MATCH($A244,統合マスタ!$AC$5:$AC$1501,0),0))</f>
        <v/>
      </c>
    </row>
    <row r="245" spans="1:14">
      <c r="A245" s="66" t="str" cm="1">
        <f t="array" aca="1" ref="A245" ca="1">IFERROR(
    SMALL(
        IF((統合マスタ!$R$5:$R$1501=1)*
           (ISNUMBER(MATCH(統合マスタ!$V$5:$V$1501, 分類!$T$8:$T$19, 0))),
           統合マスタ!$AC$5:$AC$1501),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IF($A245="","",OFFSET(統合マスタ!$B$4,MATCH($A245,統合マスタ!$AC$5:$AC$1501,0),0))</f>
        <v/>
      </c>
      <c r="D245" s="27" t="str">
        <f ca="1">IF($A245="","",OFFSET(統合マスタ!$C$4,MATCH($A245,統合マスタ!$AC$5:$AC$1501,0),0))</f>
        <v/>
      </c>
      <c r="E245" s="27" t="str">
        <f ca="1">IF($A245="","",OFFSET(統合マスタ!$X$4,MATCH($A245,統合マスタ!$AC$5:$AC$1501,0),0))</f>
        <v/>
      </c>
      <c r="F245" s="27" t="str">
        <f ca="1">IF($A245="","",OFFSET(統合マスタ!$Z$4,MATCH($A245,統合マスタ!$AC$5:$AC$1501,0),0))</f>
        <v/>
      </c>
      <c r="G245" s="27" t="str">
        <f ca="1">IF($A245="","",OFFSET(統合マスタ!$E$4,MATCH($A245,統合マスタ!$AC$5:$AC$1501,0),0))</f>
        <v/>
      </c>
      <c r="H245" s="27" t="str">
        <f ca="1">IF($A245="","",OFFSET(統合マスタ!$F$4,MATCH($A245,統合マスタ!$AC$5:$AC$1501,0),0))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IF($A245="","",OFFSET(統合マスタ!$K$4,MATCH($A245,統合マスタ!$AC$5:$AC$1501,0),0))</f>
        <v/>
      </c>
    </row>
    <row r="246" spans="1:14">
      <c r="A246" s="66" t="str" cm="1">
        <f t="array" aca="1" ref="A246" ca="1">IFERROR(
    SMALL(
        IF((統合マスタ!$R$5:$R$1501=1)*
           (ISNUMBER(MATCH(統合マスタ!$V$5:$V$1501, 分類!$T$8:$T$19, 0))),
           統合マスタ!$AC$5:$AC$1501),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IF($A246="","",OFFSET(統合マスタ!$B$4,MATCH($A246,統合マスタ!$AC$5:$AC$1501,0),0))</f>
        <v/>
      </c>
      <c r="D246" s="27" t="str">
        <f ca="1">IF($A246="","",OFFSET(統合マスタ!$C$4,MATCH($A246,統合マスタ!$AC$5:$AC$1501,0),0))</f>
        <v/>
      </c>
      <c r="E246" s="27" t="str">
        <f ca="1">IF($A246="","",OFFSET(統合マスタ!$X$4,MATCH($A246,統合マスタ!$AC$5:$AC$1501,0),0))</f>
        <v/>
      </c>
      <c r="F246" s="27" t="str">
        <f ca="1">IF($A246="","",OFFSET(統合マスタ!$Z$4,MATCH($A246,統合マスタ!$AC$5:$AC$1501,0),0))</f>
        <v/>
      </c>
      <c r="G246" s="27" t="str">
        <f ca="1">IF($A246="","",OFFSET(統合マスタ!$E$4,MATCH($A246,統合マスタ!$AC$5:$AC$1501,0),0))</f>
        <v/>
      </c>
      <c r="H246" s="27" t="str">
        <f ca="1">IF($A246="","",OFFSET(統合マスタ!$F$4,MATCH($A246,統合マスタ!$AC$5:$AC$1501,0),0))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IF($A246="","",OFFSET(統合マスタ!$K$4,MATCH($A246,統合マスタ!$AC$5:$AC$1501,0),0))</f>
        <v/>
      </c>
    </row>
    <row r="247" spans="1:14">
      <c r="A247" s="66" t="str" cm="1">
        <f t="array" aca="1" ref="A247" ca="1">IFERROR(
    SMALL(
        IF((統合マスタ!$R$5:$R$1501=1)*
           (ISNUMBER(MATCH(統合マスタ!$V$5:$V$1501, 分類!$T$8:$T$19, 0))),
           統合マスタ!$AC$5:$AC$1501),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IF($A247="","",OFFSET(統合マスタ!$B$4,MATCH($A247,統合マスタ!$AC$5:$AC$1501,0),0))</f>
        <v/>
      </c>
      <c r="D247" s="27" t="str">
        <f ca="1">IF($A247="","",OFFSET(統合マスタ!$C$4,MATCH($A247,統合マスタ!$AC$5:$AC$1501,0),0))</f>
        <v/>
      </c>
      <c r="E247" s="27" t="str">
        <f ca="1">IF($A247="","",OFFSET(統合マスタ!$X$4,MATCH($A247,統合マスタ!$AC$5:$AC$1501,0),0))</f>
        <v/>
      </c>
      <c r="F247" s="27" t="str">
        <f ca="1">IF($A247="","",OFFSET(統合マスタ!$Z$4,MATCH($A247,統合マスタ!$AC$5:$AC$1501,0),0))</f>
        <v/>
      </c>
      <c r="G247" s="27" t="str">
        <f ca="1">IF($A247="","",OFFSET(統合マスタ!$E$4,MATCH($A247,統合マスタ!$AC$5:$AC$1501,0),0))</f>
        <v/>
      </c>
      <c r="H247" s="27" t="str">
        <f ca="1">IF($A247="","",OFFSET(統合マスタ!$F$4,MATCH($A247,統合マスタ!$AC$5:$AC$1501,0),0))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IF($A247="","",OFFSET(統合マスタ!$K$4,MATCH($A247,統合マスタ!$AC$5:$AC$1501,0),0))</f>
        <v/>
      </c>
    </row>
    <row r="248" spans="1:14">
      <c r="A248" s="66" t="str" cm="1">
        <f t="array" aca="1" ref="A248" ca="1">IFERROR(
    SMALL(
        IF((統合マスタ!$R$5:$R$1501=1)*
           (ISNUMBER(MATCH(統合マスタ!$V$5:$V$1501, 分類!$T$8:$T$19, 0))),
           統合マスタ!$AC$5:$AC$1501),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IF($A248="","",OFFSET(統合マスタ!$B$4,MATCH($A248,統合マスタ!$AC$5:$AC$1501,0),0))</f>
        <v/>
      </c>
      <c r="D248" s="27" t="str">
        <f ca="1">IF($A248="","",OFFSET(統合マスタ!$C$4,MATCH($A248,統合マスタ!$AC$5:$AC$1501,0),0))</f>
        <v/>
      </c>
      <c r="E248" s="27" t="str">
        <f ca="1">IF($A248="","",OFFSET(統合マスタ!$X$4,MATCH($A248,統合マスタ!$AC$5:$AC$1501,0),0))</f>
        <v/>
      </c>
      <c r="F248" s="27" t="str">
        <f ca="1">IF($A248="","",OFFSET(統合マスタ!$Z$4,MATCH($A248,統合マスタ!$AC$5:$AC$1501,0),0))</f>
        <v/>
      </c>
      <c r="G248" s="27" t="str">
        <f ca="1">IF($A248="","",OFFSET(統合マスタ!$E$4,MATCH($A248,統合マスタ!$AC$5:$AC$1501,0),0))</f>
        <v/>
      </c>
      <c r="H248" s="27" t="str">
        <f ca="1">IF($A248="","",OFFSET(統合マスタ!$F$4,MATCH($A248,統合マスタ!$AC$5:$AC$1501,0),0))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IF($A248="","",OFFSET(統合マスタ!$K$4,MATCH($A248,統合マスタ!$AC$5:$AC$1501,0),0))</f>
        <v/>
      </c>
    </row>
    <row r="249" spans="1:14">
      <c r="A249" s="66" t="str" cm="1">
        <f t="array" aca="1" ref="A249" ca="1">IFERROR(
    SMALL(
        IF((統合マスタ!$R$5:$R$1501=1)*
           (ISNUMBER(MATCH(統合マスタ!$V$5:$V$1501, 分類!$T$8:$T$19, 0))),
           統合マスタ!$AC$5:$AC$1501),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IF($A249="","",OFFSET(統合マスタ!$B$4,MATCH($A249,統合マスタ!$AC$5:$AC$1501,0),0))</f>
        <v/>
      </c>
      <c r="D249" s="27" t="str">
        <f ca="1">IF($A249="","",OFFSET(統合マスタ!$C$4,MATCH($A249,統合マスタ!$AC$5:$AC$1501,0),0))</f>
        <v/>
      </c>
      <c r="E249" s="27" t="str">
        <f ca="1">IF($A249="","",OFFSET(統合マスタ!$X$4,MATCH($A249,統合マスタ!$AC$5:$AC$1501,0),0))</f>
        <v/>
      </c>
      <c r="F249" s="27" t="str">
        <f ca="1">IF($A249="","",OFFSET(統合マスタ!$Z$4,MATCH($A249,統合マスタ!$AC$5:$AC$1501,0),0))</f>
        <v/>
      </c>
      <c r="G249" s="27" t="str">
        <f ca="1">IF($A249="","",OFFSET(統合マスタ!$E$4,MATCH($A249,統合マスタ!$AC$5:$AC$1501,0),0))</f>
        <v/>
      </c>
      <c r="H249" s="27" t="str">
        <f ca="1">IF($A249="","",OFFSET(統合マスタ!$F$4,MATCH($A249,統合マスタ!$AC$5:$AC$1501,0),0))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IF($A249="","",OFFSET(統合マスタ!$K$4,MATCH($A249,統合マスタ!$AC$5:$AC$1501,0),0))</f>
        <v/>
      </c>
    </row>
    <row r="250" spans="1:14">
      <c r="A250" s="66" t="str" cm="1">
        <f t="array" aca="1" ref="A250" ca="1">IFERROR(
    SMALL(
        IF((統合マスタ!$R$5:$R$1501=1)*
           (ISNUMBER(MATCH(統合マスタ!$V$5:$V$1501, 分類!$T$8:$T$19, 0))),
           統合マスタ!$AC$5:$AC$1501),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IF($A250="","",OFFSET(統合マスタ!$B$4,MATCH($A250,統合マスタ!$AC$5:$AC$1501,0),0))</f>
        <v/>
      </c>
      <c r="D250" s="27" t="str">
        <f ca="1">IF($A250="","",OFFSET(統合マスタ!$C$4,MATCH($A250,統合マスタ!$AC$5:$AC$1501,0),0))</f>
        <v/>
      </c>
      <c r="E250" s="27" t="str">
        <f ca="1">IF($A250="","",OFFSET(統合マスタ!$X$4,MATCH($A250,統合マスタ!$AC$5:$AC$1501,0),0))</f>
        <v/>
      </c>
      <c r="F250" s="27" t="str">
        <f ca="1">IF($A250="","",OFFSET(統合マスタ!$Z$4,MATCH($A250,統合マスタ!$AC$5:$AC$1501,0),0))</f>
        <v/>
      </c>
      <c r="G250" s="27" t="str">
        <f ca="1">IF($A250="","",OFFSET(統合マスタ!$E$4,MATCH($A250,統合マスタ!$AC$5:$AC$1501,0),0))</f>
        <v/>
      </c>
      <c r="H250" s="27" t="str">
        <f ca="1">IF($A250="","",OFFSET(統合マスタ!$F$4,MATCH($A250,統合マスタ!$AC$5:$AC$1501,0),0))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IF($A250="","",OFFSET(統合マスタ!$K$4,MATCH($A250,統合マスタ!$AC$5:$AC$1501,0),0))</f>
        <v/>
      </c>
    </row>
    <row r="251" spans="1:14">
      <c r="A251" s="66" t="str" cm="1">
        <f t="array" aca="1" ref="A251" ca="1">IFERROR(
    SMALL(
        IF((統合マスタ!$R$5:$R$1501=1)*
           (ISNUMBER(MATCH(統合マスタ!$V$5:$V$1501, 分類!$T$8:$T$19, 0))),
           統合マスタ!$AC$5:$AC$1501),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IF($A251="","",OFFSET(統合マスタ!$B$4,MATCH($A251,統合マスタ!$AC$5:$AC$1501,0),0))</f>
        <v/>
      </c>
      <c r="D251" s="27" t="str">
        <f ca="1">IF($A251="","",OFFSET(統合マスタ!$C$4,MATCH($A251,統合マスタ!$AC$5:$AC$1501,0),0))</f>
        <v/>
      </c>
      <c r="E251" s="27" t="str">
        <f ca="1">IF($A251="","",OFFSET(統合マスタ!$X$4,MATCH($A251,統合マスタ!$AC$5:$AC$1501,0),0))</f>
        <v/>
      </c>
      <c r="F251" s="27" t="str">
        <f ca="1">IF($A251="","",OFFSET(統合マスタ!$Z$4,MATCH($A251,統合マスタ!$AC$5:$AC$1501,0),0))</f>
        <v/>
      </c>
      <c r="G251" s="27" t="str">
        <f ca="1">IF($A251="","",OFFSET(統合マスタ!$E$4,MATCH($A251,統合マスタ!$AC$5:$AC$1501,0),0))</f>
        <v/>
      </c>
      <c r="H251" s="27" t="str">
        <f ca="1">IF($A251="","",OFFSET(統合マスタ!$F$4,MATCH($A251,統合マスタ!$AC$5:$AC$1501,0),0))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IF($A251="","",OFFSET(統合マスタ!$K$4,MATCH($A251,統合マスタ!$AC$5:$AC$1501,0),0))</f>
        <v/>
      </c>
    </row>
    <row r="252" spans="1:14">
      <c r="A252" s="66" t="str" cm="1">
        <f t="array" aca="1" ref="A252" ca="1">IFERROR(
    SMALL(
        IF((統合マスタ!$R$5:$R$1501=1)*
           (ISNUMBER(MATCH(統合マスタ!$V$5:$V$1501, 分類!$T$8:$T$19, 0))),
           統合マスタ!$AC$5:$AC$1501),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IF($A252="","",OFFSET(統合マスタ!$B$4,MATCH($A252,統合マスタ!$AC$5:$AC$1501,0),0))</f>
        <v/>
      </c>
      <c r="D252" s="27" t="str">
        <f ca="1">IF($A252="","",OFFSET(統合マスタ!$C$4,MATCH($A252,統合マスタ!$AC$5:$AC$1501,0),0))</f>
        <v/>
      </c>
      <c r="E252" s="27" t="str">
        <f ca="1">IF($A252="","",OFFSET(統合マスタ!$X$4,MATCH($A252,統合マスタ!$AC$5:$AC$1501,0),0))</f>
        <v/>
      </c>
      <c r="F252" s="27" t="str">
        <f ca="1">IF($A252="","",OFFSET(統合マスタ!$Z$4,MATCH($A252,統合マスタ!$AC$5:$AC$1501,0),0))</f>
        <v/>
      </c>
      <c r="G252" s="27" t="str">
        <f ca="1">IF($A252="","",OFFSET(統合マスタ!$E$4,MATCH($A252,統合マスタ!$AC$5:$AC$1501,0),0))</f>
        <v/>
      </c>
      <c r="H252" s="27" t="str">
        <f ca="1">IF($A252="","",OFFSET(統合マスタ!$F$4,MATCH($A252,統合マスタ!$AC$5:$AC$1501,0),0))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IF($A252="","",OFFSET(統合マスタ!$K$4,MATCH($A252,統合マスタ!$AC$5:$AC$1501,0),0))</f>
        <v/>
      </c>
    </row>
    <row r="253" spans="1:14">
      <c r="A253" s="66" t="str" cm="1">
        <f t="array" aca="1" ref="A253" ca="1">IFERROR(
    SMALL(
        IF((統合マスタ!$R$5:$R$1501=1)*
           (ISNUMBER(MATCH(統合マスタ!$V$5:$V$1501, 分類!$T$8:$T$19, 0))),
           統合マスタ!$AC$5:$AC$1501),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IF($A253="","",OFFSET(統合マスタ!$B$4,MATCH($A253,統合マスタ!$AC$5:$AC$1501,0),0))</f>
        <v/>
      </c>
      <c r="D253" s="27" t="str">
        <f ca="1">IF($A253="","",OFFSET(統合マスタ!$C$4,MATCH($A253,統合マスタ!$AC$5:$AC$1501,0),0))</f>
        <v/>
      </c>
      <c r="E253" s="27" t="str">
        <f ca="1">IF($A253="","",OFFSET(統合マスタ!$X$4,MATCH($A253,統合マスタ!$AC$5:$AC$1501,0),0))</f>
        <v/>
      </c>
      <c r="F253" s="27" t="str">
        <f ca="1">IF($A253="","",OFFSET(統合マスタ!$Z$4,MATCH($A253,統合マスタ!$AC$5:$AC$1501,0),0))</f>
        <v/>
      </c>
      <c r="G253" s="27" t="str">
        <f ca="1">IF($A253="","",OFFSET(統合マスタ!$E$4,MATCH($A253,統合マスタ!$AC$5:$AC$1501,0),0))</f>
        <v/>
      </c>
      <c r="H253" s="27" t="str">
        <f ca="1">IF($A253="","",OFFSET(統合マスタ!$F$4,MATCH($A253,統合マスタ!$AC$5:$AC$1501,0),0))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IF($A253="","",OFFSET(統合マスタ!$K$4,MATCH($A253,統合マスタ!$AC$5:$AC$1501,0),0))</f>
        <v/>
      </c>
    </row>
    <row r="254" spans="1:14">
      <c r="A254" s="66" t="str" cm="1">
        <f t="array" aca="1" ref="A254" ca="1">IFERROR(
    SMALL(
        IF((統合マスタ!$R$5:$R$1501=1)*
           (ISNUMBER(MATCH(統合マスタ!$V$5:$V$1501, 分類!$T$8:$T$19, 0))),
           統合マスタ!$AC$5:$AC$1501),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IF($A254="","",OFFSET(統合マスタ!$B$4,MATCH($A254,統合マスタ!$AC$5:$AC$1501,0),0))</f>
        <v/>
      </c>
      <c r="D254" s="27" t="str">
        <f ca="1">IF($A254="","",OFFSET(統合マスタ!$C$4,MATCH($A254,統合マスタ!$AC$5:$AC$1501,0),0))</f>
        <v/>
      </c>
      <c r="E254" s="27" t="str">
        <f ca="1">IF($A254="","",OFFSET(統合マスタ!$X$4,MATCH($A254,統合マスタ!$AC$5:$AC$1501,0),0))</f>
        <v/>
      </c>
      <c r="F254" s="27" t="str">
        <f ca="1">IF($A254="","",OFFSET(統合マスタ!$Z$4,MATCH($A254,統合マスタ!$AC$5:$AC$1501,0),0))</f>
        <v/>
      </c>
      <c r="G254" s="27" t="str">
        <f ca="1">IF($A254="","",OFFSET(統合マスタ!$E$4,MATCH($A254,統合マスタ!$AC$5:$AC$1501,0),0))</f>
        <v/>
      </c>
      <c r="H254" s="27" t="str">
        <f ca="1">IF($A254="","",OFFSET(統合マスタ!$F$4,MATCH($A254,統合マスタ!$AC$5:$AC$1501,0),0))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IF($A254="","",OFFSET(統合マスタ!$K$4,MATCH($A254,統合マスタ!$AC$5:$AC$1501,0),0))</f>
        <v/>
      </c>
    </row>
    <row r="255" spans="1:14">
      <c r="A255" s="66" t="str" cm="1">
        <f t="array" aca="1" ref="A255" ca="1">IFERROR(
    SMALL(
        IF((統合マスタ!$R$5:$R$1501=1)*
           (ISNUMBER(MATCH(統合マスタ!$V$5:$V$1501, 分類!$T$8:$T$19, 0))),
           統合マスタ!$AC$5:$AC$1501),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IF($A255="","",OFFSET(統合マスタ!$B$4,MATCH($A255,統合マスタ!$AC$5:$AC$1501,0),0))</f>
        <v/>
      </c>
      <c r="D255" s="27" t="str">
        <f ca="1">IF($A255="","",OFFSET(統合マスタ!$C$4,MATCH($A255,統合マスタ!$AC$5:$AC$1501,0),0))</f>
        <v/>
      </c>
      <c r="E255" s="27" t="str">
        <f ca="1">IF($A255="","",OFFSET(統合マスタ!$X$4,MATCH($A255,統合マスタ!$AC$5:$AC$1501,0),0))</f>
        <v/>
      </c>
      <c r="F255" s="27" t="str">
        <f ca="1">IF($A255="","",OFFSET(統合マスタ!$Z$4,MATCH($A255,統合マスタ!$AC$5:$AC$1501,0),0))</f>
        <v/>
      </c>
      <c r="G255" s="27" t="str">
        <f ca="1">IF($A255="","",OFFSET(統合マスタ!$E$4,MATCH($A255,統合マスタ!$AC$5:$AC$1501,0),0))</f>
        <v/>
      </c>
      <c r="H255" s="27" t="str">
        <f ca="1">IF($A255="","",OFFSET(統合マスタ!$F$4,MATCH($A255,統合マスタ!$AC$5:$AC$1501,0),0))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IF($A255="","",OFFSET(統合マスタ!$K$4,MATCH($A255,統合マスタ!$AC$5:$AC$1501,0),0))</f>
        <v/>
      </c>
    </row>
    <row r="256" spans="1:14">
      <c r="A256" s="66" t="str" cm="1">
        <f t="array" aca="1" ref="A256" ca="1">IFERROR(
    SMALL(
        IF((統合マスタ!$R$5:$R$1501=1)*
           (ISNUMBER(MATCH(統合マスタ!$V$5:$V$1501, 分類!$T$8:$T$19, 0))),
           統合マスタ!$AC$5:$AC$1501),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IF($A256="","",OFFSET(統合マスタ!$B$4,MATCH($A256,統合マスタ!$AC$5:$AC$1501,0),0))</f>
        <v/>
      </c>
      <c r="D256" s="27" t="str">
        <f ca="1">IF($A256="","",OFFSET(統合マスタ!$C$4,MATCH($A256,統合マスタ!$AC$5:$AC$1501,0),0))</f>
        <v/>
      </c>
      <c r="E256" s="27" t="str">
        <f ca="1">IF($A256="","",OFFSET(統合マスタ!$X$4,MATCH($A256,統合マスタ!$AC$5:$AC$1501,0),0))</f>
        <v/>
      </c>
      <c r="F256" s="27" t="str">
        <f ca="1">IF($A256="","",OFFSET(統合マスタ!$Z$4,MATCH($A256,統合マスタ!$AC$5:$AC$1501,0),0))</f>
        <v/>
      </c>
      <c r="G256" s="27" t="str">
        <f ca="1">IF($A256="","",OFFSET(統合マスタ!$E$4,MATCH($A256,統合マスタ!$AC$5:$AC$1501,0),0))</f>
        <v/>
      </c>
      <c r="H256" s="27" t="str">
        <f ca="1">IF($A256="","",OFFSET(統合マスタ!$F$4,MATCH($A256,統合マスタ!$AC$5:$AC$1501,0),0))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IF($A256="","",OFFSET(統合マスタ!$K$4,MATCH($A256,統合マスタ!$AC$5:$AC$1501,0),0))</f>
        <v/>
      </c>
    </row>
    <row r="257" spans="1:14">
      <c r="A257" s="66" t="str" cm="1">
        <f t="array" aca="1" ref="A257" ca="1">IFERROR(
    SMALL(
        IF((統合マスタ!$R$5:$R$1501=1)*
           (ISNUMBER(MATCH(統合マスタ!$V$5:$V$1501, 分類!$T$8:$T$19, 0))),
           統合マスタ!$AC$5:$AC$1501),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IF($A257="","",OFFSET(統合マスタ!$B$4,MATCH($A257,統合マスタ!$AC$5:$AC$1501,0),0))</f>
        <v/>
      </c>
      <c r="D257" s="27" t="str">
        <f ca="1">IF($A257="","",OFFSET(統合マスタ!$C$4,MATCH($A257,統合マスタ!$AC$5:$AC$1501,0),0))</f>
        <v/>
      </c>
      <c r="E257" s="27" t="str">
        <f ca="1">IF($A257="","",OFFSET(統合マスタ!$X$4,MATCH($A257,統合マスタ!$AC$5:$AC$1501,0),0))</f>
        <v/>
      </c>
      <c r="F257" s="27" t="str">
        <f ca="1">IF($A257="","",OFFSET(統合マスタ!$Z$4,MATCH($A257,統合マスタ!$AC$5:$AC$1501,0),0))</f>
        <v/>
      </c>
      <c r="G257" s="27" t="str">
        <f ca="1">IF($A257="","",OFFSET(統合マスタ!$E$4,MATCH($A257,統合マスタ!$AC$5:$AC$1501,0),0))</f>
        <v/>
      </c>
      <c r="H257" s="27" t="str">
        <f ca="1">IF($A257="","",OFFSET(統合マスタ!$F$4,MATCH($A257,統合マスタ!$AC$5:$AC$1501,0),0))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IF($A257="","",OFFSET(統合マスタ!$K$4,MATCH($A257,統合マスタ!$AC$5:$AC$1501,0),0))</f>
        <v/>
      </c>
    </row>
    <row r="258" spans="1:14">
      <c r="A258" s="66" t="str" cm="1">
        <f t="array" aca="1" ref="A258" ca="1">IFERROR(
    SMALL(
        IF((統合マスタ!$R$5:$R$1501=1)*
           (ISNUMBER(MATCH(統合マスタ!$V$5:$V$1501, 分類!$T$8:$T$19, 0))),
           統合マスタ!$AC$5:$AC$1501),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IF($A258="","",OFFSET(統合マスタ!$B$4,MATCH($A258,統合マスタ!$AC$5:$AC$1501,0),0))</f>
        <v/>
      </c>
      <c r="D258" s="27" t="str">
        <f ca="1">IF($A258="","",OFFSET(統合マスタ!$C$4,MATCH($A258,統合マスタ!$AC$5:$AC$1501,0),0))</f>
        <v/>
      </c>
      <c r="E258" s="27" t="str">
        <f ca="1">IF($A258="","",OFFSET(統合マスタ!$X$4,MATCH($A258,統合マスタ!$AC$5:$AC$1501,0),0))</f>
        <v/>
      </c>
      <c r="F258" s="27" t="str">
        <f ca="1">IF($A258="","",OFFSET(統合マスタ!$Z$4,MATCH($A258,統合マスタ!$AC$5:$AC$1501,0),0))</f>
        <v/>
      </c>
      <c r="G258" s="27" t="str">
        <f ca="1">IF($A258="","",OFFSET(統合マスタ!$E$4,MATCH($A258,統合マスタ!$AC$5:$AC$1501,0),0))</f>
        <v/>
      </c>
      <c r="H258" s="27" t="str">
        <f ca="1">IF($A258="","",OFFSET(統合マスタ!$F$4,MATCH($A258,統合マスタ!$AC$5:$AC$1501,0),0))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IF($A258="","",OFFSET(統合マスタ!$K$4,MATCH($A258,統合マスタ!$AC$5:$AC$1501,0),0))</f>
        <v/>
      </c>
    </row>
    <row r="259" spans="1:14">
      <c r="A259" s="66" t="str" cm="1">
        <f t="array" aca="1" ref="A259" ca="1">IFERROR(
    SMALL(
        IF((統合マスタ!$R$5:$R$1501=1)*
           (ISNUMBER(MATCH(統合マスタ!$V$5:$V$1501, 分類!$T$8:$T$19, 0))),
           統合マスタ!$AC$5:$AC$1501),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IF($A259="","",OFFSET(統合マスタ!$B$4,MATCH($A259,統合マスタ!$AC$5:$AC$1501,0),0))</f>
        <v/>
      </c>
      <c r="D259" s="27" t="str">
        <f ca="1">IF($A259="","",OFFSET(統合マスタ!$C$4,MATCH($A259,統合マスタ!$AC$5:$AC$1501,0),0))</f>
        <v/>
      </c>
      <c r="E259" s="27" t="str">
        <f ca="1">IF($A259="","",OFFSET(統合マスタ!$X$4,MATCH($A259,統合マスタ!$AC$5:$AC$1501,0),0))</f>
        <v/>
      </c>
      <c r="F259" s="27" t="str">
        <f ca="1">IF($A259="","",OFFSET(統合マスタ!$Z$4,MATCH($A259,統合マスタ!$AC$5:$AC$1501,0),0))</f>
        <v/>
      </c>
      <c r="G259" s="27" t="str">
        <f ca="1">IF($A259="","",OFFSET(統合マスタ!$E$4,MATCH($A259,統合マスタ!$AC$5:$AC$1501,0),0))</f>
        <v/>
      </c>
      <c r="H259" s="27" t="str">
        <f ca="1">IF($A259="","",OFFSET(統合マスタ!$F$4,MATCH($A259,統合マスタ!$AC$5:$AC$1501,0),0))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IF($A259="","",OFFSET(統合マスタ!$K$4,MATCH($A259,統合マスタ!$AC$5:$AC$1501,0),0))</f>
        <v/>
      </c>
    </row>
    <row r="260" spans="1:14">
      <c r="A260" s="66" t="str" cm="1">
        <f t="array" aca="1" ref="A260" ca="1">IFERROR(
    SMALL(
        IF((統合マスタ!$R$5:$R$1501=1)*
           (ISNUMBER(MATCH(統合マスタ!$V$5:$V$1501, 分類!$T$8:$T$19, 0))),
           統合マスタ!$AC$5:$AC$1501),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IF($A260="","",OFFSET(統合マスタ!$B$4,MATCH($A260,統合マスタ!$AC$5:$AC$1501,0),0))</f>
        <v/>
      </c>
      <c r="D260" s="27" t="str">
        <f ca="1">IF($A260="","",OFFSET(統合マスタ!$C$4,MATCH($A260,統合マスタ!$AC$5:$AC$1501,0),0))</f>
        <v/>
      </c>
      <c r="E260" s="27" t="str">
        <f ca="1">IF($A260="","",OFFSET(統合マスタ!$X$4,MATCH($A260,統合マスタ!$AC$5:$AC$1501,0),0))</f>
        <v/>
      </c>
      <c r="F260" s="27" t="str">
        <f ca="1">IF($A260="","",OFFSET(統合マスタ!$Z$4,MATCH($A260,統合マスタ!$AC$5:$AC$1501,0),0))</f>
        <v/>
      </c>
      <c r="G260" s="27" t="str">
        <f ca="1">IF($A260="","",OFFSET(統合マスタ!$E$4,MATCH($A260,統合マスタ!$AC$5:$AC$1501,0),0))</f>
        <v/>
      </c>
      <c r="H260" s="27" t="str">
        <f ca="1">IF($A260="","",OFFSET(統合マスタ!$F$4,MATCH($A260,統合マスタ!$AC$5:$AC$1501,0),0))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IF($A260="","",OFFSET(統合マスタ!$K$4,MATCH($A260,統合マスタ!$AC$5:$AC$1501,0),0))</f>
        <v/>
      </c>
    </row>
    <row r="261" spans="1:14">
      <c r="A261" s="66" t="str" cm="1">
        <f t="array" aca="1" ref="A261" ca="1">IFERROR(
    SMALL(
        IF((統合マスタ!$R$5:$R$1501=1)*
           (ISNUMBER(MATCH(統合マスタ!$V$5:$V$1501, 分類!$T$8:$T$19, 0))),
           統合マスタ!$AC$5:$AC$1501),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IF($A261="","",OFFSET(統合マスタ!$B$4,MATCH($A261,統合マスタ!$AC$5:$AC$1501,0),0))</f>
        <v/>
      </c>
      <c r="D261" s="27" t="str">
        <f ca="1">IF($A261="","",OFFSET(統合マスタ!$C$4,MATCH($A261,統合マスタ!$AC$5:$AC$1501,0),0))</f>
        <v/>
      </c>
      <c r="E261" s="27" t="str">
        <f ca="1">IF($A261="","",OFFSET(統合マスタ!$X$4,MATCH($A261,統合マスタ!$AC$5:$AC$1501,0),0))</f>
        <v/>
      </c>
      <c r="F261" s="27" t="str">
        <f ca="1">IF($A261="","",OFFSET(統合マスタ!$Z$4,MATCH($A261,統合マスタ!$AC$5:$AC$1501,0),0))</f>
        <v/>
      </c>
      <c r="G261" s="27" t="str">
        <f ca="1">IF($A261="","",OFFSET(統合マスタ!$E$4,MATCH($A261,統合マスタ!$AC$5:$AC$1501,0),0))</f>
        <v/>
      </c>
      <c r="H261" s="27" t="str">
        <f ca="1">IF($A261="","",OFFSET(統合マスタ!$F$4,MATCH($A261,統合マスタ!$AC$5:$AC$1501,0),0))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IF($A261="","",OFFSET(統合マスタ!$K$4,MATCH($A261,統合マスタ!$AC$5:$AC$1501,0),0))</f>
        <v/>
      </c>
    </row>
    <row r="262" spans="1:14">
      <c r="A262" s="66" t="str" cm="1">
        <f t="array" aca="1" ref="A262" ca="1">IFERROR(
    SMALL(
        IF((統合マスタ!$R$5:$R$1501=1)*
           (ISNUMBER(MATCH(統合マスタ!$V$5:$V$1501, 分類!$T$8:$T$19, 0))),
           統合マスタ!$AC$5:$AC$1501),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IF($A262="","",OFFSET(統合マスタ!$B$4,MATCH($A262,統合マスタ!$AC$5:$AC$1501,0),0))</f>
        <v/>
      </c>
      <c r="D262" s="27" t="str">
        <f ca="1">IF($A262="","",OFFSET(統合マスタ!$C$4,MATCH($A262,統合マスタ!$AC$5:$AC$1501,0),0))</f>
        <v/>
      </c>
      <c r="E262" s="27" t="str">
        <f ca="1">IF($A262="","",OFFSET(統合マスタ!$X$4,MATCH($A262,統合マスタ!$AC$5:$AC$1501,0),0))</f>
        <v/>
      </c>
      <c r="F262" s="27" t="str">
        <f ca="1">IF($A262="","",OFFSET(統合マスタ!$Z$4,MATCH($A262,統合マスタ!$AC$5:$AC$1501,0),0))</f>
        <v/>
      </c>
      <c r="G262" s="27" t="str">
        <f ca="1">IF($A262="","",OFFSET(統合マスタ!$E$4,MATCH($A262,統合マスタ!$AC$5:$AC$1501,0),0))</f>
        <v/>
      </c>
      <c r="H262" s="27" t="str">
        <f ca="1">IF($A262="","",OFFSET(統合マスタ!$F$4,MATCH($A262,統合マスタ!$AC$5:$AC$1501,0),0))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IF($A262="","",OFFSET(統合マスタ!$K$4,MATCH($A262,統合マスタ!$AC$5:$AC$1501,0),0))</f>
        <v/>
      </c>
    </row>
    <row r="263" spans="1:14">
      <c r="A263" s="66" t="str" cm="1">
        <f t="array" aca="1" ref="A263" ca="1">IFERROR(
    SMALL(
        IF((統合マスタ!$R$5:$R$1501=1)*
           (ISNUMBER(MATCH(統合マスタ!$V$5:$V$1501, 分類!$T$8:$T$19, 0))),
           統合マスタ!$AC$5:$AC$1501),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IF($A263="","",OFFSET(統合マスタ!$B$4,MATCH($A263,統合マスタ!$AC$5:$AC$1501,0),0))</f>
        <v/>
      </c>
      <c r="D263" s="27" t="str">
        <f ca="1">IF($A263="","",OFFSET(統合マスタ!$C$4,MATCH($A263,統合マスタ!$AC$5:$AC$1501,0),0))</f>
        <v/>
      </c>
      <c r="E263" s="27" t="str">
        <f ca="1">IF($A263="","",OFFSET(統合マスタ!$X$4,MATCH($A263,統合マスタ!$AC$5:$AC$1501,0),0))</f>
        <v/>
      </c>
      <c r="F263" s="27" t="str">
        <f ca="1">IF($A263="","",OFFSET(統合マスタ!$Z$4,MATCH($A263,統合マスタ!$AC$5:$AC$1501,0),0))</f>
        <v/>
      </c>
      <c r="G263" s="27" t="str">
        <f ca="1">IF($A263="","",OFFSET(統合マスタ!$E$4,MATCH($A263,統合マスタ!$AC$5:$AC$1501,0),0))</f>
        <v/>
      </c>
      <c r="H263" s="27" t="str">
        <f ca="1">IF($A263="","",OFFSET(統合マスタ!$F$4,MATCH($A263,統合マスタ!$AC$5:$AC$1501,0),0))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IF($A263="","",OFFSET(統合マスタ!$K$4,MATCH($A263,統合マスタ!$AC$5:$AC$1501,0),0))</f>
        <v/>
      </c>
    </row>
    <row r="264" spans="1:14">
      <c r="A264" s="66" t="str" cm="1">
        <f t="array" aca="1" ref="A264" ca="1">IFERROR(
    SMALL(
        IF((統合マスタ!$R$5:$R$1501=1)*
           (ISNUMBER(MATCH(統合マスタ!$V$5:$V$1501, 分類!$T$8:$T$19, 0))),
           統合マスタ!$AC$5:$AC$1501),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IF($A264="","",OFFSET(統合マスタ!$B$4,MATCH($A264,統合マスタ!$AC$5:$AC$1501,0),0))</f>
        <v/>
      </c>
      <c r="D264" s="27" t="str">
        <f ca="1">IF($A264="","",OFFSET(統合マスタ!$C$4,MATCH($A264,統合マスタ!$AC$5:$AC$1501,0),0))</f>
        <v/>
      </c>
      <c r="E264" s="27" t="str">
        <f ca="1">IF($A264="","",OFFSET(統合マスタ!$X$4,MATCH($A264,統合マスタ!$AC$5:$AC$1501,0),0))</f>
        <v/>
      </c>
      <c r="F264" s="27" t="str">
        <f ca="1">IF($A264="","",OFFSET(統合マスタ!$Z$4,MATCH($A264,統合マスタ!$AC$5:$AC$1501,0),0))</f>
        <v/>
      </c>
      <c r="G264" s="27" t="str">
        <f ca="1">IF($A264="","",OFFSET(統合マスタ!$E$4,MATCH($A264,統合マスタ!$AC$5:$AC$1501,0),0))</f>
        <v/>
      </c>
      <c r="H264" s="27" t="str">
        <f ca="1">IF($A264="","",OFFSET(統合マスタ!$F$4,MATCH($A264,統合マスタ!$AC$5:$AC$1501,0),0))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IF($A264="","",OFFSET(統合マスタ!$K$4,MATCH($A264,統合マスタ!$AC$5:$AC$1501,0),0))</f>
        <v/>
      </c>
    </row>
    <row r="265" spans="1:14">
      <c r="A265" s="66" t="str" cm="1">
        <f t="array" aca="1" ref="A265" ca="1">IFERROR(
    SMALL(
        IF((統合マスタ!$R$5:$R$1501=1)*
           (ISNUMBER(MATCH(統合マスタ!$V$5:$V$1501, 分類!$T$8:$T$19, 0))),
           統合マスタ!$AC$5:$AC$1501),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IF($A265="","",OFFSET(統合マスタ!$B$4,MATCH($A265,統合マスタ!$AC$5:$AC$1501,0),0))</f>
        <v/>
      </c>
      <c r="D265" s="27" t="str">
        <f ca="1">IF($A265="","",OFFSET(統合マスタ!$C$4,MATCH($A265,統合マスタ!$AC$5:$AC$1501,0),0))</f>
        <v/>
      </c>
      <c r="E265" s="27" t="str">
        <f ca="1">IF($A265="","",OFFSET(統合マスタ!$X$4,MATCH($A265,統合マスタ!$AC$5:$AC$1501,0),0))</f>
        <v/>
      </c>
      <c r="F265" s="27" t="str">
        <f ca="1">IF($A265="","",OFFSET(統合マスタ!$Z$4,MATCH($A265,統合マスタ!$AC$5:$AC$1501,0),0))</f>
        <v/>
      </c>
      <c r="G265" s="27" t="str">
        <f ca="1">IF($A265="","",OFFSET(統合マスタ!$E$4,MATCH($A265,統合マスタ!$AC$5:$AC$1501,0),0))</f>
        <v/>
      </c>
      <c r="H265" s="27" t="str">
        <f ca="1">IF($A265="","",OFFSET(統合マスタ!$F$4,MATCH($A265,統合マスタ!$AC$5:$AC$1501,0),0))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IF($A265="","",OFFSET(統合マスタ!$K$4,MATCH($A265,統合マスタ!$AC$5:$AC$1501,0),0))</f>
        <v/>
      </c>
    </row>
    <row r="266" spans="1:14">
      <c r="A266" s="66" t="str" cm="1">
        <f t="array" aca="1" ref="A266" ca="1">IFERROR(
    SMALL(
        IF((統合マスタ!$R$5:$R$1501=1)*
           (ISNUMBER(MATCH(統合マスタ!$V$5:$V$1501, 分類!$T$8:$T$19, 0))),
           統合マスタ!$AC$5:$AC$1501),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IF($A266="","",OFFSET(統合マスタ!$B$4,MATCH($A266,統合マスタ!$AC$5:$AC$1501,0),0))</f>
        <v/>
      </c>
      <c r="D266" s="27" t="str">
        <f ca="1">IF($A266="","",OFFSET(統合マスタ!$C$4,MATCH($A266,統合マスタ!$AC$5:$AC$1501,0),0))</f>
        <v/>
      </c>
      <c r="E266" s="27" t="str">
        <f ca="1">IF($A266="","",OFFSET(統合マスタ!$X$4,MATCH($A266,統合マスタ!$AC$5:$AC$1501,0),0))</f>
        <v/>
      </c>
      <c r="F266" s="27" t="str">
        <f ca="1">IF($A266="","",OFFSET(統合マスタ!$Z$4,MATCH($A266,統合マスタ!$AC$5:$AC$1501,0),0))</f>
        <v/>
      </c>
      <c r="G266" s="27" t="str">
        <f ca="1">IF($A266="","",OFFSET(統合マスタ!$E$4,MATCH($A266,統合マスタ!$AC$5:$AC$1501,0),0))</f>
        <v/>
      </c>
      <c r="H266" s="27" t="str">
        <f ca="1">IF($A266="","",OFFSET(統合マスタ!$F$4,MATCH($A266,統合マスタ!$AC$5:$AC$1501,0),0))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IF($A266="","",OFFSET(統合マスタ!$K$4,MATCH($A266,統合マスタ!$AC$5:$AC$1501,0),0))</f>
        <v/>
      </c>
    </row>
    <row r="267" spans="1:14">
      <c r="A267" s="66" t="str" cm="1">
        <f t="array" aca="1" ref="A267" ca="1">IFERROR(
    SMALL(
        IF((統合マスタ!$R$5:$R$1501=1)*
           (ISNUMBER(MATCH(統合マスタ!$V$5:$V$1501, 分類!$T$8:$T$19, 0))),
           統合マスタ!$AC$5:$AC$1501),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IF($A267="","",OFFSET(統合マスタ!$B$4,MATCH($A267,統合マスタ!$AC$5:$AC$1501,0),0))</f>
        <v/>
      </c>
      <c r="D267" s="27" t="str">
        <f ca="1">IF($A267="","",OFFSET(統合マスタ!$C$4,MATCH($A267,統合マスタ!$AC$5:$AC$1501,0),0))</f>
        <v/>
      </c>
      <c r="E267" s="27" t="str">
        <f ca="1">IF($A267="","",OFFSET(統合マスタ!$X$4,MATCH($A267,統合マスタ!$AC$5:$AC$1501,0),0))</f>
        <v/>
      </c>
      <c r="F267" s="27" t="str">
        <f ca="1">IF($A267="","",OFFSET(統合マスタ!$Z$4,MATCH($A267,統合マスタ!$AC$5:$AC$1501,0),0))</f>
        <v/>
      </c>
      <c r="G267" s="27" t="str">
        <f ca="1">IF($A267="","",OFFSET(統合マスタ!$E$4,MATCH($A267,統合マスタ!$AC$5:$AC$1501,0),0))</f>
        <v/>
      </c>
      <c r="H267" s="27" t="str">
        <f ca="1">IF($A267="","",OFFSET(統合マスタ!$F$4,MATCH($A267,統合マスタ!$AC$5:$AC$1501,0),0))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IF($A267="","",OFFSET(統合マスタ!$K$4,MATCH($A267,統合マスタ!$AC$5:$AC$1501,0),0))</f>
        <v/>
      </c>
    </row>
    <row r="268" spans="1:14">
      <c r="A268" s="66" t="str" cm="1">
        <f t="array" aca="1" ref="A268" ca="1">IFERROR(
    SMALL(
        IF((統合マスタ!$R$5:$R$1501=1)*
           (ISNUMBER(MATCH(統合マスタ!$V$5:$V$1501, 分類!$T$8:$T$19, 0))),
           統合マスタ!$AC$5:$AC$1501),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IF($A268="","",OFFSET(統合マスタ!$B$4,MATCH($A268,統合マスタ!$AC$5:$AC$1501,0),0))</f>
        <v/>
      </c>
      <c r="D268" s="27" t="str">
        <f ca="1">IF($A268="","",OFFSET(統合マスタ!$C$4,MATCH($A268,統合マスタ!$AC$5:$AC$1501,0),0))</f>
        <v/>
      </c>
      <c r="E268" s="27" t="str">
        <f ca="1">IF($A268="","",OFFSET(統合マスタ!$X$4,MATCH($A268,統合マスタ!$AC$5:$AC$1501,0),0))</f>
        <v/>
      </c>
      <c r="F268" s="27" t="str">
        <f ca="1">IF($A268="","",OFFSET(統合マスタ!$Z$4,MATCH($A268,統合マスタ!$AC$5:$AC$1501,0),0))</f>
        <v/>
      </c>
      <c r="G268" s="27" t="str">
        <f ca="1">IF($A268="","",OFFSET(統合マスタ!$E$4,MATCH($A268,統合マスタ!$AC$5:$AC$1501,0),0))</f>
        <v/>
      </c>
      <c r="H268" s="27" t="str">
        <f ca="1">IF($A268="","",OFFSET(統合マスタ!$F$4,MATCH($A268,統合マスタ!$AC$5:$AC$1501,0),0))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IF($A268="","",OFFSET(統合マスタ!$K$4,MATCH($A268,統合マスタ!$AC$5:$AC$1501,0),0))</f>
        <v/>
      </c>
    </row>
    <row r="269" spans="1:14">
      <c r="A269" s="66" t="str" cm="1">
        <f t="array" aca="1" ref="A269" ca="1">IFERROR(
    SMALL(
        IF((統合マスタ!$R$5:$R$1501=1)*
           (ISNUMBER(MATCH(統合マスタ!$V$5:$V$1501, 分類!$T$8:$T$19, 0))),
           統合マスタ!$AC$5:$AC$1501),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IF($A269="","",OFFSET(統合マスタ!$B$4,MATCH($A269,統合マスタ!$AC$5:$AC$1501,0),0))</f>
        <v/>
      </c>
      <c r="D269" s="27" t="str">
        <f ca="1">IF($A269="","",OFFSET(統合マスタ!$C$4,MATCH($A269,統合マスタ!$AC$5:$AC$1501,0),0))</f>
        <v/>
      </c>
      <c r="E269" s="27" t="str">
        <f ca="1">IF($A269="","",OFFSET(統合マスタ!$X$4,MATCH($A269,統合マスタ!$AC$5:$AC$1501,0),0))</f>
        <v/>
      </c>
      <c r="F269" s="27" t="str">
        <f ca="1">IF($A269="","",OFFSET(統合マスタ!$Z$4,MATCH($A269,統合マスタ!$AC$5:$AC$1501,0),0))</f>
        <v/>
      </c>
      <c r="G269" s="27" t="str">
        <f ca="1">IF($A269="","",OFFSET(統合マスタ!$E$4,MATCH($A269,統合マスタ!$AC$5:$AC$1501,0),0))</f>
        <v/>
      </c>
      <c r="H269" s="27" t="str">
        <f ca="1">IF($A269="","",OFFSET(統合マスタ!$F$4,MATCH($A269,統合マスタ!$AC$5:$AC$1501,0),0))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IF($A269="","",OFFSET(統合マスタ!$K$4,MATCH($A269,統合マスタ!$AC$5:$AC$1501,0),0))</f>
        <v/>
      </c>
    </row>
    <row r="270" spans="1:14">
      <c r="A270" s="66" t="str" cm="1">
        <f t="array" aca="1" ref="A270" ca="1">IFERROR(
    SMALL(
        IF((統合マスタ!$R$5:$R$1501=1)*
           (ISNUMBER(MATCH(統合マスタ!$V$5:$V$1501, 分類!$T$8:$T$19, 0))),
           統合マスタ!$AC$5:$AC$1501),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IF($A270="","",OFFSET(統合マスタ!$B$4,MATCH($A270,統合マスタ!$AC$5:$AC$1501,0),0))</f>
        <v/>
      </c>
      <c r="D270" s="27" t="str">
        <f ca="1">IF($A270="","",OFFSET(統合マスタ!$C$4,MATCH($A270,統合マスタ!$AC$5:$AC$1501,0),0))</f>
        <v/>
      </c>
      <c r="E270" s="27" t="str">
        <f ca="1">IF($A270="","",OFFSET(統合マスタ!$X$4,MATCH($A270,統合マスタ!$AC$5:$AC$1501,0),0))</f>
        <v/>
      </c>
      <c r="F270" s="27" t="str">
        <f ca="1">IF($A270="","",OFFSET(統合マスタ!$Z$4,MATCH($A270,統合マスタ!$AC$5:$AC$1501,0),0))</f>
        <v/>
      </c>
      <c r="G270" s="27" t="str">
        <f ca="1">IF($A270="","",OFFSET(統合マスタ!$E$4,MATCH($A270,統合マスタ!$AC$5:$AC$1501,0),0))</f>
        <v/>
      </c>
      <c r="H270" s="27" t="str">
        <f ca="1">IF($A270="","",OFFSET(統合マスタ!$F$4,MATCH($A270,統合マスタ!$AC$5:$AC$1501,0),0))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IF($A270="","",OFFSET(統合マスタ!$K$4,MATCH($A270,統合マスタ!$AC$5:$AC$1501,0),0))</f>
        <v/>
      </c>
    </row>
    <row r="271" spans="1:14">
      <c r="A271" s="66" t="str" cm="1">
        <f t="array" aca="1" ref="A271" ca="1">IFERROR(
    SMALL(
        IF((統合マスタ!$R$5:$R$1501=1)*
           (ISNUMBER(MATCH(統合マスタ!$V$5:$V$1501, 分類!$T$8:$T$19, 0))),
           統合マスタ!$AC$5:$AC$1501),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IF($A271="","",OFFSET(統合マスタ!$B$4,MATCH($A271,統合マスタ!$AC$5:$AC$1501,0),0))</f>
        <v/>
      </c>
      <c r="D271" s="27" t="str">
        <f ca="1">IF($A271="","",OFFSET(統合マスタ!$C$4,MATCH($A271,統合マスタ!$AC$5:$AC$1501,0),0))</f>
        <v/>
      </c>
      <c r="E271" s="27" t="str">
        <f ca="1">IF($A271="","",OFFSET(統合マスタ!$X$4,MATCH($A271,統合マスタ!$AC$5:$AC$1501,0),0))</f>
        <v/>
      </c>
      <c r="F271" s="27" t="str">
        <f ca="1">IF($A271="","",OFFSET(統合マスタ!$Z$4,MATCH($A271,統合マスタ!$AC$5:$AC$1501,0),0))</f>
        <v/>
      </c>
      <c r="G271" s="27" t="str">
        <f ca="1">IF($A271="","",OFFSET(統合マスタ!$E$4,MATCH($A271,統合マスタ!$AC$5:$AC$1501,0),0))</f>
        <v/>
      </c>
      <c r="H271" s="27" t="str">
        <f ca="1">IF($A271="","",OFFSET(統合マスタ!$F$4,MATCH($A271,統合マスタ!$AC$5:$AC$1501,0),0))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IF($A271="","",OFFSET(統合マスタ!$K$4,MATCH($A271,統合マスタ!$AC$5:$AC$1501,0),0))</f>
        <v/>
      </c>
    </row>
    <row r="272" spans="1:14">
      <c r="A272" s="66" t="str" cm="1">
        <f t="array" aca="1" ref="A272" ca="1">IFERROR(
    SMALL(
        IF((統合マスタ!$R$5:$R$1501=1)*
           (ISNUMBER(MATCH(統合マスタ!$V$5:$V$1501, 分類!$T$8:$T$19, 0))),
           統合マスタ!$AC$5:$AC$1501),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IF($A272="","",OFFSET(統合マスタ!$B$4,MATCH($A272,統合マスタ!$AC$5:$AC$1501,0),0))</f>
        <v/>
      </c>
      <c r="D272" s="27" t="str">
        <f ca="1">IF($A272="","",OFFSET(統合マスタ!$C$4,MATCH($A272,統合マスタ!$AC$5:$AC$1501,0),0))</f>
        <v/>
      </c>
      <c r="E272" s="27" t="str">
        <f ca="1">IF($A272="","",OFFSET(統合マスタ!$X$4,MATCH($A272,統合マスタ!$AC$5:$AC$1501,0),0))</f>
        <v/>
      </c>
      <c r="F272" s="27" t="str">
        <f ca="1">IF($A272="","",OFFSET(統合マスタ!$Z$4,MATCH($A272,統合マスタ!$AC$5:$AC$1501,0),0))</f>
        <v/>
      </c>
      <c r="G272" s="27" t="str">
        <f ca="1">IF($A272="","",OFFSET(統合マスタ!$E$4,MATCH($A272,統合マスタ!$AC$5:$AC$1501,0),0))</f>
        <v/>
      </c>
      <c r="H272" s="27" t="str">
        <f ca="1">IF($A272="","",OFFSET(統合マスタ!$F$4,MATCH($A272,統合マスタ!$AC$5:$AC$1501,0),0))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IF($A272="","",OFFSET(統合マスタ!$K$4,MATCH($A272,統合マスタ!$AC$5:$AC$1501,0),0))</f>
        <v/>
      </c>
    </row>
    <row r="273" spans="1:14">
      <c r="A273" s="66" t="str" cm="1">
        <f t="array" aca="1" ref="A273" ca="1">IFERROR(
    SMALL(
        IF((統合マスタ!$R$5:$R$1501=1)*
           (ISNUMBER(MATCH(統合マスタ!$V$5:$V$1501, 分類!$T$8:$T$19, 0))),
           統合マスタ!$AC$5:$AC$1501),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IF($A273="","",OFFSET(統合マスタ!$B$4,MATCH($A273,統合マスタ!$AC$5:$AC$1501,0),0))</f>
        <v/>
      </c>
      <c r="D273" s="27" t="str">
        <f ca="1">IF($A273="","",OFFSET(統合マスタ!$C$4,MATCH($A273,統合マスタ!$AC$5:$AC$1501,0),0))</f>
        <v/>
      </c>
      <c r="E273" s="27" t="str">
        <f ca="1">IF($A273="","",OFFSET(統合マスタ!$X$4,MATCH($A273,統合マスタ!$AC$5:$AC$1501,0),0))</f>
        <v/>
      </c>
      <c r="F273" s="27" t="str">
        <f ca="1">IF($A273="","",OFFSET(統合マスタ!$Z$4,MATCH($A273,統合マスタ!$AC$5:$AC$1501,0),0))</f>
        <v/>
      </c>
      <c r="G273" s="27" t="str">
        <f ca="1">IF($A273="","",OFFSET(統合マスタ!$E$4,MATCH($A273,統合マスタ!$AC$5:$AC$1501,0),0))</f>
        <v/>
      </c>
      <c r="H273" s="27" t="str">
        <f ca="1">IF($A273="","",OFFSET(統合マスタ!$F$4,MATCH($A273,統合マスタ!$AC$5:$AC$1501,0),0))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IF($A273="","",OFFSET(統合マスタ!$K$4,MATCH($A273,統合マスタ!$AC$5:$AC$1501,0),0))</f>
        <v/>
      </c>
    </row>
    <row r="274" spans="1:14">
      <c r="A274" s="66" t="str" cm="1">
        <f t="array" aca="1" ref="A274" ca="1">IFERROR(
    SMALL(
        IF((統合マスタ!$R$5:$R$1501=1)*
           (ISNUMBER(MATCH(統合マスタ!$V$5:$V$1501, 分類!$T$8:$T$19, 0))),
           統合マスタ!$AC$5:$AC$1501),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IF($A274="","",OFFSET(統合マスタ!$B$4,MATCH($A274,統合マスタ!$AC$5:$AC$1501,0),0))</f>
        <v/>
      </c>
      <c r="D274" s="27" t="str">
        <f ca="1">IF($A274="","",OFFSET(統合マスタ!$C$4,MATCH($A274,統合マスタ!$AC$5:$AC$1501,0),0))</f>
        <v/>
      </c>
      <c r="E274" s="27" t="str">
        <f ca="1">IF($A274="","",OFFSET(統合マスタ!$X$4,MATCH($A274,統合マスタ!$AC$5:$AC$1501,0),0))</f>
        <v/>
      </c>
      <c r="F274" s="27" t="str">
        <f ca="1">IF($A274="","",OFFSET(統合マスタ!$Z$4,MATCH($A274,統合マスタ!$AC$5:$AC$1501,0),0))</f>
        <v/>
      </c>
      <c r="G274" s="27" t="str">
        <f ca="1">IF($A274="","",OFFSET(統合マスタ!$E$4,MATCH($A274,統合マスタ!$AC$5:$AC$1501,0),0))</f>
        <v/>
      </c>
      <c r="H274" s="27" t="str">
        <f ca="1">IF($A274="","",OFFSET(統合マスタ!$F$4,MATCH($A274,統合マスタ!$AC$5:$AC$1501,0),0))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IF($A274="","",OFFSET(統合マスタ!$K$4,MATCH($A274,統合マスタ!$AC$5:$AC$1501,0),0))</f>
        <v/>
      </c>
    </row>
    <row r="275" spans="1:14">
      <c r="A275" s="66" t="str" cm="1">
        <f t="array" aca="1" ref="A275" ca="1">IFERROR(
    SMALL(
        IF((統合マスタ!$R$5:$R$1501=1)*
           (ISNUMBER(MATCH(統合マスタ!$V$5:$V$1501, 分類!$T$8:$T$19, 0))),
           統合マスタ!$AC$5:$AC$1501),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IF($A275="","",OFFSET(統合マスタ!$B$4,MATCH($A275,統合マスタ!$AC$5:$AC$1501,0),0))</f>
        <v/>
      </c>
      <c r="D275" s="27" t="str">
        <f ca="1">IF($A275="","",OFFSET(統合マスタ!$C$4,MATCH($A275,統合マスタ!$AC$5:$AC$1501,0),0))</f>
        <v/>
      </c>
      <c r="E275" s="27" t="str">
        <f ca="1">IF($A275="","",OFFSET(統合マスタ!$X$4,MATCH($A275,統合マスタ!$AC$5:$AC$1501,0),0))</f>
        <v/>
      </c>
      <c r="F275" s="27" t="str">
        <f ca="1">IF($A275="","",OFFSET(統合マスタ!$Z$4,MATCH($A275,統合マスタ!$AC$5:$AC$1501,0),0))</f>
        <v/>
      </c>
      <c r="G275" s="27" t="str">
        <f ca="1">IF($A275="","",OFFSET(統合マスタ!$E$4,MATCH($A275,統合マスタ!$AC$5:$AC$1501,0),0))</f>
        <v/>
      </c>
      <c r="H275" s="27" t="str">
        <f ca="1">IF($A275="","",OFFSET(統合マスタ!$F$4,MATCH($A275,統合マスタ!$AC$5:$AC$1501,0),0))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IF($A275="","",OFFSET(統合マスタ!$K$4,MATCH($A275,統合マスタ!$AC$5:$AC$1501,0),0))</f>
        <v/>
      </c>
    </row>
    <row r="276" spans="1:14">
      <c r="A276" s="66" t="str" cm="1">
        <f t="array" aca="1" ref="A276" ca="1">IFERROR(
    SMALL(
        IF((統合マスタ!$R$5:$R$1501=1)*
           (ISNUMBER(MATCH(統合マスタ!$V$5:$V$1501, 分類!$T$8:$T$19, 0))),
           統合マスタ!$AC$5:$AC$1501),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IF($A276="","",OFFSET(統合マスタ!$B$4,MATCH($A276,統合マスタ!$AC$5:$AC$1501,0),0))</f>
        <v/>
      </c>
      <c r="D276" s="27" t="str">
        <f ca="1">IF($A276="","",OFFSET(統合マスタ!$C$4,MATCH($A276,統合マスタ!$AC$5:$AC$1501,0),0))</f>
        <v/>
      </c>
      <c r="E276" s="27" t="str">
        <f ca="1">IF($A276="","",OFFSET(統合マスタ!$X$4,MATCH($A276,統合マスタ!$AC$5:$AC$1501,0),0))</f>
        <v/>
      </c>
      <c r="F276" s="27" t="str">
        <f ca="1">IF($A276="","",OFFSET(統合マスタ!$Z$4,MATCH($A276,統合マスタ!$AC$5:$AC$1501,0),0))</f>
        <v/>
      </c>
      <c r="G276" s="27" t="str">
        <f ca="1">IF($A276="","",OFFSET(統合マスタ!$E$4,MATCH($A276,統合マスタ!$AC$5:$AC$1501,0),0))</f>
        <v/>
      </c>
      <c r="H276" s="27" t="str">
        <f ca="1">IF($A276="","",OFFSET(統合マスタ!$F$4,MATCH($A276,統合マスタ!$AC$5:$AC$1501,0),0))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IF($A276="","",OFFSET(統合マスタ!$K$4,MATCH($A276,統合マスタ!$AC$5:$AC$1501,0),0))</f>
        <v/>
      </c>
    </row>
    <row r="277" spans="1:14">
      <c r="A277" s="66" t="str" cm="1">
        <f t="array" aca="1" ref="A277" ca="1">IFERROR(
    SMALL(
        IF((統合マスタ!$R$5:$R$1501=1)*
           (ISNUMBER(MATCH(統合マスタ!$V$5:$V$1501, 分類!$T$8:$T$19, 0))),
           統合マスタ!$AC$5:$AC$1501),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IF($A277="","",OFFSET(統合マスタ!$B$4,MATCH($A277,統合マスタ!$AC$5:$AC$1501,0),0))</f>
        <v/>
      </c>
      <c r="D277" s="27" t="str">
        <f ca="1">IF($A277="","",OFFSET(統合マスタ!$C$4,MATCH($A277,統合マスタ!$AC$5:$AC$1501,0),0))</f>
        <v/>
      </c>
      <c r="E277" s="27" t="str">
        <f ca="1">IF($A277="","",OFFSET(統合マスタ!$X$4,MATCH($A277,統合マスタ!$AC$5:$AC$1501,0),0))</f>
        <v/>
      </c>
      <c r="F277" s="27" t="str">
        <f ca="1">IF($A277="","",OFFSET(統合マスタ!$Z$4,MATCH($A277,統合マスタ!$AC$5:$AC$1501,0),0))</f>
        <v/>
      </c>
      <c r="G277" s="27" t="str">
        <f ca="1">IF($A277="","",OFFSET(統合マスタ!$E$4,MATCH($A277,統合マスタ!$AC$5:$AC$1501,0),0))</f>
        <v/>
      </c>
      <c r="H277" s="27" t="str">
        <f ca="1">IF($A277="","",OFFSET(統合マスタ!$F$4,MATCH($A277,統合マスタ!$AC$5:$AC$1501,0),0))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IF($A277="","",OFFSET(統合マスタ!$K$4,MATCH($A277,統合マスタ!$AC$5:$AC$1501,0),0))</f>
        <v/>
      </c>
    </row>
    <row r="278" spans="1:14">
      <c r="A278" s="66" t="str" cm="1">
        <f t="array" aca="1" ref="A278" ca="1">IFERROR(
    SMALL(
        IF((統合マスタ!$R$5:$R$1501=1)*
           (ISNUMBER(MATCH(統合マスタ!$V$5:$V$1501, 分類!$T$8:$T$19, 0))),
           統合マスタ!$AC$5:$AC$1501),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IF($A278="","",OFFSET(統合マスタ!$B$4,MATCH($A278,統合マスタ!$AC$5:$AC$1501,0),0))</f>
        <v/>
      </c>
      <c r="D278" s="27" t="str">
        <f ca="1">IF($A278="","",OFFSET(統合マスタ!$C$4,MATCH($A278,統合マスタ!$AC$5:$AC$1501,0),0))</f>
        <v/>
      </c>
      <c r="E278" s="27" t="str">
        <f ca="1">IF($A278="","",OFFSET(統合マスタ!$X$4,MATCH($A278,統合マスタ!$AC$5:$AC$1501,0),0))</f>
        <v/>
      </c>
      <c r="F278" s="27" t="str">
        <f ca="1">IF($A278="","",OFFSET(統合マスタ!$Z$4,MATCH($A278,統合マスタ!$AC$5:$AC$1501,0),0))</f>
        <v/>
      </c>
      <c r="G278" s="27" t="str">
        <f ca="1">IF($A278="","",OFFSET(統合マスタ!$E$4,MATCH($A278,統合マスタ!$AC$5:$AC$1501,0),0))</f>
        <v/>
      </c>
      <c r="H278" s="27" t="str">
        <f ca="1">IF($A278="","",OFFSET(統合マスタ!$F$4,MATCH($A278,統合マスタ!$AC$5:$AC$1501,0),0))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IF($A278="","",OFFSET(統合マスタ!$K$4,MATCH($A278,統合マスタ!$AC$5:$AC$1501,0),0))</f>
        <v/>
      </c>
    </row>
    <row r="279" spans="1:14">
      <c r="A279" s="66" t="str" cm="1">
        <f t="array" aca="1" ref="A279" ca="1">IFERROR(
    SMALL(
        IF((統合マスタ!$R$5:$R$1501=1)*
           (ISNUMBER(MATCH(統合マスタ!$V$5:$V$1501, 分類!$T$8:$T$19, 0))),
           統合マスタ!$AC$5:$AC$1501),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IF($A279="","",OFFSET(統合マスタ!$B$4,MATCH($A279,統合マスタ!$AC$5:$AC$1501,0),0))</f>
        <v/>
      </c>
      <c r="D279" s="27" t="str">
        <f ca="1">IF($A279="","",OFFSET(統合マスタ!$C$4,MATCH($A279,統合マスタ!$AC$5:$AC$1501,0),0))</f>
        <v/>
      </c>
      <c r="E279" s="27" t="str">
        <f ca="1">IF($A279="","",OFFSET(統合マスタ!$X$4,MATCH($A279,統合マスタ!$AC$5:$AC$1501,0),0))</f>
        <v/>
      </c>
      <c r="F279" s="27" t="str">
        <f ca="1">IF($A279="","",OFFSET(統合マスタ!$Z$4,MATCH($A279,統合マスタ!$AC$5:$AC$1501,0),0))</f>
        <v/>
      </c>
      <c r="G279" s="27" t="str">
        <f ca="1">IF($A279="","",OFFSET(統合マスタ!$E$4,MATCH($A279,統合マスタ!$AC$5:$AC$1501,0),0))</f>
        <v/>
      </c>
      <c r="H279" s="27" t="str">
        <f ca="1">IF($A279="","",OFFSET(統合マスタ!$F$4,MATCH($A279,統合マスタ!$AC$5:$AC$1501,0),0))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IF($A279="","",OFFSET(統合マスタ!$K$4,MATCH($A279,統合マスタ!$AC$5:$AC$1501,0),0))</f>
        <v/>
      </c>
    </row>
    <row r="280" spans="1:14">
      <c r="A280" s="66" t="str" cm="1">
        <f t="array" aca="1" ref="A280" ca="1">IFERROR(
    SMALL(
        IF((統合マスタ!$R$5:$R$1501=1)*
           (ISNUMBER(MATCH(統合マスタ!$V$5:$V$1501, 分類!$T$8:$T$19, 0))),
           統合マスタ!$AC$5:$AC$1501),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IF($A280="","",OFFSET(統合マスタ!$B$4,MATCH($A280,統合マスタ!$AC$5:$AC$1501,0),0))</f>
        <v/>
      </c>
      <c r="D280" s="27" t="str">
        <f ca="1">IF($A280="","",OFFSET(統合マスタ!$C$4,MATCH($A280,統合マスタ!$AC$5:$AC$1501,0),0))</f>
        <v/>
      </c>
      <c r="E280" s="27" t="str">
        <f ca="1">IF($A280="","",OFFSET(統合マスタ!$X$4,MATCH($A280,統合マスタ!$AC$5:$AC$1501,0),0))</f>
        <v/>
      </c>
      <c r="F280" s="27" t="str">
        <f ca="1">IF($A280="","",OFFSET(統合マスタ!$Z$4,MATCH($A280,統合マスタ!$AC$5:$AC$1501,0),0))</f>
        <v/>
      </c>
      <c r="G280" s="27" t="str">
        <f ca="1">IF($A280="","",OFFSET(統合マスタ!$E$4,MATCH($A280,統合マスタ!$AC$5:$AC$1501,0),0))</f>
        <v/>
      </c>
      <c r="H280" s="27" t="str">
        <f ca="1">IF($A280="","",OFFSET(統合マスタ!$F$4,MATCH($A280,統合マスタ!$AC$5:$AC$1501,0),0))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IF($A280="","",OFFSET(統合マスタ!$K$4,MATCH($A280,統合マスタ!$AC$5:$AC$1501,0),0))</f>
        <v/>
      </c>
    </row>
    <row r="281" spans="1:14">
      <c r="A281" s="66" t="str" cm="1">
        <f t="array" aca="1" ref="A281" ca="1">IFERROR(
    SMALL(
        IF((統合マスタ!$R$5:$R$1501=1)*
           (ISNUMBER(MATCH(統合マスタ!$V$5:$V$1501, 分類!$T$8:$T$19, 0))),
           統合マスタ!$AC$5:$AC$1501),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IF($A281="","",OFFSET(統合マスタ!$B$4,MATCH($A281,統合マスタ!$AC$5:$AC$1501,0),0))</f>
        <v/>
      </c>
      <c r="D281" s="27" t="str">
        <f ca="1">IF($A281="","",OFFSET(統合マスタ!$C$4,MATCH($A281,統合マスタ!$AC$5:$AC$1501,0),0))</f>
        <v/>
      </c>
      <c r="E281" s="27" t="str">
        <f ca="1">IF($A281="","",OFFSET(統合マスタ!$X$4,MATCH($A281,統合マスタ!$AC$5:$AC$1501,0),0))</f>
        <v/>
      </c>
      <c r="F281" s="27" t="str">
        <f ca="1">IF($A281="","",OFFSET(統合マスタ!$Z$4,MATCH($A281,統合マスタ!$AC$5:$AC$1501,0),0))</f>
        <v/>
      </c>
      <c r="G281" s="27" t="str">
        <f ca="1">IF($A281="","",OFFSET(統合マスタ!$E$4,MATCH($A281,統合マスタ!$AC$5:$AC$1501,0),0))</f>
        <v/>
      </c>
      <c r="H281" s="27" t="str">
        <f ca="1">IF($A281="","",OFFSET(統合マスタ!$F$4,MATCH($A281,統合マスタ!$AC$5:$AC$1501,0),0))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IF($A281="","",OFFSET(統合マスタ!$K$4,MATCH($A281,統合マスタ!$AC$5:$AC$1501,0),0))</f>
        <v/>
      </c>
    </row>
    <row r="282" spans="1:14">
      <c r="A282" s="66" t="str" cm="1">
        <f t="array" aca="1" ref="A282" ca="1">IFERROR(
    SMALL(
        IF((統合マスタ!$R$5:$R$1501=1)*
           (ISNUMBER(MATCH(統合マスタ!$V$5:$V$1501, 分類!$T$8:$T$19, 0))),
           統合マスタ!$AC$5:$AC$1501),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IF($A282="","",OFFSET(統合マスタ!$B$4,MATCH($A282,統合マスタ!$AC$5:$AC$1501,0),0))</f>
        <v/>
      </c>
      <c r="D282" s="27" t="str">
        <f ca="1">IF($A282="","",OFFSET(統合マスタ!$C$4,MATCH($A282,統合マスタ!$AC$5:$AC$1501,0),0))</f>
        <v/>
      </c>
      <c r="E282" s="27" t="str">
        <f ca="1">IF($A282="","",OFFSET(統合マスタ!$X$4,MATCH($A282,統合マスタ!$AC$5:$AC$1501,0),0))</f>
        <v/>
      </c>
      <c r="F282" s="27" t="str">
        <f ca="1">IF($A282="","",OFFSET(統合マスタ!$Z$4,MATCH($A282,統合マスタ!$AC$5:$AC$1501,0),0))</f>
        <v/>
      </c>
      <c r="G282" s="27" t="str">
        <f ca="1">IF($A282="","",OFFSET(統合マスタ!$E$4,MATCH($A282,統合マスタ!$AC$5:$AC$1501,0),0))</f>
        <v/>
      </c>
      <c r="H282" s="27" t="str">
        <f ca="1">IF($A282="","",OFFSET(統合マスタ!$F$4,MATCH($A282,統合マスタ!$AC$5:$AC$1501,0),0))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IF($A282="","",OFFSET(統合マスタ!$K$4,MATCH($A282,統合マスタ!$AC$5:$AC$1501,0),0))</f>
        <v/>
      </c>
    </row>
    <row r="283" spans="1:14">
      <c r="A283" s="66" t="str" cm="1">
        <f t="array" aca="1" ref="A283" ca="1">IFERROR(
    SMALL(
        IF((統合マスタ!$R$5:$R$1501=1)*
           (ISNUMBER(MATCH(統合マスタ!$V$5:$V$1501, 分類!$T$8:$T$19, 0))),
           統合マスタ!$AC$5:$AC$1501),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IF($A283="","",OFFSET(統合マスタ!$B$4,MATCH($A283,統合マスタ!$AC$5:$AC$1501,0),0))</f>
        <v/>
      </c>
      <c r="D283" s="27" t="str">
        <f ca="1">IF($A283="","",OFFSET(統合マスタ!$C$4,MATCH($A283,統合マスタ!$AC$5:$AC$1501,0),0))</f>
        <v/>
      </c>
      <c r="E283" s="27" t="str">
        <f ca="1">IF($A283="","",OFFSET(統合マスタ!$X$4,MATCH($A283,統合マスタ!$AC$5:$AC$1501,0),0))</f>
        <v/>
      </c>
      <c r="F283" s="27" t="str">
        <f ca="1">IF($A283="","",OFFSET(統合マスタ!$Z$4,MATCH($A283,統合マスタ!$AC$5:$AC$1501,0),0))</f>
        <v/>
      </c>
      <c r="G283" s="27" t="str">
        <f ca="1">IF($A283="","",OFFSET(統合マスタ!$E$4,MATCH($A283,統合マスタ!$AC$5:$AC$1501,0),0))</f>
        <v/>
      </c>
      <c r="H283" s="27" t="str">
        <f ca="1">IF($A283="","",OFFSET(統合マスタ!$F$4,MATCH($A283,統合マスタ!$AC$5:$AC$1501,0),0))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IF($A283="","",OFFSET(統合マスタ!$K$4,MATCH($A283,統合マスタ!$AC$5:$AC$1501,0),0))</f>
        <v/>
      </c>
    </row>
    <row r="284" spans="1:14">
      <c r="A284" s="66" t="str" cm="1">
        <f t="array" aca="1" ref="A284" ca="1">IFERROR(
    SMALL(
        IF((統合マスタ!$R$5:$R$1501=1)*
           (ISNUMBER(MATCH(統合マスタ!$V$5:$V$1501, 分類!$T$8:$T$19, 0))),
           統合マスタ!$AC$5:$AC$1501),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IF($A284="","",OFFSET(統合マスタ!$B$4,MATCH($A284,統合マスタ!$AC$5:$AC$1501,0),0))</f>
        <v/>
      </c>
      <c r="D284" s="27" t="str">
        <f ca="1">IF($A284="","",OFFSET(統合マスタ!$C$4,MATCH($A284,統合マスタ!$AC$5:$AC$1501,0),0))</f>
        <v/>
      </c>
      <c r="E284" s="27" t="str">
        <f ca="1">IF($A284="","",OFFSET(統合マスタ!$X$4,MATCH($A284,統合マスタ!$AC$5:$AC$1501,0),0))</f>
        <v/>
      </c>
      <c r="F284" s="27" t="str">
        <f ca="1">IF($A284="","",OFFSET(統合マスタ!$Z$4,MATCH($A284,統合マスタ!$AC$5:$AC$1501,0),0))</f>
        <v/>
      </c>
      <c r="G284" s="27" t="str">
        <f ca="1">IF($A284="","",OFFSET(統合マスタ!$E$4,MATCH($A284,統合マスタ!$AC$5:$AC$1501,0),0))</f>
        <v/>
      </c>
      <c r="H284" s="27" t="str">
        <f ca="1">IF($A284="","",OFFSET(統合マスタ!$F$4,MATCH($A284,統合マスタ!$AC$5:$AC$1501,0),0))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IF($A284="","",OFFSET(統合マスタ!$K$4,MATCH($A284,統合マスタ!$AC$5:$AC$1501,0),0))</f>
        <v/>
      </c>
    </row>
    <row r="285" spans="1:14">
      <c r="A285" s="66" t="str" cm="1">
        <f t="array" aca="1" ref="A285" ca="1">IFERROR(
    SMALL(
        IF((統合マスタ!$R$5:$R$1501=1)*
           (ISNUMBER(MATCH(統合マスタ!$V$5:$V$1501, 分類!$T$8:$T$19, 0))),
           統合マスタ!$AC$5:$AC$1501),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IF($A285="","",OFFSET(統合マスタ!$B$4,MATCH($A285,統合マスタ!$AC$5:$AC$1501,0),0))</f>
        <v/>
      </c>
      <c r="D285" s="27" t="str">
        <f ca="1">IF($A285="","",OFFSET(統合マスタ!$C$4,MATCH($A285,統合マスタ!$AC$5:$AC$1501,0),0))</f>
        <v/>
      </c>
      <c r="E285" s="27" t="str">
        <f ca="1">IF($A285="","",OFFSET(統合マスタ!$X$4,MATCH($A285,統合マスタ!$AC$5:$AC$1501,0),0))</f>
        <v/>
      </c>
      <c r="F285" s="27" t="str">
        <f ca="1">IF($A285="","",OFFSET(統合マスタ!$Z$4,MATCH($A285,統合マスタ!$AC$5:$AC$1501,0),0))</f>
        <v/>
      </c>
      <c r="G285" s="27" t="str">
        <f ca="1">IF($A285="","",OFFSET(統合マスタ!$E$4,MATCH($A285,統合マスタ!$AC$5:$AC$1501,0),0))</f>
        <v/>
      </c>
      <c r="H285" s="27" t="str">
        <f ca="1">IF($A285="","",OFFSET(統合マスタ!$F$4,MATCH($A285,統合マスタ!$AC$5:$AC$1501,0),0))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IF($A285="","",OFFSET(統合マスタ!$K$4,MATCH($A285,統合マスタ!$AC$5:$AC$1501,0),0))</f>
        <v/>
      </c>
    </row>
    <row r="286" spans="1:14">
      <c r="A286" s="66" t="str" cm="1">
        <f t="array" aca="1" ref="A286" ca="1">IFERROR(
    SMALL(
        IF((統合マスタ!$R$5:$R$1501=1)*
           (ISNUMBER(MATCH(統合マスタ!$V$5:$V$1501, 分類!$T$8:$T$19, 0))),
           統合マスタ!$AC$5:$AC$1501),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IF($A286="","",OFFSET(統合マスタ!$B$4,MATCH($A286,統合マスタ!$AC$5:$AC$1501,0),0))</f>
        <v/>
      </c>
      <c r="D286" s="27" t="str">
        <f ca="1">IF($A286="","",OFFSET(統合マスタ!$C$4,MATCH($A286,統合マスタ!$AC$5:$AC$1501,0),0))</f>
        <v/>
      </c>
      <c r="E286" s="27" t="str">
        <f ca="1">IF($A286="","",OFFSET(統合マスタ!$X$4,MATCH($A286,統合マスタ!$AC$5:$AC$1501,0),0))</f>
        <v/>
      </c>
      <c r="F286" s="27" t="str">
        <f ca="1">IF($A286="","",OFFSET(統合マスタ!$Z$4,MATCH($A286,統合マスタ!$AC$5:$AC$1501,0),0))</f>
        <v/>
      </c>
      <c r="G286" s="27" t="str">
        <f ca="1">IF($A286="","",OFFSET(統合マスタ!$E$4,MATCH($A286,統合マスタ!$AC$5:$AC$1501,0),0))</f>
        <v/>
      </c>
      <c r="H286" s="27" t="str">
        <f ca="1">IF($A286="","",OFFSET(統合マスタ!$F$4,MATCH($A286,統合マスタ!$AC$5:$AC$1501,0),0))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IF($A286="","",OFFSET(統合マスタ!$K$4,MATCH($A286,統合マスタ!$AC$5:$AC$1501,0),0))</f>
        <v/>
      </c>
    </row>
    <row r="287" spans="1:14">
      <c r="A287" s="66" t="str" cm="1">
        <f t="array" aca="1" ref="A287" ca="1">IFERROR(
    SMALL(
        IF((統合マスタ!$R$5:$R$1501=1)*
           (ISNUMBER(MATCH(統合マスタ!$V$5:$V$1501, 分類!$T$8:$T$19, 0))),
           統合マスタ!$AC$5:$AC$1501),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IF($A287="","",OFFSET(統合マスタ!$B$4,MATCH($A287,統合マスタ!$AC$5:$AC$1501,0),0))</f>
        <v/>
      </c>
      <c r="D287" s="27" t="str">
        <f ca="1">IF($A287="","",OFFSET(統合マスタ!$C$4,MATCH($A287,統合マスタ!$AC$5:$AC$1501,0),0))</f>
        <v/>
      </c>
      <c r="E287" s="27" t="str">
        <f ca="1">IF($A287="","",OFFSET(統合マスタ!$X$4,MATCH($A287,統合マスタ!$AC$5:$AC$1501,0),0))</f>
        <v/>
      </c>
      <c r="F287" s="27" t="str">
        <f ca="1">IF($A287="","",OFFSET(統合マスタ!$Z$4,MATCH($A287,統合マスタ!$AC$5:$AC$1501,0),0))</f>
        <v/>
      </c>
      <c r="G287" s="27" t="str">
        <f ca="1">IF($A287="","",OFFSET(統合マスタ!$E$4,MATCH($A287,統合マスタ!$AC$5:$AC$1501,0),0))</f>
        <v/>
      </c>
      <c r="H287" s="27" t="str">
        <f ca="1">IF($A287="","",OFFSET(統合マスタ!$F$4,MATCH($A287,統合マスタ!$AC$5:$AC$1501,0),0))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IF($A287="","",OFFSET(統合マスタ!$K$4,MATCH($A287,統合マスタ!$AC$5:$AC$1501,0),0))</f>
        <v/>
      </c>
    </row>
    <row r="288" spans="1:14">
      <c r="A288" s="66" t="str" cm="1">
        <f t="array" aca="1" ref="A288" ca="1">IFERROR(
    SMALL(
        IF((統合マスタ!$R$5:$R$1501=1)*
           (ISNUMBER(MATCH(統合マスタ!$V$5:$V$1501, 分類!$T$8:$T$19, 0))),
           統合マスタ!$AC$5:$AC$1501),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IF($A288="","",OFFSET(統合マスタ!$B$4,MATCH($A288,統合マスタ!$AC$5:$AC$1501,0),0))</f>
        <v/>
      </c>
      <c r="D288" s="27" t="str">
        <f ca="1">IF($A288="","",OFFSET(統合マスタ!$C$4,MATCH($A288,統合マスタ!$AC$5:$AC$1501,0),0))</f>
        <v/>
      </c>
      <c r="E288" s="27" t="str">
        <f ca="1">IF($A288="","",OFFSET(統合マスタ!$X$4,MATCH($A288,統合マスタ!$AC$5:$AC$1501,0),0))</f>
        <v/>
      </c>
      <c r="F288" s="27" t="str">
        <f ca="1">IF($A288="","",OFFSET(統合マスタ!$Z$4,MATCH($A288,統合マスタ!$AC$5:$AC$1501,0),0))</f>
        <v/>
      </c>
      <c r="G288" s="27" t="str">
        <f ca="1">IF($A288="","",OFFSET(統合マスタ!$E$4,MATCH($A288,統合マスタ!$AC$5:$AC$1501,0),0))</f>
        <v/>
      </c>
      <c r="H288" s="27" t="str">
        <f ca="1">IF($A288="","",OFFSET(統合マスタ!$F$4,MATCH($A288,統合マスタ!$AC$5:$AC$1501,0),0))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IF($A288="","",OFFSET(統合マスタ!$K$4,MATCH($A288,統合マスタ!$AC$5:$AC$1501,0),0))</f>
        <v/>
      </c>
    </row>
    <row r="289" spans="1:14">
      <c r="A289" s="66" t="str" cm="1">
        <f t="array" aca="1" ref="A289" ca="1">IFERROR(
    SMALL(
        IF((統合マスタ!$R$5:$R$1501=1)*
           (ISNUMBER(MATCH(統合マスタ!$V$5:$V$1501, 分類!$T$8:$T$19, 0))),
           統合マスタ!$AC$5:$AC$1501),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IF($A289="","",OFFSET(統合マスタ!$B$4,MATCH($A289,統合マスタ!$AC$5:$AC$1501,0),0))</f>
        <v/>
      </c>
      <c r="D289" s="27" t="str">
        <f ca="1">IF($A289="","",OFFSET(統合マスタ!$C$4,MATCH($A289,統合マスタ!$AC$5:$AC$1501,0),0))</f>
        <v/>
      </c>
      <c r="E289" s="27" t="str">
        <f ca="1">IF($A289="","",OFFSET(統合マスタ!$X$4,MATCH($A289,統合マスタ!$AC$5:$AC$1501,0),0))</f>
        <v/>
      </c>
      <c r="F289" s="27" t="str">
        <f ca="1">IF($A289="","",OFFSET(統合マスタ!$Z$4,MATCH($A289,統合マスタ!$AC$5:$AC$1501,0),0))</f>
        <v/>
      </c>
      <c r="G289" s="27" t="str">
        <f ca="1">IF($A289="","",OFFSET(統合マスタ!$E$4,MATCH($A289,統合マスタ!$AC$5:$AC$1501,0),0))</f>
        <v/>
      </c>
      <c r="H289" s="27" t="str">
        <f ca="1">IF($A289="","",OFFSET(統合マスタ!$F$4,MATCH($A289,統合マスタ!$AC$5:$AC$1501,0),0))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IF($A289="","",OFFSET(統合マスタ!$K$4,MATCH($A289,統合マスタ!$AC$5:$AC$1501,0),0))</f>
        <v/>
      </c>
    </row>
    <row r="290" spans="1:14">
      <c r="A290" s="66" t="str" cm="1">
        <f t="array" aca="1" ref="A290" ca="1">IFERROR(
    SMALL(
        IF((統合マスタ!$R$5:$R$1501=1)*
           (ISNUMBER(MATCH(統合マスタ!$V$5:$V$1501, 分類!$T$8:$T$19, 0))),
           統合マスタ!$AC$5:$AC$1501),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IF($A290="","",OFFSET(統合マスタ!$B$4,MATCH($A290,統合マスタ!$AC$5:$AC$1501,0),0))</f>
        <v/>
      </c>
      <c r="D290" s="27" t="str">
        <f ca="1">IF($A290="","",OFFSET(統合マスタ!$C$4,MATCH($A290,統合マスタ!$AC$5:$AC$1501,0),0))</f>
        <v/>
      </c>
      <c r="E290" s="27" t="str">
        <f ca="1">IF($A290="","",OFFSET(統合マスタ!$X$4,MATCH($A290,統合マスタ!$AC$5:$AC$1501,0),0))</f>
        <v/>
      </c>
      <c r="F290" s="27" t="str">
        <f ca="1">IF($A290="","",OFFSET(統合マスタ!$Z$4,MATCH($A290,統合マスタ!$AC$5:$AC$1501,0),0))</f>
        <v/>
      </c>
      <c r="G290" s="27" t="str">
        <f ca="1">IF($A290="","",OFFSET(統合マスタ!$E$4,MATCH($A290,統合マスタ!$AC$5:$AC$1501,0),0))</f>
        <v/>
      </c>
      <c r="H290" s="27" t="str">
        <f ca="1">IF($A290="","",OFFSET(統合マスタ!$F$4,MATCH($A290,統合マスタ!$AC$5:$AC$1501,0),0))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IF($A290="","",OFFSET(統合マスタ!$K$4,MATCH($A290,統合マスタ!$AC$5:$AC$1501,0),0))</f>
        <v/>
      </c>
    </row>
    <row r="291" spans="1:14">
      <c r="A291" s="66" t="str" cm="1">
        <f t="array" aca="1" ref="A291" ca="1">IFERROR(
    SMALL(
        IF((統合マスタ!$R$5:$R$1501=1)*
           (ISNUMBER(MATCH(統合マスタ!$V$5:$V$1501, 分類!$T$8:$T$19, 0))),
           統合マスタ!$AC$5:$AC$1501),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IF($A291="","",OFFSET(統合マスタ!$B$4,MATCH($A291,統合マスタ!$AC$5:$AC$1501,0),0))</f>
        <v/>
      </c>
      <c r="D291" s="27" t="str">
        <f ca="1">IF($A291="","",OFFSET(統合マスタ!$C$4,MATCH($A291,統合マスタ!$AC$5:$AC$1501,0),0))</f>
        <v/>
      </c>
      <c r="E291" s="27" t="str">
        <f ca="1">IF($A291="","",OFFSET(統合マスタ!$X$4,MATCH($A291,統合マスタ!$AC$5:$AC$1501,0),0))</f>
        <v/>
      </c>
      <c r="F291" s="27" t="str">
        <f ca="1">IF($A291="","",OFFSET(統合マスタ!$Z$4,MATCH($A291,統合マスタ!$AC$5:$AC$1501,0),0))</f>
        <v/>
      </c>
      <c r="G291" s="27" t="str">
        <f ca="1">IF($A291="","",OFFSET(統合マスタ!$E$4,MATCH($A291,統合マスタ!$AC$5:$AC$1501,0),0))</f>
        <v/>
      </c>
      <c r="H291" s="27" t="str">
        <f ca="1">IF($A291="","",OFFSET(統合マスタ!$F$4,MATCH($A291,統合マスタ!$AC$5:$AC$1501,0),0))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IF($A291="","",OFFSET(統合マスタ!$K$4,MATCH($A291,統合マスタ!$AC$5:$AC$1501,0),0))</f>
        <v/>
      </c>
    </row>
    <row r="292" spans="1:14">
      <c r="A292" s="66" t="str" cm="1">
        <f t="array" aca="1" ref="A292" ca="1">IFERROR(
    SMALL(
        IF((統合マスタ!$R$5:$R$1501=1)*
           (ISNUMBER(MATCH(統合マスタ!$V$5:$V$1501, 分類!$T$8:$T$19, 0))),
           統合マスタ!$AC$5:$AC$1501),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IF($A292="","",OFFSET(統合マスタ!$B$4,MATCH($A292,統合マスタ!$AC$5:$AC$1501,0),0))</f>
        <v/>
      </c>
      <c r="D292" s="27" t="str">
        <f ca="1">IF($A292="","",OFFSET(統合マスタ!$C$4,MATCH($A292,統合マスタ!$AC$5:$AC$1501,0),0))</f>
        <v/>
      </c>
      <c r="E292" s="27" t="str">
        <f ca="1">IF($A292="","",OFFSET(統合マスタ!$X$4,MATCH($A292,統合マスタ!$AC$5:$AC$1501,0),0))</f>
        <v/>
      </c>
      <c r="F292" s="27" t="str">
        <f ca="1">IF($A292="","",OFFSET(統合マスタ!$Z$4,MATCH($A292,統合マスタ!$AC$5:$AC$1501,0),0))</f>
        <v/>
      </c>
      <c r="G292" s="27" t="str">
        <f ca="1">IF($A292="","",OFFSET(統合マスタ!$E$4,MATCH($A292,統合マスタ!$AC$5:$AC$1501,0),0))</f>
        <v/>
      </c>
      <c r="H292" s="27" t="str">
        <f ca="1">IF($A292="","",OFFSET(統合マスタ!$F$4,MATCH($A292,統合マスタ!$AC$5:$AC$1501,0),0))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IF($A292="","",OFFSET(統合マスタ!$K$4,MATCH($A292,統合マスタ!$AC$5:$AC$1501,0),0))</f>
        <v/>
      </c>
    </row>
    <row r="293" spans="1:14">
      <c r="A293" s="66" t="str" cm="1">
        <f t="array" aca="1" ref="A293" ca="1">IFERROR(
    SMALL(
        IF((統合マスタ!$R$5:$R$1501=1)*
           (ISNUMBER(MATCH(統合マスタ!$V$5:$V$1501, 分類!$T$8:$T$19, 0))),
           統合マスタ!$AC$5:$AC$1501),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IF($A293="","",OFFSET(統合マスタ!$B$4,MATCH($A293,統合マスタ!$AC$5:$AC$1501,0),0))</f>
        <v/>
      </c>
      <c r="D293" s="27" t="str">
        <f ca="1">IF($A293="","",OFFSET(統合マスタ!$C$4,MATCH($A293,統合マスタ!$AC$5:$AC$1501,0),0))</f>
        <v/>
      </c>
      <c r="E293" s="27" t="str">
        <f ca="1">IF($A293="","",OFFSET(統合マスタ!$X$4,MATCH($A293,統合マスタ!$AC$5:$AC$1501,0),0))</f>
        <v/>
      </c>
      <c r="F293" s="27" t="str">
        <f ca="1">IF($A293="","",OFFSET(統合マスタ!$Z$4,MATCH($A293,統合マスタ!$AC$5:$AC$1501,0),0))</f>
        <v/>
      </c>
      <c r="G293" s="27" t="str">
        <f ca="1">IF($A293="","",OFFSET(統合マスタ!$E$4,MATCH($A293,統合マスタ!$AC$5:$AC$1501,0),0))</f>
        <v/>
      </c>
      <c r="H293" s="27" t="str">
        <f ca="1">IF($A293="","",OFFSET(統合マスタ!$F$4,MATCH($A293,統合マスタ!$AC$5:$AC$1501,0),0))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IF($A293="","",OFFSET(統合マスタ!$K$4,MATCH($A293,統合マスタ!$AC$5:$AC$1501,0),0))</f>
        <v/>
      </c>
    </row>
    <row r="294" spans="1:14">
      <c r="A294" s="66" t="str" cm="1">
        <f t="array" aca="1" ref="A294" ca="1">IFERROR(
    SMALL(
        IF((統合マスタ!$R$5:$R$1501=1)*
           (ISNUMBER(MATCH(統合マスタ!$V$5:$V$1501, 分類!$T$8:$T$19, 0))),
           統合マスタ!$AC$5:$AC$1501),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IF($A294="","",OFFSET(統合マスタ!$B$4,MATCH($A294,統合マスタ!$AC$5:$AC$1501,0),0))</f>
        <v/>
      </c>
      <c r="D294" s="27" t="str">
        <f ca="1">IF($A294="","",OFFSET(統合マスタ!$C$4,MATCH($A294,統合マスタ!$AC$5:$AC$1501,0),0))</f>
        <v/>
      </c>
      <c r="E294" s="27" t="str">
        <f ca="1">IF($A294="","",OFFSET(統合マスタ!$X$4,MATCH($A294,統合マスタ!$AC$5:$AC$1501,0),0))</f>
        <v/>
      </c>
      <c r="F294" s="27" t="str">
        <f ca="1">IF($A294="","",OFFSET(統合マスタ!$Z$4,MATCH($A294,統合マスタ!$AC$5:$AC$1501,0),0))</f>
        <v/>
      </c>
      <c r="G294" s="27" t="str">
        <f ca="1">IF($A294="","",OFFSET(統合マスタ!$E$4,MATCH($A294,統合マスタ!$AC$5:$AC$1501,0),0))</f>
        <v/>
      </c>
      <c r="H294" s="27" t="str">
        <f ca="1">IF($A294="","",OFFSET(統合マスタ!$F$4,MATCH($A294,統合マスタ!$AC$5:$AC$1501,0),0))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IF($A294="","",OFFSET(統合マスタ!$K$4,MATCH($A294,統合マスタ!$AC$5:$AC$1501,0),0))</f>
        <v/>
      </c>
    </row>
    <row r="295" spans="1:14">
      <c r="A295" s="66" t="str" cm="1">
        <f t="array" aca="1" ref="A295" ca="1">IFERROR(
    SMALL(
        IF((統合マスタ!$R$5:$R$1501=1)*
           (ISNUMBER(MATCH(統合マスタ!$V$5:$V$1501, 分類!$T$8:$T$19, 0))),
           統合マスタ!$AC$5:$AC$1501),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IF($A295="","",OFFSET(統合マスタ!$B$4,MATCH($A295,統合マスタ!$AC$5:$AC$1501,0),0))</f>
        <v/>
      </c>
      <c r="D295" s="27" t="str">
        <f ca="1">IF($A295="","",OFFSET(統合マスタ!$C$4,MATCH($A295,統合マスタ!$AC$5:$AC$1501,0),0))</f>
        <v/>
      </c>
      <c r="E295" s="27" t="str">
        <f ca="1">IF($A295="","",OFFSET(統合マスタ!$X$4,MATCH($A295,統合マスタ!$AC$5:$AC$1501,0),0))</f>
        <v/>
      </c>
      <c r="F295" s="27" t="str">
        <f ca="1">IF($A295="","",OFFSET(統合マスタ!$Z$4,MATCH($A295,統合マスタ!$AC$5:$AC$1501,0),0))</f>
        <v/>
      </c>
      <c r="G295" s="27" t="str">
        <f ca="1">IF($A295="","",OFFSET(統合マスタ!$E$4,MATCH($A295,統合マスタ!$AC$5:$AC$1501,0),0))</f>
        <v/>
      </c>
      <c r="H295" s="27" t="str">
        <f ca="1">IF($A295="","",OFFSET(統合マスタ!$F$4,MATCH($A295,統合マスタ!$AC$5:$AC$1501,0),0))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IF($A295="","",OFFSET(統合マスタ!$K$4,MATCH($A295,統合マスタ!$AC$5:$AC$1501,0),0))</f>
        <v/>
      </c>
    </row>
    <row r="296" spans="1:14">
      <c r="A296" s="66" t="str" cm="1">
        <f t="array" aca="1" ref="A296" ca="1">IFERROR(
    SMALL(
        IF((統合マスタ!$R$5:$R$1501=1)*
           (ISNUMBER(MATCH(統合マスタ!$V$5:$V$1501, 分類!$T$8:$T$19, 0))),
           統合マスタ!$AC$5:$AC$1501),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IF($A296="","",OFFSET(統合マスタ!$B$4,MATCH($A296,統合マスタ!$AC$5:$AC$1501,0),0))</f>
        <v/>
      </c>
      <c r="D296" s="27" t="str">
        <f ca="1">IF($A296="","",OFFSET(統合マスタ!$C$4,MATCH($A296,統合マスタ!$AC$5:$AC$1501,0),0))</f>
        <v/>
      </c>
      <c r="E296" s="27" t="str">
        <f ca="1">IF($A296="","",OFFSET(統合マスタ!$X$4,MATCH($A296,統合マスタ!$AC$5:$AC$1501,0),0))</f>
        <v/>
      </c>
      <c r="F296" s="27" t="str">
        <f ca="1">IF($A296="","",OFFSET(統合マスタ!$Z$4,MATCH($A296,統合マスタ!$AC$5:$AC$1501,0),0))</f>
        <v/>
      </c>
      <c r="G296" s="27" t="str">
        <f ca="1">IF($A296="","",OFFSET(統合マスタ!$E$4,MATCH($A296,統合マスタ!$AC$5:$AC$1501,0),0))</f>
        <v/>
      </c>
      <c r="H296" s="27" t="str">
        <f ca="1">IF($A296="","",OFFSET(統合マスタ!$F$4,MATCH($A296,統合マスタ!$AC$5:$AC$1501,0),0))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IF($A296="","",OFFSET(統合マスタ!$K$4,MATCH($A296,統合マスタ!$AC$5:$AC$1501,0),0))</f>
        <v/>
      </c>
    </row>
    <row r="297" spans="1:14">
      <c r="A297" s="66" t="str" cm="1">
        <f t="array" aca="1" ref="A297" ca="1">IFERROR(
    SMALL(
        IF((統合マスタ!$R$5:$R$1501=1)*
           (ISNUMBER(MATCH(統合マスタ!$V$5:$V$1501, 分類!$T$8:$T$19, 0))),
           統合マスタ!$AC$5:$AC$1501),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IF($A297="","",OFFSET(統合マスタ!$B$4,MATCH($A297,統合マスタ!$AC$5:$AC$1501,0),0))</f>
        <v/>
      </c>
      <c r="D297" s="27" t="str">
        <f ca="1">IF($A297="","",OFFSET(統合マスタ!$C$4,MATCH($A297,統合マスタ!$AC$5:$AC$1501,0),0))</f>
        <v/>
      </c>
      <c r="E297" s="27" t="str">
        <f ca="1">IF($A297="","",OFFSET(統合マスタ!$X$4,MATCH($A297,統合マスタ!$AC$5:$AC$1501,0),0))</f>
        <v/>
      </c>
      <c r="F297" s="27" t="str">
        <f ca="1">IF($A297="","",OFFSET(統合マスタ!$Z$4,MATCH($A297,統合マスタ!$AC$5:$AC$1501,0),0))</f>
        <v/>
      </c>
      <c r="G297" s="27" t="str">
        <f ca="1">IF($A297="","",OFFSET(統合マスタ!$E$4,MATCH($A297,統合マスタ!$AC$5:$AC$1501,0),0))</f>
        <v/>
      </c>
      <c r="H297" s="27" t="str">
        <f ca="1">IF($A297="","",OFFSET(統合マスタ!$F$4,MATCH($A297,統合マスタ!$AC$5:$AC$1501,0),0))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IF($A297="","",OFFSET(統合マスタ!$K$4,MATCH($A297,統合マスタ!$AC$5:$AC$1501,0),0))</f>
        <v/>
      </c>
    </row>
    <row r="298" spans="1:14">
      <c r="A298" s="66" t="str" cm="1">
        <f t="array" aca="1" ref="A298" ca="1">IFERROR(
    SMALL(
        IF((統合マスタ!$R$5:$R$1501=1)*
           (ISNUMBER(MATCH(統合マスタ!$V$5:$V$1501, 分類!$T$8:$T$19, 0))),
           統合マスタ!$AC$5:$AC$1501),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IF($A298="","",OFFSET(統合マスタ!$B$4,MATCH($A298,統合マスタ!$AC$5:$AC$1501,0),0))</f>
        <v/>
      </c>
      <c r="D298" s="27" t="str">
        <f ca="1">IF($A298="","",OFFSET(統合マスタ!$C$4,MATCH($A298,統合マスタ!$AC$5:$AC$1501,0),0))</f>
        <v/>
      </c>
      <c r="E298" s="27" t="str">
        <f ca="1">IF($A298="","",OFFSET(統合マスタ!$X$4,MATCH($A298,統合マスタ!$AC$5:$AC$1501,0),0))</f>
        <v/>
      </c>
      <c r="F298" s="27" t="str">
        <f ca="1">IF($A298="","",OFFSET(統合マスタ!$Z$4,MATCH($A298,統合マスタ!$AC$5:$AC$1501,0),0))</f>
        <v/>
      </c>
      <c r="G298" s="27" t="str">
        <f ca="1">IF($A298="","",OFFSET(統合マスタ!$E$4,MATCH($A298,統合マスタ!$AC$5:$AC$1501,0),0))</f>
        <v/>
      </c>
      <c r="H298" s="27" t="str">
        <f ca="1">IF($A298="","",OFFSET(統合マスタ!$F$4,MATCH($A298,統合マスタ!$AC$5:$AC$1501,0),0))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IF($A298="","",OFFSET(統合マスタ!$K$4,MATCH($A298,統合マスタ!$AC$5:$AC$1501,0),0))</f>
        <v/>
      </c>
    </row>
    <row r="299" spans="1:14">
      <c r="A299" s="66" t="str" cm="1">
        <f t="array" aca="1" ref="A299" ca="1">IFERROR(
    SMALL(
        IF((統合マスタ!$R$5:$R$1501=1)*
           (ISNUMBER(MATCH(統合マスタ!$V$5:$V$1501, 分類!$T$8:$T$19, 0))),
           統合マスタ!$AC$5:$AC$1501),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IF($A299="","",OFFSET(統合マスタ!$B$4,MATCH($A299,統合マスタ!$AC$5:$AC$1501,0),0))</f>
        <v/>
      </c>
      <c r="D299" s="27" t="str">
        <f ca="1">IF($A299="","",OFFSET(統合マスタ!$C$4,MATCH($A299,統合マスタ!$AC$5:$AC$1501,0),0))</f>
        <v/>
      </c>
      <c r="E299" s="27" t="str">
        <f ca="1">IF($A299="","",OFFSET(統合マスタ!$X$4,MATCH($A299,統合マスタ!$AC$5:$AC$1501,0),0))</f>
        <v/>
      </c>
      <c r="F299" s="27" t="str">
        <f ca="1">IF($A299="","",OFFSET(統合マスタ!$Z$4,MATCH($A299,統合マスタ!$AC$5:$AC$1501,0),0))</f>
        <v/>
      </c>
      <c r="G299" s="27" t="str">
        <f ca="1">IF($A299="","",OFFSET(統合マスタ!$E$4,MATCH($A299,統合マスタ!$AC$5:$AC$1501,0),0))</f>
        <v/>
      </c>
      <c r="H299" s="27" t="str">
        <f ca="1">IF($A299="","",OFFSET(統合マスタ!$F$4,MATCH($A299,統合マスタ!$AC$5:$AC$1501,0),0))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IF($A299="","",OFFSET(統合マスタ!$K$4,MATCH($A299,統合マスタ!$AC$5:$AC$1501,0),0))</f>
        <v/>
      </c>
    </row>
    <row r="300" spans="1:14">
      <c r="A300" s="66" t="str" cm="1">
        <f t="array" aca="1" ref="A300" ca="1">IFERROR(
    SMALL(
        IF((統合マスタ!$R$5:$R$1501=1)*
           (ISNUMBER(MATCH(統合マスタ!$V$5:$V$1501, 分類!$T$8:$T$19, 0))),
           統合マスタ!$AC$5:$AC$1501),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IF($A300="","",OFFSET(統合マスタ!$B$4,MATCH($A300,統合マスタ!$AC$5:$AC$1501,0),0))</f>
        <v/>
      </c>
      <c r="D300" s="27" t="str">
        <f ca="1">IF($A300="","",OFFSET(統合マスタ!$C$4,MATCH($A300,統合マスタ!$AC$5:$AC$1501,0),0))</f>
        <v/>
      </c>
      <c r="E300" s="27" t="str">
        <f ca="1">IF($A300="","",OFFSET(統合マスタ!$X$4,MATCH($A300,統合マスタ!$AC$5:$AC$1501,0),0))</f>
        <v/>
      </c>
      <c r="F300" s="27" t="str">
        <f ca="1">IF($A300="","",OFFSET(統合マスタ!$Z$4,MATCH($A300,統合マスタ!$AC$5:$AC$1501,0),0))</f>
        <v/>
      </c>
      <c r="G300" s="27" t="str">
        <f ca="1">IF($A300="","",OFFSET(統合マスタ!$E$4,MATCH($A300,統合マスタ!$AC$5:$AC$1501,0),0))</f>
        <v/>
      </c>
      <c r="H300" s="27" t="str">
        <f ca="1">IF($A300="","",OFFSET(統合マスタ!$F$4,MATCH($A300,統合マスタ!$AC$5:$AC$1501,0),0))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IF($A300="","",OFFSET(統合マスタ!$K$4,MATCH($A300,統合マスタ!$AC$5:$AC$1501,0),0))</f>
        <v/>
      </c>
    </row>
    <row r="301" spans="1:14">
      <c r="A301" s="66" t="str" cm="1">
        <f t="array" aca="1" ref="A301" ca="1">IFERROR(
    SMALL(
        IF((統合マスタ!$R$5:$R$1501=1)*
           (ISNUMBER(MATCH(統合マスタ!$V$5:$V$1501, 分類!$T$8:$T$19, 0))),
           統合マスタ!$AC$5:$AC$1501),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IF($A301="","",OFFSET(統合マスタ!$B$4,MATCH($A301,統合マスタ!$AC$5:$AC$1501,0),0))</f>
        <v/>
      </c>
      <c r="D301" s="27" t="str">
        <f ca="1">IF($A301="","",OFFSET(統合マスタ!$C$4,MATCH($A301,統合マスタ!$AC$5:$AC$1501,0),0))</f>
        <v/>
      </c>
      <c r="E301" s="27" t="str">
        <f ca="1">IF($A301="","",OFFSET(統合マスタ!$X$4,MATCH($A301,統合マスタ!$AC$5:$AC$1501,0),0))</f>
        <v/>
      </c>
      <c r="F301" s="27" t="str">
        <f ca="1">IF($A301="","",OFFSET(統合マスタ!$Z$4,MATCH($A301,統合マスタ!$AC$5:$AC$1501,0),0))</f>
        <v/>
      </c>
      <c r="G301" s="27" t="str">
        <f ca="1">IF($A301="","",OFFSET(統合マスタ!$E$4,MATCH($A301,統合マスタ!$AC$5:$AC$1501,0),0))</f>
        <v/>
      </c>
      <c r="H301" s="27" t="str">
        <f ca="1">IF($A301="","",OFFSET(統合マスタ!$F$4,MATCH($A301,統合マスタ!$AC$5:$AC$1501,0),0))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IF($A301="","",OFFSET(統合マスタ!$K$4,MATCH($A301,統合マスタ!$AC$5:$AC$1501,0),0))</f>
        <v/>
      </c>
    </row>
    <row r="302" spans="1:14">
      <c r="A302" s="66" t="str" cm="1">
        <f t="array" aca="1" ref="A302" ca="1">IFERROR(
    SMALL(
        IF((統合マスタ!$R$5:$R$1501=1)*
           (ISNUMBER(MATCH(統合マスタ!$V$5:$V$1501, 分類!$T$8:$T$19, 0))),
           統合マスタ!$AC$5:$AC$1501),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IF($A302="","",OFFSET(統合マスタ!$B$4,MATCH($A302,統合マスタ!$AC$5:$AC$1501,0),0))</f>
        <v/>
      </c>
      <c r="D302" s="27" t="str">
        <f ca="1">IF($A302="","",OFFSET(統合マスタ!$C$4,MATCH($A302,統合マスタ!$AC$5:$AC$1501,0),0))</f>
        <v/>
      </c>
      <c r="E302" s="27" t="str">
        <f ca="1">IF($A302="","",OFFSET(統合マスタ!$X$4,MATCH($A302,統合マスタ!$AC$5:$AC$1501,0),0))</f>
        <v/>
      </c>
      <c r="F302" s="27" t="str">
        <f ca="1">IF($A302="","",OFFSET(統合マスタ!$Z$4,MATCH($A302,統合マスタ!$AC$5:$AC$1501,0),0))</f>
        <v/>
      </c>
      <c r="G302" s="27" t="str">
        <f ca="1">IF($A302="","",OFFSET(統合マスタ!$E$4,MATCH($A302,統合マスタ!$AC$5:$AC$1501,0),0))</f>
        <v/>
      </c>
      <c r="H302" s="27" t="str">
        <f ca="1">IF($A302="","",OFFSET(統合マスタ!$F$4,MATCH($A302,統合マスタ!$AC$5:$AC$1501,0),0))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IF($A302="","",OFFSET(統合マスタ!$K$4,MATCH($A302,統合マスタ!$AC$5:$AC$1501,0),0))</f>
        <v/>
      </c>
    </row>
    <row r="303" spans="1:14">
      <c r="A303" s="66" t="str" cm="1">
        <f t="array" aca="1" ref="A303" ca="1">IFERROR(
    SMALL(
        IF((統合マスタ!$R$5:$R$1501=1)*
           (ISNUMBER(MATCH(統合マスタ!$V$5:$V$1501, 分類!$T$8:$T$19, 0))),
           統合マスタ!$AC$5:$AC$1501),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IF($A303="","",OFFSET(統合マスタ!$B$4,MATCH($A303,統合マスタ!$AC$5:$AC$1501,0),0))</f>
        <v/>
      </c>
      <c r="D303" s="27" t="str">
        <f ca="1">IF($A303="","",OFFSET(統合マスタ!$C$4,MATCH($A303,統合マスタ!$AC$5:$AC$1501,0),0))</f>
        <v/>
      </c>
      <c r="E303" s="27" t="str">
        <f ca="1">IF($A303="","",OFFSET(統合マスタ!$X$4,MATCH($A303,統合マスタ!$AC$5:$AC$1501,0),0))</f>
        <v/>
      </c>
      <c r="F303" s="27" t="str">
        <f ca="1">IF($A303="","",OFFSET(統合マスタ!$Z$4,MATCH($A303,統合マスタ!$AC$5:$AC$1501,0),0))</f>
        <v/>
      </c>
      <c r="G303" s="27" t="str">
        <f ca="1">IF($A303="","",OFFSET(統合マスタ!$E$4,MATCH($A303,統合マスタ!$AC$5:$AC$1501,0),0))</f>
        <v/>
      </c>
      <c r="H303" s="27" t="str">
        <f ca="1">IF($A303="","",OFFSET(統合マスタ!$F$4,MATCH($A303,統合マスタ!$AC$5:$AC$1501,0),0))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IF($A303="","",OFFSET(統合マスタ!$K$4,MATCH($A303,統合マスタ!$AC$5:$AC$1501,0),0))</f>
        <v/>
      </c>
    </row>
    <row r="304" spans="1:14">
      <c r="A304" s="66" t="str" cm="1">
        <f t="array" aca="1" ref="A304" ca="1">IFERROR(
    SMALL(
        IF((統合マスタ!$R$5:$R$1501=1)*
           (ISNUMBER(MATCH(統合マスタ!$V$5:$V$1501, 分類!$T$8:$T$19, 0))),
           統合マスタ!$AC$5:$AC$1501),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IF($A304="","",OFFSET(統合マスタ!$B$4,MATCH($A304,統合マスタ!$AC$5:$AC$1501,0),0))</f>
        <v/>
      </c>
      <c r="D304" s="27" t="str">
        <f ca="1">IF($A304="","",OFFSET(統合マスタ!$C$4,MATCH($A304,統合マスタ!$AC$5:$AC$1501,0),0))</f>
        <v/>
      </c>
      <c r="E304" s="27" t="str">
        <f ca="1">IF($A304="","",OFFSET(統合マスタ!$X$4,MATCH($A304,統合マスタ!$AC$5:$AC$1501,0),0))</f>
        <v/>
      </c>
      <c r="F304" s="27" t="str">
        <f ca="1">IF($A304="","",OFFSET(統合マスタ!$Z$4,MATCH($A304,統合マスタ!$AC$5:$AC$1501,0),0))</f>
        <v/>
      </c>
      <c r="G304" s="27" t="str">
        <f ca="1">IF($A304="","",OFFSET(統合マスタ!$E$4,MATCH($A304,統合マスタ!$AC$5:$AC$1501,0),0))</f>
        <v/>
      </c>
      <c r="H304" s="27" t="str">
        <f ca="1">IF($A304="","",OFFSET(統合マスタ!$F$4,MATCH($A304,統合マスタ!$AC$5:$AC$1501,0),0))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IF($A304="","",OFFSET(統合マスタ!$K$4,MATCH($A304,統合マスタ!$AC$5:$AC$1501,0),0))</f>
        <v/>
      </c>
    </row>
  </sheetData>
  <sheetProtection formatCells="0" formatColumns="0" formatRows="0"/>
  <autoFilter ref="B4:N304" xr:uid="{00000000-0009-0000-0000-000008000000}"/>
  <phoneticPr fontId="2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2:L30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24" sqref="M24"/>
    </sheetView>
  </sheetViews>
  <sheetFormatPr defaultColWidth="8.88671875" defaultRowHeight="13.2"/>
  <cols>
    <col min="1" max="1" width="3.77734375" style="29" customWidth="1"/>
    <col min="2" max="3" width="4.77734375" style="29" customWidth="1"/>
    <col min="4" max="4" width="61.44140625" style="29" bestFit="1" customWidth="1"/>
    <col min="5" max="6" width="3.77734375" style="29" customWidth="1"/>
    <col min="7" max="7" width="5.77734375" style="29" customWidth="1"/>
    <col min="8" max="8" width="14.44140625" style="29" bestFit="1" customWidth="1"/>
    <col min="9" max="9" width="5.77734375" style="29" customWidth="1"/>
    <col min="10" max="10" width="14.33203125" style="29" bestFit="1" customWidth="1"/>
    <col min="11" max="11" width="6.77734375" style="29" customWidth="1"/>
    <col min="12" max="16384" width="8.88671875" style="29"/>
  </cols>
  <sheetData>
    <row r="2" spans="1:12" ht="16.2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2.8">
      <c r="A4" s="67"/>
      <c r="B4" s="61" t="s">
        <v>4037</v>
      </c>
      <c r="C4" s="61" t="s">
        <v>4208</v>
      </c>
      <c r="D4" s="61" t="s">
        <v>4038</v>
      </c>
      <c r="E4" s="61" t="s">
        <v>4039</v>
      </c>
      <c r="F4" s="61" t="s">
        <v>4059</v>
      </c>
      <c r="G4" s="61" t="s">
        <v>4061</v>
      </c>
      <c r="H4" s="61" t="s">
        <v>4062</v>
      </c>
      <c r="I4" s="61" t="s">
        <v>4200</v>
      </c>
      <c r="J4" s="61" t="s">
        <v>4083</v>
      </c>
      <c r="K4" s="61" t="s">
        <v>4207</v>
      </c>
      <c r="L4" s="61" t="s">
        <v>4206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>
        <v>1400</v>
      </c>
      <c r="L5" s="54">
        <f>SUM(K5)</f>
        <v>1400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>
        <v>204</v>
      </c>
      <c r="L6" s="54">
        <f t="shared" ref="L6:L69" si="0">SUM(K6)</f>
        <v>204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>
        <v>0</v>
      </c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U834"/>
  <sheetViews>
    <sheetView zoomScale="120" zoomScaleNormal="120" workbookViewId="0">
      <pane ySplit="1" topLeftCell="A509" activePane="bottomLeft" state="frozen"/>
      <selection activeCell="AF10" sqref="AF10"/>
      <selection pane="bottomLeft" activeCell="A514" sqref="A514:XFD514"/>
    </sheetView>
  </sheetViews>
  <sheetFormatPr defaultColWidth="9" defaultRowHeight="13.2"/>
  <cols>
    <col min="1" max="1" width="27.21875" style="51" customWidth="1"/>
    <col min="2" max="2" width="6.44140625" style="2" customWidth="1"/>
    <col min="3" max="3" width="6.6640625" style="3" customWidth="1"/>
    <col min="4" max="4" width="9" style="1"/>
    <col min="5" max="5" width="1.77734375" style="1" customWidth="1"/>
    <col min="6" max="7" width="9" style="2"/>
    <col min="8" max="8" width="9" style="4"/>
    <col min="9" max="9" width="7.88671875" style="3" customWidth="1"/>
    <col min="10" max="10" width="9" style="5"/>
    <col min="11" max="11" width="10.33203125" style="4" bestFit="1" customWidth="1"/>
    <col min="12" max="12" width="1.77734375" style="3" customWidth="1"/>
    <col min="13" max="13" width="11.77734375" style="15" customWidth="1"/>
    <col min="16" max="16" width="9" style="58"/>
    <col min="17" max="17" width="38.88671875" customWidth="1"/>
    <col min="18" max="18" width="4.4414062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1217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1218</v>
      </c>
      <c r="H1" s="20" t="s">
        <v>4</v>
      </c>
      <c r="I1" s="18" t="s">
        <v>5</v>
      </c>
      <c r="J1" s="21" t="s">
        <v>1219</v>
      </c>
      <c r="K1" s="20" t="s">
        <v>1220</v>
      </c>
      <c r="L1" s="18" t="s">
        <v>7</v>
      </c>
      <c r="M1" s="22" t="s">
        <v>1234</v>
      </c>
      <c r="N1" s="24" t="s">
        <v>4034</v>
      </c>
      <c r="O1" s="24" t="s">
        <v>4033</v>
      </c>
      <c r="P1" s="55" t="s">
        <v>4032</v>
      </c>
      <c r="Q1" s="25" t="s">
        <v>4035</v>
      </c>
      <c r="S1" s="23" t="s">
        <v>4036</v>
      </c>
      <c r="T1" s="23" t="s">
        <v>4056</v>
      </c>
      <c r="U1" s="23" t="s">
        <v>4066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4060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4066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4066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.6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4066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4066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4196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4066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4212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4196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5416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4196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4212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4066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.6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4066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.6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4066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4212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4196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4213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4066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4060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4060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 ht="24.6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4066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4060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4060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4060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4066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4066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5416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4060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4060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4060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4066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4066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 ht="24.6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4066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4213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4213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5608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4060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5416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4060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1230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4060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4060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1229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 ht="24.6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4066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4060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4066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 ht="24.6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4060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4060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4066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4066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 ht="24.6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4066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4214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4085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4060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1221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4060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4084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4060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1233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4066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1223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4060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4060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4066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4066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1232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1231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4066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4066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5609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</v>
      </c>
      <c r="T744">
        <v>2</v>
      </c>
      <c r="U744" t="str">
        <f>統合マスタ!AA747</f>
        <v/>
      </c>
    </row>
    <row r="745" spans="1:21">
      <c r="A745" s="6" t="s">
        <v>5609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5416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5616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5616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1165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1166</v>
      </c>
      <c r="B800" s="6" t="s">
        <v>10</v>
      </c>
      <c r="C800" s="7" t="s">
        <v>10</v>
      </c>
      <c r="D800" s="6" t="s">
        <v>1167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1168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1169</v>
      </c>
      <c r="B802" s="6" t="s">
        <v>90</v>
      </c>
      <c r="C802" s="7" t="s">
        <v>10</v>
      </c>
      <c r="D802" s="6" t="s">
        <v>1170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1171</v>
      </c>
      <c r="B803" s="6" t="s">
        <v>90</v>
      </c>
      <c r="C803" s="7" t="s">
        <v>10</v>
      </c>
      <c r="D803" s="6" t="s">
        <v>1172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1173</v>
      </c>
      <c r="B804" s="6" t="s">
        <v>90</v>
      </c>
      <c r="C804" s="7" t="s">
        <v>10</v>
      </c>
      <c r="D804" s="6" t="s">
        <v>1174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1224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1175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1176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1177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4060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1178</v>
      </c>
      <c r="B809" s="6" t="s">
        <v>9</v>
      </c>
      <c r="C809" s="7" t="s">
        <v>10</v>
      </c>
      <c r="D809" s="6" t="s">
        <v>1179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4214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1180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1181</v>
      </c>
      <c r="B811" s="6" t="s">
        <v>9</v>
      </c>
      <c r="C811" s="7" t="s">
        <v>67</v>
      </c>
      <c r="D811" s="6" t="s">
        <v>1182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1183</v>
      </c>
      <c r="B812" s="6" t="s">
        <v>44</v>
      </c>
      <c r="C812" s="7" t="s">
        <v>10</v>
      </c>
      <c r="D812" s="6" t="s">
        <v>1184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1185</v>
      </c>
      <c r="B813" s="6" t="s">
        <v>9</v>
      </c>
      <c r="C813" s="7" t="s">
        <v>10</v>
      </c>
      <c r="D813" s="6" t="s">
        <v>1186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1187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1188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1189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1190</v>
      </c>
      <c r="B816" s="6" t="s">
        <v>44</v>
      </c>
      <c r="C816" s="7" t="s">
        <v>10</v>
      </c>
      <c r="D816" s="6" t="s">
        <v>291</v>
      </c>
      <c r="E816" s="6" t="s">
        <v>1191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1192</v>
      </c>
      <c r="B817" s="6" t="s">
        <v>9</v>
      </c>
      <c r="C817" s="7" t="s">
        <v>10</v>
      </c>
      <c r="D817" s="6" t="s">
        <v>1193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1222</v>
      </c>
      <c r="B818" s="6" t="s">
        <v>10</v>
      </c>
      <c r="C818" s="7" t="s">
        <v>10</v>
      </c>
      <c r="D818" s="6" t="s">
        <v>1194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1195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1196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4214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1197</v>
      </c>
      <c r="B820" s="6" t="s">
        <v>9</v>
      </c>
      <c r="C820" s="7" t="s">
        <v>10</v>
      </c>
      <c r="D820" s="6" t="s">
        <v>1198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4066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1225</v>
      </c>
      <c r="B821" s="6" t="s">
        <v>10</v>
      </c>
      <c r="C821" s="7" t="s">
        <v>10</v>
      </c>
      <c r="D821" s="6" t="s">
        <v>1199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1226</v>
      </c>
      <c r="B822" s="6" t="s">
        <v>9</v>
      </c>
      <c r="C822" s="7" t="s">
        <v>10</v>
      </c>
      <c r="D822" s="6" t="s">
        <v>1200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1201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1201</v>
      </c>
      <c r="B824" s="6" t="s">
        <v>71</v>
      </c>
      <c r="C824" s="7" t="s">
        <v>10</v>
      </c>
      <c r="D824" s="6" t="s">
        <v>1202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1203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1204</v>
      </c>
      <c r="B825" s="6" t="s">
        <v>44</v>
      </c>
      <c r="C825" s="7" t="s">
        <v>39</v>
      </c>
      <c r="D825" s="6" t="s">
        <v>1205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1204</v>
      </c>
      <c r="B826" s="6" t="s">
        <v>10</v>
      </c>
      <c r="C826" s="7" t="s">
        <v>67</v>
      </c>
      <c r="D826" s="6" t="s">
        <v>1206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1207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1207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1208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1227</v>
      </c>
      <c r="B830" s="6" t="s">
        <v>10</v>
      </c>
      <c r="C830" s="7" t="s">
        <v>10</v>
      </c>
      <c r="D830" s="6" t="s">
        <v>1209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1196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4060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1228</v>
      </c>
      <c r="B831" s="6" t="s">
        <v>9</v>
      </c>
      <c r="C831" s="7" t="s">
        <v>10</v>
      </c>
      <c r="D831" s="6" t="s">
        <v>1210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1196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1211</v>
      </c>
      <c r="B832" s="6" t="s">
        <v>44</v>
      </c>
      <c r="C832" s="7" t="s">
        <v>14</v>
      </c>
      <c r="D832" s="6" t="s">
        <v>135</v>
      </c>
      <c r="E832" s="6" t="s">
        <v>1212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1213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1214</v>
      </c>
      <c r="B833" s="6" t="s">
        <v>9</v>
      </c>
      <c r="C833" s="7" t="s">
        <v>10</v>
      </c>
      <c r="D833" s="6" t="s">
        <v>1215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1216</v>
      </c>
      <c r="B834" s="6" t="s">
        <v>44</v>
      </c>
      <c r="C834" s="7" t="s">
        <v>10</v>
      </c>
      <c r="D834" s="6" t="s">
        <v>135</v>
      </c>
      <c r="E834" s="6" t="s">
        <v>1212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 xr:uid="{00000000-0009-0000-0000-00000A000000}"/>
  <sortState xmlns:xlrd2="http://schemas.microsoft.com/office/spreadsheetml/2017/richdata2"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66FF"/>
  </sheetPr>
  <dimension ref="A1:X46"/>
  <sheetViews>
    <sheetView workbookViewId="0">
      <selection activeCell="M21" sqref="M21"/>
    </sheetView>
  </sheetViews>
  <sheetFormatPr defaultRowHeight="13.2"/>
  <cols>
    <col min="3" max="4" width="3.77734375" customWidth="1"/>
    <col min="5" max="24" width="7.77734375" customWidth="1"/>
  </cols>
  <sheetData>
    <row r="1" spans="1:24" ht="13.8" thickBot="1"/>
    <row r="2" spans="1:24">
      <c r="A2" s="30" t="s">
        <v>4037</v>
      </c>
      <c r="B2" s="30" t="s">
        <v>4040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1915</v>
      </c>
      <c r="E3" s="34"/>
      <c r="F3" t="s">
        <v>4041</v>
      </c>
      <c r="X3" s="35"/>
    </row>
    <row r="4" spans="1:24">
      <c r="A4">
        <v>2</v>
      </c>
      <c r="B4" t="s">
        <v>835</v>
      </c>
      <c r="E4" s="34"/>
      <c r="F4" t="s">
        <v>4042</v>
      </c>
      <c r="X4" s="35"/>
    </row>
    <row r="5" spans="1:24">
      <c r="A5">
        <v>3</v>
      </c>
      <c r="B5" t="s">
        <v>1938</v>
      </c>
      <c r="E5" s="34"/>
      <c r="F5" t="s">
        <v>4043</v>
      </c>
      <c r="X5" s="35"/>
    </row>
    <row r="6" spans="1:24">
      <c r="A6">
        <v>4</v>
      </c>
      <c r="B6" t="s">
        <v>2199</v>
      </c>
      <c r="E6" s="34"/>
      <c r="X6" s="35"/>
    </row>
    <row r="7" spans="1:24">
      <c r="A7">
        <v>5</v>
      </c>
      <c r="B7" t="s">
        <v>2581</v>
      </c>
      <c r="E7" s="34"/>
      <c r="G7" s="30" t="s">
        <v>4211</v>
      </c>
      <c r="H7" s="30"/>
      <c r="I7" s="30"/>
      <c r="J7" s="30" t="s">
        <v>4044</v>
      </c>
      <c r="K7" s="30"/>
      <c r="L7" s="30"/>
      <c r="M7" s="30" t="s">
        <v>4045</v>
      </c>
      <c r="N7" s="30"/>
      <c r="O7" s="30"/>
      <c r="P7" s="30" t="s">
        <v>4046</v>
      </c>
      <c r="Q7" s="30"/>
      <c r="R7" s="30"/>
      <c r="S7" s="30" t="s">
        <v>5425</v>
      </c>
      <c r="V7" s="30"/>
      <c r="X7" s="35"/>
    </row>
    <row r="8" spans="1:24">
      <c r="A8">
        <v>6</v>
      </c>
      <c r="B8" t="s">
        <v>3012</v>
      </c>
      <c r="E8" s="34"/>
      <c r="G8" s="27" t="s">
        <v>1906</v>
      </c>
      <c r="H8">
        <v>15</v>
      </c>
      <c r="J8" s="27" t="s">
        <v>4044</v>
      </c>
      <c r="K8">
        <v>3</v>
      </c>
      <c r="M8" s="27" t="s">
        <v>4045</v>
      </c>
      <c r="N8">
        <v>1</v>
      </c>
      <c r="P8" s="27" t="s">
        <v>4046</v>
      </c>
      <c r="Q8">
        <v>25</v>
      </c>
      <c r="S8" s="27" t="s">
        <v>3012</v>
      </c>
      <c r="T8">
        <v>6</v>
      </c>
      <c r="X8" s="35"/>
    </row>
    <row r="9" spans="1:24">
      <c r="A9">
        <v>7</v>
      </c>
      <c r="B9" t="s">
        <v>2142</v>
      </c>
      <c r="E9" s="34"/>
      <c r="G9" s="27" t="s">
        <v>1898</v>
      </c>
      <c r="H9">
        <v>14</v>
      </c>
      <c r="J9" s="27" t="s">
        <v>2199</v>
      </c>
      <c r="K9">
        <v>4</v>
      </c>
      <c r="M9" s="27" t="s">
        <v>835</v>
      </c>
      <c r="N9">
        <v>2</v>
      </c>
      <c r="P9" s="27"/>
      <c r="S9" s="27" t="s">
        <v>2142</v>
      </c>
      <c r="T9">
        <v>7</v>
      </c>
      <c r="X9" s="35"/>
    </row>
    <row r="10" spans="1:24">
      <c r="A10">
        <v>8</v>
      </c>
      <c r="B10" t="s">
        <v>2113</v>
      </c>
      <c r="E10" s="34"/>
      <c r="G10" s="27" t="s">
        <v>2113</v>
      </c>
      <c r="H10">
        <v>8</v>
      </c>
      <c r="J10" s="27" t="s">
        <v>2581</v>
      </c>
      <c r="K10">
        <v>5</v>
      </c>
      <c r="M10" s="27"/>
      <c r="P10" s="27"/>
      <c r="S10" s="27" t="s">
        <v>2247</v>
      </c>
      <c r="T10">
        <v>12</v>
      </c>
      <c r="X10" s="35"/>
    </row>
    <row r="11" spans="1:24">
      <c r="A11">
        <v>9</v>
      </c>
      <c r="B11" t="s">
        <v>3375</v>
      </c>
      <c r="E11" s="34"/>
      <c r="G11" s="27" t="s">
        <v>4047</v>
      </c>
      <c r="H11">
        <v>21</v>
      </c>
      <c r="J11" s="27"/>
      <c r="M11" s="27"/>
      <c r="P11" s="27"/>
      <c r="S11" s="27" t="s">
        <v>2662</v>
      </c>
      <c r="T11">
        <v>22</v>
      </c>
      <c r="X11" s="35"/>
    </row>
    <row r="12" spans="1:24">
      <c r="A12">
        <v>10</v>
      </c>
      <c r="B12" t="s">
        <v>1967</v>
      </c>
      <c r="E12" s="34"/>
      <c r="G12" s="27" t="s">
        <v>4048</v>
      </c>
      <c r="H12">
        <v>23</v>
      </c>
      <c r="J12" s="27"/>
      <c r="M12" s="27"/>
      <c r="P12" s="27"/>
      <c r="S12" s="27" t="s">
        <v>2056</v>
      </c>
      <c r="T12">
        <v>24</v>
      </c>
      <c r="X12" s="35"/>
    </row>
    <row r="13" spans="1:24">
      <c r="A13">
        <v>11</v>
      </c>
      <c r="B13" t="s">
        <v>2351</v>
      </c>
      <c r="E13" s="34"/>
      <c r="G13" s="27" t="s">
        <v>4049</v>
      </c>
      <c r="H13">
        <v>17</v>
      </c>
      <c r="J13" s="27"/>
      <c r="M13" s="27"/>
      <c r="P13" s="27"/>
      <c r="S13" s="27"/>
      <c r="X13" s="35"/>
    </row>
    <row r="14" spans="1:24">
      <c r="A14">
        <v>12</v>
      </c>
      <c r="B14" t="s">
        <v>2247</v>
      </c>
      <c r="E14" s="34"/>
      <c r="G14" s="27" t="s">
        <v>4050</v>
      </c>
      <c r="H14">
        <v>10</v>
      </c>
      <c r="J14" s="27"/>
      <c r="M14" s="27"/>
      <c r="P14" s="27"/>
      <c r="S14" s="27"/>
      <c r="X14" s="35"/>
    </row>
    <row r="15" spans="1:24">
      <c r="A15">
        <v>13</v>
      </c>
      <c r="B15" t="s">
        <v>2328</v>
      </c>
      <c r="E15" s="34"/>
      <c r="G15" s="27" t="s">
        <v>4051</v>
      </c>
      <c r="H15">
        <v>19</v>
      </c>
      <c r="J15" s="27"/>
      <c r="M15" s="27"/>
      <c r="P15" s="27"/>
      <c r="S15" s="27"/>
      <c r="X15" s="35"/>
    </row>
    <row r="16" spans="1:24">
      <c r="A16">
        <v>14</v>
      </c>
      <c r="B16" t="s">
        <v>1898</v>
      </c>
      <c r="E16" s="34"/>
      <c r="G16" s="27" t="s">
        <v>5429</v>
      </c>
      <c r="H16">
        <v>13</v>
      </c>
      <c r="S16" s="27"/>
      <c r="X16" s="35"/>
    </row>
    <row r="17" spans="1:24">
      <c r="A17">
        <v>15</v>
      </c>
      <c r="B17" t="s">
        <v>1906</v>
      </c>
      <c r="E17" s="34"/>
      <c r="G17" s="27" t="s">
        <v>2254</v>
      </c>
      <c r="H17">
        <v>18</v>
      </c>
      <c r="S17" s="27"/>
      <c r="X17" s="35"/>
    </row>
    <row r="18" spans="1:24">
      <c r="A18">
        <v>16</v>
      </c>
      <c r="B18" t="s">
        <v>3384</v>
      </c>
      <c r="E18" s="34"/>
      <c r="G18" s="27" t="s">
        <v>2351</v>
      </c>
      <c r="H18">
        <v>11</v>
      </c>
      <c r="S18" s="27"/>
      <c r="X18" s="35"/>
    </row>
    <row r="19" spans="1:24">
      <c r="A19">
        <v>17</v>
      </c>
      <c r="B19" t="s">
        <v>2090</v>
      </c>
      <c r="E19" s="34"/>
      <c r="G19" s="27" t="s">
        <v>3375</v>
      </c>
      <c r="H19">
        <v>9</v>
      </c>
      <c r="S19" s="27"/>
      <c r="X19" s="35"/>
    </row>
    <row r="20" spans="1:24">
      <c r="A20">
        <v>18</v>
      </c>
      <c r="B20" t="s">
        <v>2254</v>
      </c>
      <c r="E20" s="34"/>
      <c r="G20" s="27" t="s">
        <v>3384</v>
      </c>
      <c r="H20">
        <v>16</v>
      </c>
      <c r="X20" s="35"/>
    </row>
    <row r="21" spans="1:24">
      <c r="A21">
        <v>19</v>
      </c>
      <c r="B21" t="s">
        <v>1979</v>
      </c>
      <c r="E21" s="34"/>
      <c r="X21" s="35"/>
    </row>
    <row r="22" spans="1:24">
      <c r="A22">
        <v>21</v>
      </c>
      <c r="B22" t="s">
        <v>1945</v>
      </c>
      <c r="E22" s="34"/>
      <c r="X22" s="35"/>
    </row>
    <row r="23" spans="1:24">
      <c r="A23">
        <v>22</v>
      </c>
      <c r="B23" t="s">
        <v>2662</v>
      </c>
      <c r="E23" s="34"/>
      <c r="X23" s="35"/>
    </row>
    <row r="24" spans="1:24">
      <c r="A24">
        <v>23</v>
      </c>
      <c r="B24" t="s">
        <v>2360</v>
      </c>
      <c r="E24" s="34"/>
      <c r="X24" s="35"/>
    </row>
    <row r="25" spans="1:24">
      <c r="A25">
        <v>24</v>
      </c>
      <c r="B25" t="s">
        <v>2056</v>
      </c>
      <c r="E25" s="34"/>
      <c r="X25" s="35"/>
    </row>
    <row r="26" spans="1:24">
      <c r="A26">
        <v>25</v>
      </c>
      <c r="B26" t="s">
        <v>1902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3.8" thickBot="1">
      <c r="A29" t="s">
        <v>4067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4068</v>
      </c>
    </row>
    <row r="31" spans="1:24">
      <c r="A31">
        <f>A30+1</f>
        <v>2</v>
      </c>
      <c r="B31" t="s">
        <v>4069</v>
      </c>
    </row>
    <row r="32" spans="1:24">
      <c r="A32">
        <f t="shared" ref="A32:A43" si="0">A31+1</f>
        <v>3</v>
      </c>
      <c r="B32" t="s">
        <v>4070</v>
      </c>
    </row>
    <row r="33" spans="1:2">
      <c r="A33">
        <f t="shared" si="0"/>
        <v>4</v>
      </c>
      <c r="B33" t="s">
        <v>4071</v>
      </c>
    </row>
    <row r="34" spans="1:2">
      <c r="A34">
        <f t="shared" si="0"/>
        <v>5</v>
      </c>
      <c r="B34" t="s">
        <v>4072</v>
      </c>
    </row>
    <row r="35" spans="1:2">
      <c r="A35">
        <f t="shared" si="0"/>
        <v>6</v>
      </c>
      <c r="B35" t="s">
        <v>4073</v>
      </c>
    </row>
    <row r="36" spans="1:2">
      <c r="A36">
        <f t="shared" si="0"/>
        <v>7</v>
      </c>
      <c r="B36" t="s">
        <v>4074</v>
      </c>
    </row>
    <row r="37" spans="1:2">
      <c r="A37">
        <f t="shared" si="0"/>
        <v>8</v>
      </c>
      <c r="B37" t="s">
        <v>4075</v>
      </c>
    </row>
    <row r="38" spans="1:2">
      <c r="A38">
        <f t="shared" si="0"/>
        <v>9</v>
      </c>
      <c r="B38" t="s">
        <v>4076</v>
      </c>
    </row>
    <row r="39" spans="1:2">
      <c r="A39">
        <f t="shared" si="0"/>
        <v>10</v>
      </c>
      <c r="B39" t="s">
        <v>4077</v>
      </c>
    </row>
    <row r="40" spans="1:2">
      <c r="A40">
        <f t="shared" si="0"/>
        <v>11</v>
      </c>
      <c r="B40" t="s">
        <v>4078</v>
      </c>
    </row>
    <row r="41" spans="1:2">
      <c r="A41">
        <f t="shared" si="0"/>
        <v>12</v>
      </c>
      <c r="B41" t="s">
        <v>4079</v>
      </c>
    </row>
    <row r="42" spans="1:2">
      <c r="A42">
        <f t="shared" si="0"/>
        <v>13</v>
      </c>
      <c r="B42" t="s">
        <v>4080</v>
      </c>
    </row>
    <row r="43" spans="1:2">
      <c r="A43">
        <f t="shared" si="0"/>
        <v>14</v>
      </c>
      <c r="B43" t="s">
        <v>4081</v>
      </c>
    </row>
    <row r="44" spans="1:2">
      <c r="A44">
        <v>15</v>
      </c>
      <c r="B44" t="s">
        <v>4082</v>
      </c>
    </row>
    <row r="45" spans="1:2">
      <c r="A45">
        <v>25</v>
      </c>
      <c r="B45" t="s">
        <v>4198</v>
      </c>
    </row>
    <row r="46" spans="1:2">
      <c r="A46">
        <v>26</v>
      </c>
      <c r="B46" t="s">
        <v>4199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1"/>
  <sheetViews>
    <sheetView workbookViewId="0">
      <selection activeCell="J65" sqref="J65"/>
    </sheetView>
  </sheetViews>
  <sheetFormatPr defaultRowHeight="13.2"/>
  <cols>
    <col min="3" max="3" width="43.44140625" bestFit="1" customWidth="1"/>
  </cols>
  <sheetData>
    <row r="1" spans="1:13">
      <c r="A1" t="s">
        <v>1883</v>
      </c>
      <c r="B1" t="s">
        <v>1884</v>
      </c>
      <c r="C1" t="s">
        <v>1885</v>
      </c>
      <c r="D1" t="s">
        <v>1886</v>
      </c>
      <c r="E1" t="s">
        <v>1887</v>
      </c>
      <c r="F1" t="s">
        <v>1888</v>
      </c>
      <c r="G1" t="s">
        <v>1889</v>
      </c>
      <c r="H1" t="s">
        <v>1890</v>
      </c>
      <c r="I1" t="s">
        <v>1891</v>
      </c>
      <c r="J1" t="s">
        <v>1892</v>
      </c>
      <c r="K1" t="s">
        <v>1893</v>
      </c>
      <c r="L1" t="s">
        <v>1894</v>
      </c>
      <c r="M1" t="s">
        <v>4202</v>
      </c>
    </row>
    <row r="2" spans="1:13">
      <c r="A2" t="s">
        <v>1916</v>
      </c>
      <c r="B2" t="s">
        <v>1916</v>
      </c>
      <c r="C2" t="s">
        <v>1248</v>
      </c>
      <c r="D2" t="s">
        <v>1917</v>
      </c>
      <c r="E2">
        <v>2</v>
      </c>
      <c r="F2">
        <v>0</v>
      </c>
      <c r="G2">
        <v>368</v>
      </c>
      <c r="H2" t="s">
        <v>1918</v>
      </c>
      <c r="I2">
        <v>25</v>
      </c>
      <c r="J2" t="s">
        <v>1902</v>
      </c>
      <c r="K2">
        <v>0</v>
      </c>
      <c r="L2">
        <v>0</v>
      </c>
      <c r="M2">
        <v>9</v>
      </c>
    </row>
    <row r="3" spans="1:13">
      <c r="A3" t="s">
        <v>1983</v>
      </c>
      <c r="B3" t="s">
        <v>1983</v>
      </c>
      <c r="C3" t="s">
        <v>1271</v>
      </c>
      <c r="D3">
        <v>0</v>
      </c>
      <c r="E3">
        <v>1</v>
      </c>
      <c r="F3">
        <v>0</v>
      </c>
      <c r="G3">
        <v>64.7</v>
      </c>
      <c r="H3" t="s">
        <v>1984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1990</v>
      </c>
      <c r="B4" t="s">
        <v>1990</v>
      </c>
      <c r="C4" t="s">
        <v>1274</v>
      </c>
      <c r="D4">
        <v>0</v>
      </c>
      <c r="E4">
        <v>2</v>
      </c>
      <c r="F4">
        <v>0</v>
      </c>
      <c r="G4">
        <v>58.5</v>
      </c>
      <c r="H4" t="s">
        <v>1991</v>
      </c>
      <c r="I4">
        <v>1</v>
      </c>
      <c r="J4" t="s">
        <v>1915</v>
      </c>
      <c r="K4">
        <v>2</v>
      </c>
      <c r="L4">
        <v>0</v>
      </c>
      <c r="M4">
        <v>3</v>
      </c>
    </row>
    <row r="5" spans="1:13">
      <c r="A5" t="s">
        <v>2039</v>
      </c>
      <c r="B5" t="s">
        <v>2039</v>
      </c>
      <c r="C5" t="s">
        <v>245</v>
      </c>
      <c r="D5" t="s">
        <v>2040</v>
      </c>
      <c r="E5">
        <v>1</v>
      </c>
      <c r="F5">
        <v>0</v>
      </c>
      <c r="G5">
        <v>12.1</v>
      </c>
      <c r="H5" t="s">
        <v>2041</v>
      </c>
      <c r="I5">
        <v>3</v>
      </c>
      <c r="J5" t="s">
        <v>1938</v>
      </c>
      <c r="K5">
        <v>2</v>
      </c>
      <c r="L5">
        <v>0</v>
      </c>
      <c r="M5">
        <v>2</v>
      </c>
    </row>
    <row r="6" spans="1:13">
      <c r="A6" t="s">
        <v>2131</v>
      </c>
      <c r="B6" t="s">
        <v>2131</v>
      </c>
      <c r="C6" t="s">
        <v>1322</v>
      </c>
      <c r="D6" t="s">
        <v>2132</v>
      </c>
      <c r="E6">
        <v>1</v>
      </c>
      <c r="F6">
        <v>0</v>
      </c>
      <c r="G6">
        <v>18.2</v>
      </c>
      <c r="H6" t="s">
        <v>2133</v>
      </c>
      <c r="I6">
        <v>1</v>
      </c>
      <c r="J6" t="s">
        <v>1915</v>
      </c>
      <c r="K6">
        <v>0</v>
      </c>
      <c r="L6">
        <v>0</v>
      </c>
      <c r="M6">
        <v>25</v>
      </c>
    </row>
    <row r="7" spans="1:13">
      <c r="A7" t="s">
        <v>2149</v>
      </c>
      <c r="B7" t="s">
        <v>2149</v>
      </c>
      <c r="C7" t="s">
        <v>1329</v>
      </c>
      <c r="D7" t="s">
        <v>2150</v>
      </c>
      <c r="E7">
        <v>1</v>
      </c>
      <c r="F7">
        <v>0</v>
      </c>
      <c r="G7">
        <v>15.8</v>
      </c>
      <c r="H7" t="s">
        <v>2151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2158</v>
      </c>
      <c r="B8" t="s">
        <v>2158</v>
      </c>
      <c r="C8" t="s">
        <v>1333</v>
      </c>
      <c r="D8">
        <v>0</v>
      </c>
      <c r="E8">
        <v>2</v>
      </c>
      <c r="F8">
        <v>0</v>
      </c>
      <c r="G8">
        <v>8.6999999999999993</v>
      </c>
      <c r="H8" t="s">
        <v>2159</v>
      </c>
      <c r="I8">
        <v>1</v>
      </c>
      <c r="J8" t="s">
        <v>1915</v>
      </c>
      <c r="K8">
        <v>0</v>
      </c>
      <c r="L8">
        <v>0</v>
      </c>
      <c r="M8">
        <v>15</v>
      </c>
    </row>
    <row r="9" spans="1:13">
      <c r="A9" t="s">
        <v>2175</v>
      </c>
      <c r="B9" t="s">
        <v>2175</v>
      </c>
      <c r="C9" t="s">
        <v>1339</v>
      </c>
      <c r="D9" t="s">
        <v>2176</v>
      </c>
      <c r="E9">
        <v>1</v>
      </c>
      <c r="F9">
        <v>0</v>
      </c>
      <c r="G9">
        <v>5.81</v>
      </c>
      <c r="H9" t="s">
        <v>2177</v>
      </c>
      <c r="I9">
        <v>15</v>
      </c>
      <c r="J9" t="s">
        <v>1906</v>
      </c>
      <c r="K9">
        <v>0</v>
      </c>
      <c r="L9">
        <v>0</v>
      </c>
      <c r="M9">
        <v>3</v>
      </c>
    </row>
    <row r="10" spans="1:13">
      <c r="A10" t="s">
        <v>2197</v>
      </c>
      <c r="B10" t="s">
        <v>2197</v>
      </c>
      <c r="C10" t="s">
        <v>1347</v>
      </c>
      <c r="D10">
        <v>0</v>
      </c>
      <c r="E10">
        <v>1</v>
      </c>
      <c r="F10">
        <v>0</v>
      </c>
      <c r="G10">
        <v>38.6</v>
      </c>
      <c r="H10" t="s">
        <v>2198</v>
      </c>
      <c r="I10">
        <v>4</v>
      </c>
      <c r="J10" t="s">
        <v>2199</v>
      </c>
      <c r="K10">
        <v>2</v>
      </c>
      <c r="L10">
        <v>0</v>
      </c>
      <c r="M10">
        <v>2</v>
      </c>
    </row>
    <row r="11" spans="1:13">
      <c r="A11" t="s">
        <v>2200</v>
      </c>
      <c r="B11" t="s">
        <v>2200</v>
      </c>
      <c r="C11" t="s">
        <v>1348</v>
      </c>
      <c r="D11">
        <v>0</v>
      </c>
      <c r="E11">
        <v>1</v>
      </c>
      <c r="F11">
        <v>0</v>
      </c>
      <c r="G11">
        <v>8.1999999999999993</v>
      </c>
      <c r="H11" t="s">
        <v>2201</v>
      </c>
      <c r="I11">
        <v>1</v>
      </c>
      <c r="J11" t="s">
        <v>1915</v>
      </c>
      <c r="K11">
        <v>2</v>
      </c>
      <c r="L11">
        <v>0</v>
      </c>
      <c r="M11">
        <v>1</v>
      </c>
    </row>
    <row r="12" spans="1:13">
      <c r="A12" t="s">
        <v>2227</v>
      </c>
      <c r="B12" t="s">
        <v>2227</v>
      </c>
      <c r="C12" t="s">
        <v>1358</v>
      </c>
      <c r="D12" t="s">
        <v>2228</v>
      </c>
      <c r="E12">
        <v>1</v>
      </c>
      <c r="F12">
        <v>0</v>
      </c>
      <c r="G12">
        <v>10</v>
      </c>
      <c r="H12" t="s">
        <v>2229</v>
      </c>
      <c r="I12">
        <v>1</v>
      </c>
      <c r="J12" t="s">
        <v>1915</v>
      </c>
      <c r="K12">
        <v>0</v>
      </c>
      <c r="L12">
        <v>0</v>
      </c>
      <c r="M12">
        <v>25</v>
      </c>
    </row>
    <row r="13" spans="1:13">
      <c r="A13" t="s">
        <v>2238</v>
      </c>
      <c r="B13" t="s">
        <v>2238</v>
      </c>
      <c r="C13" t="s">
        <v>1362</v>
      </c>
      <c r="D13" t="s">
        <v>2239</v>
      </c>
      <c r="E13">
        <v>1</v>
      </c>
      <c r="F13">
        <v>0</v>
      </c>
      <c r="G13">
        <v>12.2</v>
      </c>
      <c r="H13" t="s">
        <v>2240</v>
      </c>
      <c r="I13">
        <v>3</v>
      </c>
      <c r="J13" t="s">
        <v>1938</v>
      </c>
      <c r="K13">
        <v>2</v>
      </c>
      <c r="L13">
        <v>0</v>
      </c>
      <c r="M13">
        <v>15</v>
      </c>
    </row>
    <row r="14" spans="1:13">
      <c r="A14" t="s">
        <v>2322</v>
      </c>
      <c r="B14" t="s">
        <v>2322</v>
      </c>
      <c r="C14" t="s">
        <v>416</v>
      </c>
      <c r="D14" t="s">
        <v>2323</v>
      </c>
      <c r="E14">
        <v>1</v>
      </c>
      <c r="F14">
        <v>0</v>
      </c>
      <c r="G14">
        <v>302</v>
      </c>
      <c r="H14" t="s">
        <v>2324</v>
      </c>
      <c r="I14">
        <v>25</v>
      </c>
      <c r="J14" t="s">
        <v>1902</v>
      </c>
      <c r="K14">
        <v>0</v>
      </c>
      <c r="L14">
        <v>0</v>
      </c>
      <c r="M14">
        <v>9</v>
      </c>
    </row>
    <row r="15" spans="1:13">
      <c r="A15" t="s">
        <v>2364</v>
      </c>
      <c r="B15" t="s">
        <v>2364</v>
      </c>
      <c r="C15" t="s">
        <v>1404</v>
      </c>
      <c r="D15" t="s">
        <v>2365</v>
      </c>
      <c r="E15">
        <v>1</v>
      </c>
      <c r="F15">
        <v>0</v>
      </c>
      <c r="G15">
        <v>54.7</v>
      </c>
      <c r="H15" t="s">
        <v>2366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2367</v>
      </c>
      <c r="B16" t="s">
        <v>2367</v>
      </c>
      <c r="C16" t="s">
        <v>1406</v>
      </c>
      <c r="D16" t="s">
        <v>2368</v>
      </c>
      <c r="E16">
        <v>1</v>
      </c>
      <c r="F16">
        <v>0</v>
      </c>
      <c r="G16">
        <v>12.8</v>
      </c>
      <c r="H16" t="s">
        <v>2369</v>
      </c>
      <c r="I16">
        <v>15</v>
      </c>
      <c r="J16" t="s">
        <v>1906</v>
      </c>
      <c r="K16">
        <v>0</v>
      </c>
      <c r="L16">
        <v>0</v>
      </c>
      <c r="M16">
        <v>7</v>
      </c>
    </row>
    <row r="17" spans="1:13">
      <c r="A17" t="s">
        <v>2386</v>
      </c>
      <c r="B17" t="s">
        <v>2386</v>
      </c>
      <c r="C17" t="s">
        <v>1411</v>
      </c>
      <c r="D17" t="s">
        <v>2387</v>
      </c>
      <c r="E17">
        <v>2</v>
      </c>
      <c r="F17">
        <v>0</v>
      </c>
      <c r="G17">
        <v>235.8</v>
      </c>
      <c r="H17" t="s">
        <v>2388</v>
      </c>
      <c r="I17">
        <v>1</v>
      </c>
      <c r="J17" t="s">
        <v>1915</v>
      </c>
      <c r="K17">
        <v>2</v>
      </c>
      <c r="L17">
        <v>0</v>
      </c>
      <c r="M17">
        <v>3</v>
      </c>
    </row>
    <row r="18" spans="1:13">
      <c r="A18" t="s">
        <v>2451</v>
      </c>
      <c r="B18" t="s">
        <v>2451</v>
      </c>
      <c r="C18" t="s">
        <v>1427</v>
      </c>
      <c r="D18" t="s">
        <v>2452</v>
      </c>
      <c r="E18">
        <v>1</v>
      </c>
      <c r="F18">
        <v>0</v>
      </c>
      <c r="G18">
        <v>5.9</v>
      </c>
      <c r="H18" t="s">
        <v>2453</v>
      </c>
      <c r="I18">
        <v>1</v>
      </c>
      <c r="J18" t="s">
        <v>1915</v>
      </c>
      <c r="K18">
        <v>0</v>
      </c>
      <c r="L18">
        <v>0</v>
      </c>
      <c r="M18">
        <v>1</v>
      </c>
    </row>
    <row r="19" spans="1:13">
      <c r="A19" t="s">
        <v>2463</v>
      </c>
      <c r="B19" t="s">
        <v>2463</v>
      </c>
      <c r="C19" t="s">
        <v>1431</v>
      </c>
      <c r="D19" t="s">
        <v>2464</v>
      </c>
      <c r="E19">
        <v>2</v>
      </c>
      <c r="F19">
        <v>0</v>
      </c>
      <c r="G19">
        <v>1572</v>
      </c>
      <c r="H19" t="s">
        <v>2465</v>
      </c>
      <c r="I19">
        <v>25</v>
      </c>
      <c r="J19" t="s">
        <v>1902</v>
      </c>
      <c r="K19">
        <v>2</v>
      </c>
      <c r="L19">
        <v>0</v>
      </c>
      <c r="M19">
        <v>15</v>
      </c>
    </row>
    <row r="20" spans="1:13">
      <c r="A20" t="s">
        <v>2516</v>
      </c>
      <c r="B20" t="s">
        <v>2516</v>
      </c>
      <c r="C20" t="s">
        <v>1449</v>
      </c>
      <c r="D20" t="s">
        <v>2517</v>
      </c>
      <c r="E20">
        <v>1</v>
      </c>
      <c r="F20">
        <v>0</v>
      </c>
      <c r="G20">
        <v>6.6</v>
      </c>
      <c r="H20" t="s">
        <v>2518</v>
      </c>
      <c r="I20">
        <v>1</v>
      </c>
      <c r="J20" t="s">
        <v>1915</v>
      </c>
      <c r="K20">
        <v>0</v>
      </c>
      <c r="L20">
        <v>0</v>
      </c>
      <c r="M20">
        <v>25</v>
      </c>
    </row>
    <row r="21" spans="1:13">
      <c r="A21" t="s">
        <v>2543</v>
      </c>
      <c r="B21" t="s">
        <v>2543</v>
      </c>
      <c r="C21" t="s">
        <v>1455</v>
      </c>
      <c r="D21">
        <v>0</v>
      </c>
      <c r="E21">
        <v>2</v>
      </c>
      <c r="F21">
        <v>0</v>
      </c>
      <c r="G21">
        <v>13.4</v>
      </c>
      <c r="H21" t="s">
        <v>2544</v>
      </c>
      <c r="I21">
        <v>4</v>
      </c>
      <c r="J21" t="s">
        <v>2199</v>
      </c>
      <c r="K21">
        <v>2</v>
      </c>
      <c r="L21">
        <v>0</v>
      </c>
      <c r="M21">
        <v>3</v>
      </c>
    </row>
    <row r="22" spans="1:13">
      <c r="A22" t="s">
        <v>2634</v>
      </c>
      <c r="B22" t="s">
        <v>2634</v>
      </c>
      <c r="C22" t="s">
        <v>1481</v>
      </c>
      <c r="D22">
        <v>0</v>
      </c>
      <c r="E22">
        <v>1</v>
      </c>
      <c r="F22">
        <v>0</v>
      </c>
      <c r="G22">
        <v>94.3</v>
      </c>
      <c r="H22" t="s">
        <v>2635</v>
      </c>
      <c r="I22">
        <v>1</v>
      </c>
      <c r="J22" t="s">
        <v>1915</v>
      </c>
      <c r="K22">
        <v>0</v>
      </c>
      <c r="L22">
        <v>0</v>
      </c>
      <c r="M22">
        <v>25</v>
      </c>
    </row>
    <row r="23" spans="1:13">
      <c r="A23" t="s">
        <v>2659</v>
      </c>
      <c r="B23" t="s">
        <v>2659</v>
      </c>
      <c r="C23" t="s">
        <v>1491</v>
      </c>
      <c r="D23" t="s">
        <v>2660</v>
      </c>
      <c r="E23">
        <v>1</v>
      </c>
      <c r="F23">
        <v>0</v>
      </c>
      <c r="G23">
        <v>111.2</v>
      </c>
      <c r="H23" t="s">
        <v>2661</v>
      </c>
      <c r="I23">
        <v>22</v>
      </c>
      <c r="J23" t="s">
        <v>2662</v>
      </c>
      <c r="K23">
        <v>0</v>
      </c>
      <c r="L23">
        <v>0</v>
      </c>
      <c r="M23">
        <v>3</v>
      </c>
    </row>
    <row r="24" spans="1:13">
      <c r="A24" t="s">
        <v>2688</v>
      </c>
      <c r="B24" t="s">
        <v>2688</v>
      </c>
      <c r="C24" t="s">
        <v>1502</v>
      </c>
      <c r="D24" t="s">
        <v>2689</v>
      </c>
      <c r="E24">
        <v>2</v>
      </c>
      <c r="F24">
        <v>0</v>
      </c>
      <c r="G24">
        <v>40.5</v>
      </c>
      <c r="H24" t="s">
        <v>2690</v>
      </c>
      <c r="I24">
        <v>1</v>
      </c>
      <c r="J24" t="s">
        <v>1915</v>
      </c>
      <c r="K24">
        <v>2</v>
      </c>
      <c r="L24">
        <v>0</v>
      </c>
      <c r="M24">
        <v>8</v>
      </c>
    </row>
    <row r="25" spans="1:13">
      <c r="A25" t="s">
        <v>2694</v>
      </c>
      <c r="B25" t="s">
        <v>2694</v>
      </c>
      <c r="C25" t="s">
        <v>1504</v>
      </c>
      <c r="D25" t="s">
        <v>2695</v>
      </c>
      <c r="E25">
        <v>1</v>
      </c>
      <c r="F25">
        <v>0</v>
      </c>
      <c r="G25">
        <v>6.1</v>
      </c>
      <c r="H25" t="s">
        <v>2696</v>
      </c>
      <c r="I25">
        <v>1</v>
      </c>
      <c r="J25" t="s">
        <v>1915</v>
      </c>
      <c r="K25">
        <v>0</v>
      </c>
      <c r="L25">
        <v>0</v>
      </c>
      <c r="M25">
        <v>5</v>
      </c>
    </row>
    <row r="26" spans="1:13">
      <c r="A26" t="s">
        <v>2721</v>
      </c>
      <c r="B26" t="s">
        <v>2721</v>
      </c>
      <c r="C26" t="s">
        <v>1513</v>
      </c>
      <c r="D26" t="s">
        <v>2722</v>
      </c>
      <c r="E26">
        <v>2</v>
      </c>
      <c r="F26">
        <v>0</v>
      </c>
      <c r="G26">
        <v>20.3</v>
      </c>
      <c r="H26" t="s">
        <v>2723</v>
      </c>
      <c r="I26">
        <v>3</v>
      </c>
      <c r="J26" t="s">
        <v>1938</v>
      </c>
      <c r="K26">
        <v>0</v>
      </c>
      <c r="L26">
        <v>0</v>
      </c>
      <c r="M26">
        <v>4</v>
      </c>
    </row>
    <row r="27" spans="1:13">
      <c r="A27" t="s">
        <v>2750</v>
      </c>
      <c r="B27" t="s">
        <v>2750</v>
      </c>
      <c r="C27" t="s">
        <v>1523</v>
      </c>
      <c r="D27" t="s">
        <v>2751</v>
      </c>
      <c r="E27">
        <v>1</v>
      </c>
      <c r="F27">
        <v>0</v>
      </c>
      <c r="G27">
        <v>13.7</v>
      </c>
      <c r="H27" t="s">
        <v>2752</v>
      </c>
      <c r="I27">
        <v>3</v>
      </c>
      <c r="J27" t="s">
        <v>1938</v>
      </c>
      <c r="K27">
        <v>0</v>
      </c>
      <c r="L27">
        <v>0</v>
      </c>
      <c r="M27">
        <v>4</v>
      </c>
    </row>
    <row r="28" spans="1:13">
      <c r="A28" t="s">
        <v>2773</v>
      </c>
      <c r="B28" t="s">
        <v>2773</v>
      </c>
      <c r="C28" t="s">
        <v>1530</v>
      </c>
      <c r="D28">
        <v>0</v>
      </c>
      <c r="E28">
        <v>1</v>
      </c>
      <c r="F28">
        <v>0</v>
      </c>
      <c r="G28">
        <v>173</v>
      </c>
      <c r="H28" t="s">
        <v>2774</v>
      </c>
      <c r="I28">
        <v>25</v>
      </c>
      <c r="J28" t="s">
        <v>1902</v>
      </c>
      <c r="K28">
        <v>0</v>
      </c>
      <c r="L28">
        <v>0</v>
      </c>
      <c r="M28">
        <v>11</v>
      </c>
    </row>
    <row r="29" spans="1:13">
      <c r="A29" t="s">
        <v>2775</v>
      </c>
      <c r="B29" t="s">
        <v>2775</v>
      </c>
      <c r="C29" t="s">
        <v>1531</v>
      </c>
      <c r="D29" t="s">
        <v>2776</v>
      </c>
      <c r="E29">
        <v>1</v>
      </c>
      <c r="F29">
        <v>0</v>
      </c>
      <c r="G29">
        <v>39</v>
      </c>
      <c r="H29" t="s">
        <v>2777</v>
      </c>
      <c r="I29">
        <v>14</v>
      </c>
      <c r="J29" t="s">
        <v>1898</v>
      </c>
      <c r="K29">
        <v>0</v>
      </c>
      <c r="L29">
        <v>0</v>
      </c>
      <c r="M29">
        <v>3</v>
      </c>
    </row>
    <row r="30" spans="1:13">
      <c r="A30" t="s">
        <v>2816</v>
      </c>
      <c r="B30" t="s">
        <v>2816</v>
      </c>
      <c r="C30" t="s">
        <v>1545</v>
      </c>
      <c r="D30">
        <v>0</v>
      </c>
      <c r="E30">
        <v>1</v>
      </c>
      <c r="F30">
        <v>0</v>
      </c>
      <c r="G30">
        <v>10.4</v>
      </c>
      <c r="H30" t="s">
        <v>2817</v>
      </c>
      <c r="I30">
        <v>1</v>
      </c>
      <c r="J30" t="s">
        <v>1915</v>
      </c>
      <c r="K30">
        <v>0</v>
      </c>
      <c r="L30">
        <v>0</v>
      </c>
      <c r="M30">
        <v>25</v>
      </c>
    </row>
    <row r="31" spans="1:13">
      <c r="A31" t="s">
        <v>2871</v>
      </c>
      <c r="B31" t="s">
        <v>2871</v>
      </c>
      <c r="C31" t="s">
        <v>1564</v>
      </c>
      <c r="D31" t="s">
        <v>2872</v>
      </c>
      <c r="E31">
        <v>1</v>
      </c>
      <c r="F31">
        <v>0</v>
      </c>
      <c r="G31">
        <v>256</v>
      </c>
      <c r="H31" t="s">
        <v>2873</v>
      </c>
      <c r="I31">
        <v>25</v>
      </c>
      <c r="J31" t="s">
        <v>1902</v>
      </c>
      <c r="K31">
        <v>0</v>
      </c>
      <c r="L31">
        <v>0</v>
      </c>
      <c r="M31">
        <v>10</v>
      </c>
    </row>
    <row r="32" spans="1:13">
      <c r="A32" t="s">
        <v>2891</v>
      </c>
      <c r="B32" t="s">
        <v>2891</v>
      </c>
      <c r="C32" t="s">
        <v>1571</v>
      </c>
      <c r="D32" t="s">
        <v>2892</v>
      </c>
      <c r="E32">
        <v>2</v>
      </c>
      <c r="F32">
        <v>0</v>
      </c>
      <c r="G32">
        <v>2749</v>
      </c>
      <c r="H32" t="s">
        <v>2893</v>
      </c>
      <c r="I32">
        <v>25</v>
      </c>
      <c r="J32" t="s">
        <v>1902</v>
      </c>
      <c r="K32">
        <v>2</v>
      </c>
      <c r="L32">
        <v>0</v>
      </c>
      <c r="M32">
        <v>11</v>
      </c>
    </row>
    <row r="33" spans="1:13">
      <c r="A33" t="s">
        <v>2906</v>
      </c>
      <c r="B33" t="s">
        <v>2906</v>
      </c>
      <c r="C33" t="s">
        <v>692</v>
      </c>
      <c r="D33" t="s">
        <v>2907</v>
      </c>
      <c r="E33">
        <v>1</v>
      </c>
      <c r="F33">
        <v>0</v>
      </c>
      <c r="G33">
        <v>6.5</v>
      </c>
      <c r="H33" t="s">
        <v>2908</v>
      </c>
      <c r="I33">
        <v>3</v>
      </c>
      <c r="J33" t="s">
        <v>1938</v>
      </c>
      <c r="K33">
        <v>2</v>
      </c>
      <c r="L33">
        <v>0</v>
      </c>
      <c r="M33">
        <v>3</v>
      </c>
    </row>
    <row r="34" spans="1:13">
      <c r="A34" t="s">
        <v>2925</v>
      </c>
      <c r="B34" t="s">
        <v>2925</v>
      </c>
      <c r="C34" t="s">
        <v>1582</v>
      </c>
      <c r="D34" t="s">
        <v>2926</v>
      </c>
      <c r="E34">
        <v>1</v>
      </c>
      <c r="F34">
        <v>0</v>
      </c>
      <c r="G34">
        <v>16</v>
      </c>
      <c r="H34" t="s">
        <v>2927</v>
      </c>
      <c r="I34">
        <v>15</v>
      </c>
      <c r="J34" t="s">
        <v>1906</v>
      </c>
      <c r="K34">
        <v>0</v>
      </c>
      <c r="L34">
        <v>0</v>
      </c>
      <c r="M34">
        <v>3</v>
      </c>
    </row>
    <row r="35" spans="1:13">
      <c r="A35" t="s">
        <v>2975</v>
      </c>
      <c r="B35" t="s">
        <v>2975</v>
      </c>
      <c r="C35" t="s">
        <v>1598</v>
      </c>
      <c r="D35" t="s">
        <v>2976</v>
      </c>
      <c r="E35">
        <v>2</v>
      </c>
      <c r="F35">
        <v>0</v>
      </c>
      <c r="G35">
        <v>201.1</v>
      </c>
      <c r="H35" t="s">
        <v>2977</v>
      </c>
      <c r="I35">
        <v>1</v>
      </c>
      <c r="J35" t="s">
        <v>1915</v>
      </c>
      <c r="K35">
        <v>2</v>
      </c>
      <c r="L35">
        <v>0</v>
      </c>
      <c r="M35">
        <v>3</v>
      </c>
    </row>
    <row r="36" spans="1:13">
      <c r="A36" t="s">
        <v>2978</v>
      </c>
      <c r="B36" t="s">
        <v>2978</v>
      </c>
      <c r="C36" t="s">
        <v>1599</v>
      </c>
      <c r="D36" t="s">
        <v>2979</v>
      </c>
      <c r="E36">
        <v>1</v>
      </c>
      <c r="F36">
        <v>0</v>
      </c>
      <c r="G36">
        <v>100</v>
      </c>
      <c r="H36" t="s">
        <v>2980</v>
      </c>
      <c r="I36">
        <v>25</v>
      </c>
      <c r="J36" t="s">
        <v>1902</v>
      </c>
      <c r="K36">
        <v>2</v>
      </c>
      <c r="L36">
        <v>0</v>
      </c>
      <c r="M36">
        <v>9</v>
      </c>
    </row>
    <row r="37" spans="1:13">
      <c r="A37" t="s">
        <v>2981</v>
      </c>
      <c r="B37" t="s">
        <v>2981</v>
      </c>
      <c r="C37" t="s">
        <v>1600</v>
      </c>
      <c r="D37">
        <v>0</v>
      </c>
      <c r="E37">
        <v>1</v>
      </c>
      <c r="F37">
        <v>0</v>
      </c>
      <c r="G37">
        <v>12.3</v>
      </c>
      <c r="H37" t="s">
        <v>2982</v>
      </c>
      <c r="I37">
        <v>1</v>
      </c>
      <c r="J37" t="s">
        <v>1915</v>
      </c>
      <c r="K37">
        <v>2</v>
      </c>
      <c r="L37">
        <v>0</v>
      </c>
      <c r="M37">
        <v>26</v>
      </c>
    </row>
    <row r="38" spans="1:13">
      <c r="A38" t="s">
        <v>3086</v>
      </c>
      <c r="B38" t="s">
        <v>3086</v>
      </c>
      <c r="C38" t="s">
        <v>1632</v>
      </c>
      <c r="D38">
        <v>0</v>
      </c>
      <c r="E38">
        <v>1</v>
      </c>
      <c r="F38">
        <v>0</v>
      </c>
      <c r="G38">
        <v>12.5</v>
      </c>
      <c r="H38" t="s">
        <v>3087</v>
      </c>
      <c r="I38">
        <v>1</v>
      </c>
      <c r="J38" t="s">
        <v>1915</v>
      </c>
      <c r="K38">
        <v>0</v>
      </c>
      <c r="L38">
        <v>0</v>
      </c>
      <c r="M38">
        <v>1</v>
      </c>
    </row>
    <row r="39" spans="1:13">
      <c r="A39" t="s">
        <v>3127</v>
      </c>
      <c r="B39" t="s">
        <v>3127</v>
      </c>
      <c r="C39" t="s">
        <v>1649</v>
      </c>
      <c r="D39" t="s">
        <v>3128</v>
      </c>
      <c r="E39">
        <v>2</v>
      </c>
      <c r="F39">
        <v>0</v>
      </c>
      <c r="G39">
        <v>67</v>
      </c>
      <c r="H39" t="s">
        <v>3129</v>
      </c>
      <c r="I39">
        <v>21</v>
      </c>
      <c r="J39" t="s">
        <v>1945</v>
      </c>
      <c r="K39">
        <v>0</v>
      </c>
      <c r="L39">
        <v>0</v>
      </c>
      <c r="M39">
        <v>3</v>
      </c>
    </row>
    <row r="40" spans="1:13">
      <c r="A40" t="s">
        <v>3158</v>
      </c>
      <c r="B40" t="s">
        <v>3158</v>
      </c>
      <c r="C40" t="s">
        <v>1660</v>
      </c>
      <c r="D40">
        <v>0</v>
      </c>
      <c r="E40">
        <v>1</v>
      </c>
      <c r="F40">
        <v>0</v>
      </c>
      <c r="G40">
        <v>6.1</v>
      </c>
      <c r="H40" t="s">
        <v>3159</v>
      </c>
      <c r="I40">
        <v>1</v>
      </c>
      <c r="J40" t="s">
        <v>1915</v>
      </c>
      <c r="K40">
        <v>0</v>
      </c>
      <c r="L40">
        <v>0</v>
      </c>
      <c r="M40">
        <v>25</v>
      </c>
    </row>
    <row r="41" spans="1:13">
      <c r="A41" t="s">
        <v>3168</v>
      </c>
      <c r="B41" t="s">
        <v>3168</v>
      </c>
      <c r="C41" t="s">
        <v>1663</v>
      </c>
      <c r="D41">
        <v>0</v>
      </c>
      <c r="E41">
        <v>2</v>
      </c>
      <c r="F41">
        <v>0</v>
      </c>
      <c r="G41">
        <v>715</v>
      </c>
      <c r="H41" t="s">
        <v>3169</v>
      </c>
      <c r="I41">
        <v>25</v>
      </c>
      <c r="J41" t="s">
        <v>1902</v>
      </c>
      <c r="K41">
        <v>2</v>
      </c>
      <c r="L41">
        <v>0</v>
      </c>
      <c r="M41">
        <v>9</v>
      </c>
    </row>
    <row r="42" spans="1:13">
      <c r="A42" t="s">
        <v>3179</v>
      </c>
      <c r="B42" t="s">
        <v>3179</v>
      </c>
      <c r="C42" t="s">
        <v>1667</v>
      </c>
      <c r="D42" t="s">
        <v>3180</v>
      </c>
      <c r="E42">
        <v>1</v>
      </c>
      <c r="F42">
        <v>0</v>
      </c>
      <c r="G42">
        <v>100</v>
      </c>
      <c r="H42" t="s">
        <v>3181</v>
      </c>
      <c r="I42">
        <v>25</v>
      </c>
      <c r="J42" t="s">
        <v>1902</v>
      </c>
      <c r="K42">
        <v>0</v>
      </c>
      <c r="L42">
        <v>0</v>
      </c>
      <c r="M42">
        <v>9</v>
      </c>
    </row>
    <row r="43" spans="1:13">
      <c r="A43" t="s">
        <v>3182</v>
      </c>
      <c r="B43" t="s">
        <v>3182</v>
      </c>
      <c r="C43" t="s">
        <v>1666</v>
      </c>
      <c r="D43">
        <v>0</v>
      </c>
      <c r="E43">
        <v>1</v>
      </c>
      <c r="F43">
        <v>0</v>
      </c>
      <c r="G43">
        <v>151</v>
      </c>
      <c r="H43" t="s">
        <v>3183</v>
      </c>
      <c r="I43">
        <v>25</v>
      </c>
      <c r="J43" t="s">
        <v>1902</v>
      </c>
      <c r="K43">
        <v>0</v>
      </c>
      <c r="L43">
        <v>0</v>
      </c>
      <c r="M43">
        <v>8</v>
      </c>
    </row>
    <row r="44" spans="1:13">
      <c r="A44" t="s">
        <v>3193</v>
      </c>
      <c r="B44" t="s">
        <v>3193</v>
      </c>
      <c r="C44" t="s">
        <v>1671</v>
      </c>
      <c r="D44" t="s">
        <v>3194</v>
      </c>
      <c r="E44">
        <v>1</v>
      </c>
      <c r="F44">
        <v>0</v>
      </c>
      <c r="G44">
        <v>0</v>
      </c>
      <c r="H44" t="s">
        <v>3195</v>
      </c>
      <c r="I44">
        <v>24</v>
      </c>
      <c r="J44" t="s">
        <v>2056</v>
      </c>
      <c r="K44">
        <v>0</v>
      </c>
      <c r="L44">
        <v>0</v>
      </c>
      <c r="M44">
        <v>1</v>
      </c>
    </row>
    <row r="45" spans="1:13">
      <c r="A45" t="s">
        <v>3204</v>
      </c>
      <c r="B45" t="s">
        <v>3204</v>
      </c>
      <c r="C45" t="s">
        <v>1675</v>
      </c>
      <c r="D45" t="s">
        <v>3205</v>
      </c>
      <c r="E45">
        <v>2</v>
      </c>
      <c r="F45">
        <v>0</v>
      </c>
      <c r="G45">
        <v>12.1</v>
      </c>
      <c r="H45" t="s">
        <v>3206</v>
      </c>
      <c r="I45">
        <v>1</v>
      </c>
      <c r="J45" t="s">
        <v>1915</v>
      </c>
      <c r="K45">
        <v>0</v>
      </c>
      <c r="L45">
        <v>0</v>
      </c>
      <c r="M45">
        <v>15</v>
      </c>
    </row>
    <row r="46" spans="1:13">
      <c r="A46" t="s">
        <v>3268</v>
      </c>
      <c r="B46" t="s">
        <v>3268</v>
      </c>
      <c r="C46" t="s">
        <v>1696</v>
      </c>
      <c r="D46" t="s">
        <v>3269</v>
      </c>
      <c r="E46">
        <v>1</v>
      </c>
      <c r="F46">
        <v>0</v>
      </c>
      <c r="G46">
        <v>12</v>
      </c>
      <c r="H46" t="s">
        <v>3270</v>
      </c>
      <c r="I46">
        <v>1</v>
      </c>
      <c r="J46" t="s">
        <v>1915</v>
      </c>
      <c r="K46">
        <v>0</v>
      </c>
      <c r="L46">
        <v>0</v>
      </c>
      <c r="M46">
        <v>1</v>
      </c>
    </row>
    <row r="47" spans="1:13">
      <c r="A47" t="s">
        <v>3277</v>
      </c>
      <c r="B47" t="s">
        <v>3277</v>
      </c>
      <c r="C47" t="s">
        <v>1236</v>
      </c>
      <c r="D47" t="s">
        <v>3278</v>
      </c>
      <c r="E47">
        <v>1</v>
      </c>
      <c r="F47">
        <v>0</v>
      </c>
      <c r="G47">
        <v>5.3</v>
      </c>
      <c r="H47" t="s">
        <v>3279</v>
      </c>
      <c r="I47">
        <v>1</v>
      </c>
      <c r="J47" t="s">
        <v>1915</v>
      </c>
      <c r="K47">
        <v>0</v>
      </c>
      <c r="L47">
        <v>0</v>
      </c>
      <c r="M47">
        <v>5</v>
      </c>
    </row>
    <row r="48" spans="1:13">
      <c r="A48" t="s">
        <v>3294</v>
      </c>
      <c r="B48" t="s">
        <v>3294</v>
      </c>
      <c r="C48" t="s">
        <v>924</v>
      </c>
      <c r="D48" t="s">
        <v>3295</v>
      </c>
      <c r="E48">
        <v>2</v>
      </c>
      <c r="F48">
        <v>0</v>
      </c>
      <c r="G48">
        <v>8.8000000000000007</v>
      </c>
      <c r="H48" t="s">
        <v>3296</v>
      </c>
      <c r="I48">
        <v>3</v>
      </c>
      <c r="J48" t="s">
        <v>1938</v>
      </c>
      <c r="K48">
        <v>2</v>
      </c>
      <c r="L48">
        <v>0</v>
      </c>
      <c r="M48">
        <v>2</v>
      </c>
    </row>
    <row r="49" spans="1:13">
      <c r="A49" t="s">
        <v>3364</v>
      </c>
      <c r="B49" t="s">
        <v>3364</v>
      </c>
      <c r="C49" t="s">
        <v>968</v>
      </c>
      <c r="D49" t="s">
        <v>3365</v>
      </c>
      <c r="E49">
        <v>2</v>
      </c>
      <c r="F49">
        <v>0</v>
      </c>
      <c r="G49">
        <v>71.099999999999994</v>
      </c>
      <c r="H49" t="s">
        <v>3366</v>
      </c>
      <c r="I49">
        <v>3</v>
      </c>
      <c r="J49" t="s">
        <v>1938</v>
      </c>
      <c r="K49">
        <v>0</v>
      </c>
      <c r="L49">
        <v>0</v>
      </c>
      <c r="M49">
        <v>15</v>
      </c>
    </row>
    <row r="50" spans="1:13">
      <c r="A50" t="s">
        <v>3405</v>
      </c>
      <c r="B50" t="s">
        <v>3405</v>
      </c>
      <c r="C50" t="s">
        <v>1740</v>
      </c>
      <c r="D50" t="s">
        <v>3406</v>
      </c>
      <c r="E50">
        <v>1</v>
      </c>
      <c r="F50">
        <v>0</v>
      </c>
      <c r="G50">
        <v>5.9</v>
      </c>
      <c r="H50" t="s">
        <v>3407</v>
      </c>
      <c r="I50">
        <v>1</v>
      </c>
      <c r="J50" t="s">
        <v>1915</v>
      </c>
      <c r="K50">
        <v>0</v>
      </c>
      <c r="L50">
        <v>0</v>
      </c>
      <c r="M50">
        <v>25</v>
      </c>
    </row>
    <row r="51" spans="1:13">
      <c r="A51" t="s">
        <v>3417</v>
      </c>
      <c r="B51" t="s">
        <v>3417</v>
      </c>
      <c r="C51" t="s">
        <v>1744</v>
      </c>
      <c r="D51">
        <v>0</v>
      </c>
      <c r="E51">
        <v>2</v>
      </c>
      <c r="F51">
        <v>0</v>
      </c>
      <c r="G51">
        <v>1924</v>
      </c>
      <c r="H51" t="s">
        <v>3418</v>
      </c>
      <c r="I51">
        <v>25</v>
      </c>
      <c r="J51" t="s">
        <v>1902</v>
      </c>
      <c r="K51">
        <v>2</v>
      </c>
      <c r="L51">
        <v>0</v>
      </c>
      <c r="M51">
        <v>11</v>
      </c>
    </row>
    <row r="52" spans="1:13">
      <c r="A52" t="s">
        <v>3540</v>
      </c>
      <c r="B52" t="s">
        <v>3540</v>
      </c>
      <c r="C52" t="s">
        <v>1786</v>
      </c>
      <c r="D52" t="s">
        <v>3541</v>
      </c>
      <c r="E52">
        <v>2</v>
      </c>
      <c r="F52">
        <v>0</v>
      </c>
      <c r="G52">
        <v>1049</v>
      </c>
      <c r="H52" t="s">
        <v>3542</v>
      </c>
      <c r="I52">
        <v>25</v>
      </c>
      <c r="J52" t="s">
        <v>1902</v>
      </c>
      <c r="K52">
        <v>2</v>
      </c>
      <c r="L52">
        <v>0</v>
      </c>
      <c r="M52">
        <v>11</v>
      </c>
    </row>
    <row r="53" spans="1:13">
      <c r="A53" t="s">
        <v>3565</v>
      </c>
      <c r="B53" t="s">
        <v>3565</v>
      </c>
      <c r="C53" t="s">
        <v>1795</v>
      </c>
      <c r="D53" t="s">
        <v>3566</v>
      </c>
      <c r="E53">
        <v>1</v>
      </c>
      <c r="F53">
        <v>0</v>
      </c>
      <c r="G53">
        <v>19.3</v>
      </c>
      <c r="H53" t="s">
        <v>3567</v>
      </c>
      <c r="I53">
        <v>1</v>
      </c>
      <c r="J53" t="s">
        <v>1915</v>
      </c>
      <c r="K53">
        <v>2</v>
      </c>
      <c r="L53">
        <v>0</v>
      </c>
      <c r="M53">
        <v>26</v>
      </c>
    </row>
    <row r="54" spans="1:13">
      <c r="A54" t="s">
        <v>3629</v>
      </c>
      <c r="B54" t="s">
        <v>3629</v>
      </c>
      <c r="C54" t="s">
        <v>1821</v>
      </c>
      <c r="D54">
        <v>0</v>
      </c>
      <c r="E54">
        <v>2</v>
      </c>
      <c r="F54">
        <v>0</v>
      </c>
      <c r="G54">
        <v>383.5</v>
      </c>
      <c r="H54" t="s">
        <v>3630</v>
      </c>
      <c r="I54">
        <v>1</v>
      </c>
      <c r="J54" t="s">
        <v>1915</v>
      </c>
      <c r="K54">
        <v>0</v>
      </c>
      <c r="L54">
        <v>0</v>
      </c>
      <c r="M54">
        <v>15</v>
      </c>
    </row>
    <row r="55" spans="1:13">
      <c r="A55" t="s">
        <v>3654</v>
      </c>
      <c r="B55" t="s">
        <v>3654</v>
      </c>
      <c r="C55" t="s">
        <v>1829</v>
      </c>
      <c r="D55" t="s">
        <v>3655</v>
      </c>
      <c r="E55">
        <v>1</v>
      </c>
      <c r="F55">
        <v>0</v>
      </c>
      <c r="G55">
        <v>461.9</v>
      </c>
      <c r="H55" t="s">
        <v>3656</v>
      </c>
      <c r="I55">
        <v>1</v>
      </c>
      <c r="J55" t="s">
        <v>1915</v>
      </c>
      <c r="K55">
        <v>2</v>
      </c>
      <c r="L55">
        <v>0</v>
      </c>
      <c r="M55">
        <v>26</v>
      </c>
    </row>
    <row r="56" spans="1:13">
      <c r="A56" t="s">
        <v>3671</v>
      </c>
      <c r="B56" t="s">
        <v>3671</v>
      </c>
      <c r="C56" t="s">
        <v>1833</v>
      </c>
      <c r="D56">
        <v>0</v>
      </c>
      <c r="E56">
        <v>1</v>
      </c>
      <c r="F56">
        <v>0</v>
      </c>
      <c r="G56">
        <v>2.13</v>
      </c>
      <c r="H56" t="s">
        <v>3672</v>
      </c>
      <c r="I56">
        <v>15</v>
      </c>
      <c r="J56" t="s">
        <v>1906</v>
      </c>
      <c r="K56">
        <v>0</v>
      </c>
      <c r="L56">
        <v>0</v>
      </c>
      <c r="M56">
        <v>7</v>
      </c>
    </row>
    <row r="57" spans="1:13">
      <c r="A57" t="s">
        <v>4216</v>
      </c>
      <c r="B57" t="s">
        <v>4216</v>
      </c>
      <c r="C57" t="s">
        <v>668</v>
      </c>
      <c r="D57" t="s">
        <v>4217</v>
      </c>
      <c r="E57">
        <v>2</v>
      </c>
      <c r="F57">
        <v>0</v>
      </c>
      <c r="G57">
        <v>11.3</v>
      </c>
      <c r="H57" t="s">
        <v>4218</v>
      </c>
      <c r="I57">
        <v>1</v>
      </c>
      <c r="J57" t="s">
        <v>1915</v>
      </c>
      <c r="K57">
        <v>0</v>
      </c>
      <c r="L57">
        <v>0</v>
      </c>
      <c r="M57">
        <v>0</v>
      </c>
    </row>
    <row r="58" spans="1:13">
      <c r="A58" t="s">
        <v>2990</v>
      </c>
      <c r="B58" t="s">
        <v>2990</v>
      </c>
      <c r="C58" t="s">
        <v>1604</v>
      </c>
      <c r="D58" t="s">
        <v>2991</v>
      </c>
      <c r="E58">
        <v>1</v>
      </c>
      <c r="F58">
        <v>0</v>
      </c>
      <c r="G58">
        <v>2.09</v>
      </c>
      <c r="H58" t="s">
        <v>2992</v>
      </c>
      <c r="I58">
        <v>24</v>
      </c>
      <c r="J58" t="s">
        <v>2056</v>
      </c>
      <c r="K58">
        <v>0</v>
      </c>
      <c r="L58">
        <v>0</v>
      </c>
      <c r="M58">
        <v>7</v>
      </c>
    </row>
    <row r="59" spans="1:13">
      <c r="A59" t="s">
        <v>2937</v>
      </c>
      <c r="B59" t="s">
        <v>2937</v>
      </c>
      <c r="C59" t="s">
        <v>1585</v>
      </c>
      <c r="D59" t="s">
        <v>2938</v>
      </c>
      <c r="E59">
        <v>1</v>
      </c>
      <c r="F59">
        <v>0</v>
      </c>
      <c r="G59">
        <v>1.47</v>
      </c>
      <c r="H59" t="s">
        <v>2939</v>
      </c>
      <c r="I59">
        <v>3</v>
      </c>
      <c r="J59" t="s">
        <v>1938</v>
      </c>
      <c r="K59">
        <v>0</v>
      </c>
      <c r="L59">
        <v>0</v>
      </c>
      <c r="M59">
        <v>9</v>
      </c>
    </row>
    <row r="60" spans="1:13">
      <c r="A60" t="s">
        <v>4794</v>
      </c>
      <c r="B60" t="s">
        <v>4794</v>
      </c>
      <c r="C60" t="s">
        <v>4126</v>
      </c>
      <c r="D60" t="s">
        <v>4795</v>
      </c>
      <c r="E60">
        <v>0</v>
      </c>
      <c r="F60">
        <v>0</v>
      </c>
      <c r="G60">
        <v>100</v>
      </c>
      <c r="H60" t="s">
        <v>4796</v>
      </c>
      <c r="I60">
        <v>25</v>
      </c>
      <c r="J60" t="s">
        <v>1902</v>
      </c>
      <c r="K60">
        <v>0</v>
      </c>
      <c r="L60">
        <v>0</v>
      </c>
      <c r="M60">
        <v>9</v>
      </c>
    </row>
    <row r="61" spans="1:13">
      <c r="A61" t="s">
        <v>4739</v>
      </c>
      <c r="B61" t="s">
        <v>4739</v>
      </c>
      <c r="C61" t="s">
        <v>1405</v>
      </c>
      <c r="D61">
        <v>0</v>
      </c>
      <c r="E61">
        <v>0</v>
      </c>
      <c r="F61">
        <v>0</v>
      </c>
      <c r="G61">
        <v>31.5</v>
      </c>
      <c r="H61" t="s">
        <v>4740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M692"/>
  <sheetViews>
    <sheetView workbookViewId="0">
      <selection activeCell="I693" sqref="I693"/>
    </sheetView>
  </sheetViews>
  <sheetFormatPr defaultColWidth="10.77734375" defaultRowHeight="13.2"/>
  <cols>
    <col min="2" max="2" width="5" customWidth="1"/>
    <col min="3" max="3" width="37.77734375" customWidth="1"/>
    <col min="4" max="4" width="6" customWidth="1"/>
    <col min="6" max="6" width="3.88671875" customWidth="1"/>
    <col min="8" max="8" width="5.44140625" customWidth="1"/>
    <col min="10" max="10" width="7.109375" customWidth="1"/>
    <col min="12" max="12" width="3.6640625" customWidth="1"/>
    <col min="14" max="14" width="7.77734375" customWidth="1"/>
  </cols>
  <sheetData>
    <row r="1" spans="1:13">
      <c r="A1" t="s">
        <v>1869</v>
      </c>
      <c r="B1" s="16">
        <v>46085</v>
      </c>
    </row>
    <row r="2" spans="1:13">
      <c r="A2" t="s">
        <v>1870</v>
      </c>
      <c r="C2" t="s">
        <v>1871</v>
      </c>
      <c r="D2" t="s">
        <v>1872</v>
      </c>
      <c r="E2" t="s">
        <v>1873</v>
      </c>
      <c r="G2" t="s">
        <v>1874</v>
      </c>
      <c r="H2" t="s">
        <v>1871</v>
      </c>
      <c r="I2" t="s">
        <v>1872</v>
      </c>
      <c r="K2" t="s">
        <v>1873</v>
      </c>
    </row>
    <row r="3" spans="1:13">
      <c r="A3" t="s">
        <v>1875</v>
      </c>
      <c r="C3" t="s">
        <v>1876</v>
      </c>
      <c r="D3" t="s">
        <v>1877</v>
      </c>
      <c r="E3" t="s">
        <v>1878</v>
      </c>
      <c r="G3" t="s">
        <v>1879</v>
      </c>
      <c r="H3" t="s">
        <v>1880</v>
      </c>
      <c r="I3" t="s">
        <v>1881</v>
      </c>
      <c r="K3" t="s">
        <v>1882</v>
      </c>
    </row>
    <row r="4" spans="1:13">
      <c r="A4" t="s">
        <v>1883</v>
      </c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4202</v>
      </c>
    </row>
    <row r="5" spans="1:13" hidden="1">
      <c r="A5" t="s">
        <v>1895</v>
      </c>
      <c r="B5" t="s">
        <v>1895</v>
      </c>
      <c r="C5" t="s">
        <v>1242</v>
      </c>
      <c r="D5" t="s">
        <v>1896</v>
      </c>
      <c r="E5">
        <v>1</v>
      </c>
      <c r="G5">
        <v>3.3</v>
      </c>
      <c r="H5" t="s">
        <v>1897</v>
      </c>
      <c r="I5">
        <v>14</v>
      </c>
      <c r="J5" t="s">
        <v>1898</v>
      </c>
      <c r="K5">
        <v>0</v>
      </c>
      <c r="M5">
        <v>7</v>
      </c>
    </row>
    <row r="6" spans="1:13" hidden="1">
      <c r="A6" t="s">
        <v>1899</v>
      </c>
      <c r="B6" t="s">
        <v>1899</v>
      </c>
      <c r="C6" t="s">
        <v>1244</v>
      </c>
      <c r="D6" t="s">
        <v>1900</v>
      </c>
      <c r="E6">
        <v>1</v>
      </c>
      <c r="G6">
        <v>61</v>
      </c>
      <c r="H6" t="s">
        <v>1901</v>
      </c>
      <c r="I6">
        <v>25</v>
      </c>
      <c r="J6" t="s">
        <v>1902</v>
      </c>
      <c r="K6">
        <v>2</v>
      </c>
      <c r="M6">
        <v>9</v>
      </c>
    </row>
    <row r="7" spans="1:13" hidden="1">
      <c r="A7" t="s">
        <v>1903</v>
      </c>
      <c r="B7" t="s">
        <v>1903</v>
      </c>
      <c r="C7" t="s">
        <v>1245</v>
      </c>
      <c r="D7" t="s">
        <v>1904</v>
      </c>
      <c r="E7">
        <v>1</v>
      </c>
      <c r="G7">
        <v>20.7</v>
      </c>
      <c r="H7" t="s">
        <v>1905</v>
      </c>
      <c r="I7">
        <v>15</v>
      </c>
      <c r="J7" t="s">
        <v>1906</v>
      </c>
      <c r="K7">
        <v>0</v>
      </c>
      <c r="M7">
        <v>3</v>
      </c>
    </row>
    <row r="8" spans="1:13" hidden="1">
      <c r="A8" t="s">
        <v>1907</v>
      </c>
      <c r="B8" t="s">
        <v>1907</v>
      </c>
      <c r="C8" t="s">
        <v>1246</v>
      </c>
      <c r="E8">
        <v>1</v>
      </c>
      <c r="G8">
        <v>341</v>
      </c>
      <c r="H8" t="s">
        <v>1908</v>
      </c>
      <c r="I8">
        <v>25</v>
      </c>
      <c r="J8" t="s">
        <v>1902</v>
      </c>
      <c r="K8">
        <v>0</v>
      </c>
      <c r="M8">
        <v>10</v>
      </c>
    </row>
    <row r="9" spans="1:13" hidden="1">
      <c r="A9" t="s">
        <v>1909</v>
      </c>
      <c r="B9" t="s">
        <v>1909</v>
      </c>
      <c r="C9" t="s">
        <v>99</v>
      </c>
      <c r="D9" t="s">
        <v>1910</v>
      </c>
      <c r="E9">
        <v>1</v>
      </c>
      <c r="G9">
        <v>50</v>
      </c>
      <c r="H9" t="s">
        <v>1911</v>
      </c>
      <c r="I9">
        <v>14</v>
      </c>
      <c r="J9" t="s">
        <v>1898</v>
      </c>
      <c r="K9">
        <v>0</v>
      </c>
      <c r="M9">
        <v>15</v>
      </c>
    </row>
    <row r="10" spans="1:13" hidden="1">
      <c r="A10" t="s">
        <v>1912</v>
      </c>
      <c r="B10" t="s">
        <v>1912</v>
      </c>
      <c r="C10" t="s">
        <v>1247</v>
      </c>
      <c r="D10" t="s">
        <v>1913</v>
      </c>
      <c r="E10">
        <v>2</v>
      </c>
      <c r="G10">
        <v>25.9</v>
      </c>
      <c r="H10" t="s">
        <v>1914</v>
      </c>
      <c r="I10">
        <v>1</v>
      </c>
      <c r="J10" t="s">
        <v>1915</v>
      </c>
      <c r="K10">
        <v>0</v>
      </c>
      <c r="M10">
        <v>3</v>
      </c>
    </row>
    <row r="11" spans="1:13" hidden="1">
      <c r="A11" t="s">
        <v>1916</v>
      </c>
      <c r="B11" t="s">
        <v>1916</v>
      </c>
      <c r="C11" t="s">
        <v>1248</v>
      </c>
      <c r="D11" t="s">
        <v>1917</v>
      </c>
      <c r="E11">
        <v>2</v>
      </c>
      <c r="G11">
        <v>368</v>
      </c>
      <c r="H11" t="s">
        <v>1918</v>
      </c>
      <c r="I11">
        <v>25</v>
      </c>
      <c r="J11" t="s">
        <v>1902</v>
      </c>
      <c r="K11">
        <v>0</v>
      </c>
      <c r="M11">
        <v>9</v>
      </c>
    </row>
    <row r="12" spans="1:13" hidden="1">
      <c r="A12" t="s">
        <v>1919</v>
      </c>
      <c r="B12" t="s">
        <v>1919</v>
      </c>
      <c r="C12" t="s">
        <v>1249</v>
      </c>
      <c r="D12" t="s">
        <v>1920</v>
      </c>
      <c r="E12">
        <v>1</v>
      </c>
      <c r="G12">
        <v>60.7</v>
      </c>
      <c r="H12" t="s">
        <v>1921</v>
      </c>
      <c r="I12">
        <v>1</v>
      </c>
      <c r="J12" t="s">
        <v>1915</v>
      </c>
      <c r="K12">
        <v>0</v>
      </c>
      <c r="M12">
        <v>1</v>
      </c>
    </row>
    <row r="13" spans="1:13" hidden="1">
      <c r="A13" t="s">
        <v>1922</v>
      </c>
      <c r="B13" t="s">
        <v>1922</v>
      </c>
      <c r="C13" t="s">
        <v>1250</v>
      </c>
      <c r="E13">
        <v>1</v>
      </c>
      <c r="G13">
        <v>27.4</v>
      </c>
      <c r="H13" t="s">
        <v>1923</v>
      </c>
      <c r="I13">
        <v>1</v>
      </c>
      <c r="J13" t="s">
        <v>1915</v>
      </c>
      <c r="K13">
        <v>0</v>
      </c>
      <c r="M13">
        <v>25</v>
      </c>
    </row>
    <row r="14" spans="1:13" hidden="1">
      <c r="A14" t="s">
        <v>1924</v>
      </c>
      <c r="B14" t="s">
        <v>1924</v>
      </c>
      <c r="C14" t="s">
        <v>1251</v>
      </c>
      <c r="E14">
        <v>1</v>
      </c>
      <c r="G14">
        <v>100</v>
      </c>
      <c r="H14" t="s">
        <v>1925</v>
      </c>
      <c r="I14">
        <v>25</v>
      </c>
      <c r="J14" t="s">
        <v>1902</v>
      </c>
      <c r="K14">
        <v>0</v>
      </c>
      <c r="M14">
        <v>11</v>
      </c>
    </row>
    <row r="15" spans="1:13" hidden="1">
      <c r="A15" t="s">
        <v>1926</v>
      </c>
      <c r="B15" t="s">
        <v>1926</v>
      </c>
      <c r="C15" t="s">
        <v>1252</v>
      </c>
      <c r="D15" t="s">
        <v>1927</v>
      </c>
      <c r="E15">
        <v>1</v>
      </c>
      <c r="G15">
        <v>8.0299999999999994</v>
      </c>
      <c r="H15" t="s">
        <v>1928</v>
      </c>
      <c r="I15">
        <v>14</v>
      </c>
      <c r="J15" t="s">
        <v>1898</v>
      </c>
      <c r="K15">
        <v>0</v>
      </c>
      <c r="M15">
        <v>3</v>
      </c>
    </row>
    <row r="16" spans="1:13" hidden="1">
      <c r="A16" t="s">
        <v>1929</v>
      </c>
      <c r="B16" t="s">
        <v>1929</v>
      </c>
      <c r="C16" t="s">
        <v>1253</v>
      </c>
      <c r="D16" t="s">
        <v>1930</v>
      </c>
      <c r="E16">
        <v>1</v>
      </c>
      <c r="G16">
        <v>5.9</v>
      </c>
      <c r="H16" t="s">
        <v>1931</v>
      </c>
      <c r="I16">
        <v>1</v>
      </c>
      <c r="J16" t="s">
        <v>1915</v>
      </c>
      <c r="K16">
        <v>0</v>
      </c>
      <c r="M16">
        <v>25</v>
      </c>
    </row>
    <row r="17" spans="1:13" hidden="1">
      <c r="A17" t="s">
        <v>1932</v>
      </c>
      <c r="B17" t="s">
        <v>1932</v>
      </c>
      <c r="C17" t="s">
        <v>1254</v>
      </c>
      <c r="D17" t="s">
        <v>1933</v>
      </c>
      <c r="E17">
        <v>1</v>
      </c>
      <c r="G17">
        <v>6.1</v>
      </c>
      <c r="H17" t="s">
        <v>1934</v>
      </c>
      <c r="I17">
        <v>1</v>
      </c>
      <c r="J17" t="s">
        <v>1915</v>
      </c>
      <c r="K17">
        <v>0</v>
      </c>
      <c r="M17">
        <v>1</v>
      </c>
    </row>
    <row r="18" spans="1:13" hidden="1">
      <c r="A18" t="s">
        <v>1935</v>
      </c>
      <c r="B18" t="s">
        <v>1935</v>
      </c>
      <c r="C18" t="s">
        <v>1255</v>
      </c>
      <c r="D18" t="s">
        <v>1936</v>
      </c>
      <c r="E18">
        <v>1</v>
      </c>
      <c r="G18">
        <v>6.7</v>
      </c>
      <c r="H18" t="s">
        <v>1937</v>
      </c>
      <c r="I18">
        <v>3</v>
      </c>
      <c r="J18" t="s">
        <v>1938</v>
      </c>
      <c r="K18">
        <v>0</v>
      </c>
      <c r="M18">
        <v>2</v>
      </c>
    </row>
    <row r="19" spans="1:13" hidden="1">
      <c r="A19" t="s">
        <v>1939</v>
      </c>
      <c r="B19" t="s">
        <v>1939</v>
      </c>
      <c r="C19" t="s">
        <v>1256</v>
      </c>
      <c r="D19" t="s">
        <v>1940</v>
      </c>
      <c r="E19">
        <v>1</v>
      </c>
      <c r="G19">
        <v>181</v>
      </c>
      <c r="H19" t="s">
        <v>1941</v>
      </c>
      <c r="I19">
        <v>25</v>
      </c>
      <c r="J19" t="s">
        <v>1902</v>
      </c>
      <c r="K19">
        <v>0</v>
      </c>
      <c r="M19">
        <v>9</v>
      </c>
    </row>
    <row r="20" spans="1:13" hidden="1">
      <c r="A20" t="s">
        <v>1942</v>
      </c>
      <c r="B20" t="s">
        <v>1942</v>
      </c>
      <c r="C20" t="s">
        <v>1257</v>
      </c>
      <c r="D20" t="s">
        <v>1943</v>
      </c>
      <c r="E20">
        <v>1</v>
      </c>
      <c r="G20">
        <v>91.6</v>
      </c>
      <c r="H20" t="s">
        <v>1944</v>
      </c>
      <c r="I20">
        <v>21</v>
      </c>
      <c r="J20" t="s">
        <v>1945</v>
      </c>
      <c r="K20">
        <v>0</v>
      </c>
      <c r="M20">
        <v>3</v>
      </c>
    </row>
    <row r="21" spans="1:13" hidden="1">
      <c r="A21" t="s">
        <v>1946</v>
      </c>
      <c r="B21" t="s">
        <v>1946</v>
      </c>
      <c r="C21" t="s">
        <v>1258</v>
      </c>
      <c r="D21" t="s">
        <v>1947</v>
      </c>
      <c r="E21">
        <v>2</v>
      </c>
      <c r="G21">
        <v>298</v>
      </c>
      <c r="H21" t="s">
        <v>1948</v>
      </c>
      <c r="I21">
        <v>25</v>
      </c>
      <c r="J21" t="s">
        <v>1902</v>
      </c>
      <c r="K21">
        <v>2</v>
      </c>
      <c r="M21">
        <v>8</v>
      </c>
    </row>
    <row r="22" spans="1:13" hidden="1">
      <c r="A22" t="s">
        <v>1949</v>
      </c>
      <c r="B22" t="s">
        <v>1949</v>
      </c>
      <c r="C22" t="s">
        <v>1259</v>
      </c>
      <c r="D22" t="s">
        <v>1950</v>
      </c>
      <c r="E22">
        <v>2</v>
      </c>
      <c r="G22">
        <v>1646</v>
      </c>
      <c r="H22" t="s">
        <v>1951</v>
      </c>
      <c r="I22">
        <v>25</v>
      </c>
      <c r="J22" t="s">
        <v>1902</v>
      </c>
      <c r="K22">
        <v>2</v>
      </c>
      <c r="M22">
        <v>9</v>
      </c>
    </row>
    <row r="23" spans="1:13" hidden="1">
      <c r="A23" t="s">
        <v>1952</v>
      </c>
      <c r="B23" t="s">
        <v>1952</v>
      </c>
      <c r="C23" t="s">
        <v>1260</v>
      </c>
      <c r="D23" t="s">
        <v>1953</v>
      </c>
      <c r="E23">
        <v>2</v>
      </c>
      <c r="G23">
        <v>10.4</v>
      </c>
      <c r="H23" t="s">
        <v>1954</v>
      </c>
      <c r="I23">
        <v>1</v>
      </c>
      <c r="J23" t="s">
        <v>1915</v>
      </c>
      <c r="K23">
        <v>0</v>
      </c>
      <c r="M23">
        <v>3</v>
      </c>
    </row>
    <row r="24" spans="1:13" hidden="1">
      <c r="A24" t="s">
        <v>1955</v>
      </c>
      <c r="B24" t="s">
        <v>1955</v>
      </c>
      <c r="C24" t="s">
        <v>1262</v>
      </c>
      <c r="D24" t="s">
        <v>1956</v>
      </c>
      <c r="E24">
        <v>1</v>
      </c>
      <c r="G24">
        <v>6.1</v>
      </c>
      <c r="H24" t="s">
        <v>1957</v>
      </c>
      <c r="I24">
        <v>1</v>
      </c>
      <c r="J24" t="s">
        <v>1915</v>
      </c>
      <c r="K24">
        <v>0</v>
      </c>
      <c r="M24">
        <v>25</v>
      </c>
    </row>
    <row r="25" spans="1:13" hidden="1">
      <c r="A25" t="s">
        <v>1958</v>
      </c>
      <c r="B25" t="s">
        <v>1958</v>
      </c>
      <c r="C25" t="s">
        <v>1263</v>
      </c>
      <c r="D25" t="s">
        <v>1959</v>
      </c>
      <c r="E25">
        <v>1</v>
      </c>
      <c r="G25">
        <v>13.2</v>
      </c>
      <c r="H25" t="s">
        <v>1960</v>
      </c>
      <c r="I25">
        <v>1</v>
      </c>
      <c r="J25" t="s">
        <v>1915</v>
      </c>
      <c r="K25">
        <v>2</v>
      </c>
      <c r="M25">
        <v>6</v>
      </c>
    </row>
    <row r="26" spans="1:13" hidden="1">
      <c r="A26" t="s">
        <v>1961</v>
      </c>
      <c r="B26" t="s">
        <v>1961</v>
      </c>
      <c r="C26" t="s">
        <v>1264</v>
      </c>
      <c r="D26" t="s">
        <v>1962</v>
      </c>
      <c r="E26">
        <v>1</v>
      </c>
      <c r="G26">
        <v>10.4</v>
      </c>
      <c r="H26" t="s">
        <v>1963</v>
      </c>
      <c r="I26">
        <v>1</v>
      </c>
      <c r="J26" t="s">
        <v>1915</v>
      </c>
      <c r="K26">
        <v>0</v>
      </c>
      <c r="M26">
        <v>5</v>
      </c>
    </row>
    <row r="27" spans="1:13" hidden="1">
      <c r="A27" t="s">
        <v>1964</v>
      </c>
      <c r="B27" t="s">
        <v>1964</v>
      </c>
      <c r="C27" t="s">
        <v>1265</v>
      </c>
      <c r="D27" t="s">
        <v>1965</v>
      </c>
      <c r="E27">
        <v>2</v>
      </c>
      <c r="G27">
        <v>3952.1</v>
      </c>
      <c r="H27" t="s">
        <v>1966</v>
      </c>
      <c r="I27">
        <v>10</v>
      </c>
      <c r="J27" t="s">
        <v>1967</v>
      </c>
      <c r="K27">
        <v>0</v>
      </c>
      <c r="M27">
        <v>3</v>
      </c>
    </row>
    <row r="28" spans="1:13" hidden="1">
      <c r="A28" t="s">
        <v>1968</v>
      </c>
      <c r="B28" t="s">
        <v>1968</v>
      </c>
      <c r="C28" t="s">
        <v>1266</v>
      </c>
      <c r="D28" t="s">
        <v>1969</v>
      </c>
      <c r="E28">
        <v>1</v>
      </c>
      <c r="G28">
        <v>7.7</v>
      </c>
      <c r="H28" t="s">
        <v>1970</v>
      </c>
      <c r="I28">
        <v>1</v>
      </c>
      <c r="J28" t="s">
        <v>1915</v>
      </c>
      <c r="K28">
        <v>0</v>
      </c>
      <c r="M28">
        <v>25</v>
      </c>
    </row>
    <row r="29" spans="1:13" hidden="1">
      <c r="A29" t="s">
        <v>1971</v>
      </c>
      <c r="B29" t="s">
        <v>1971</v>
      </c>
      <c r="C29" t="s">
        <v>1267</v>
      </c>
      <c r="D29" t="s">
        <v>1972</v>
      </c>
      <c r="E29">
        <v>1</v>
      </c>
      <c r="G29">
        <v>89</v>
      </c>
      <c r="H29" t="s">
        <v>1973</v>
      </c>
      <c r="I29">
        <v>25</v>
      </c>
      <c r="J29" t="s">
        <v>1902</v>
      </c>
      <c r="K29">
        <v>0</v>
      </c>
      <c r="M29">
        <v>9</v>
      </c>
    </row>
    <row r="30" spans="1:13" hidden="1">
      <c r="A30" t="s">
        <v>1974</v>
      </c>
      <c r="B30" t="s">
        <v>1974</v>
      </c>
      <c r="C30" t="s">
        <v>1268</v>
      </c>
      <c r="D30" t="s">
        <v>1975</v>
      </c>
      <c r="E30">
        <v>1</v>
      </c>
      <c r="G30">
        <v>32.5</v>
      </c>
      <c r="H30" t="s">
        <v>1976</v>
      </c>
      <c r="I30">
        <v>3</v>
      </c>
      <c r="J30" t="s">
        <v>1938</v>
      </c>
      <c r="K30">
        <v>0</v>
      </c>
      <c r="M30">
        <v>2</v>
      </c>
    </row>
    <row r="31" spans="1:13" hidden="1">
      <c r="A31" t="s">
        <v>1977</v>
      </c>
      <c r="B31" t="s">
        <v>1977</v>
      </c>
      <c r="C31" t="s">
        <v>1269</v>
      </c>
      <c r="E31">
        <v>1</v>
      </c>
      <c r="G31">
        <v>17.600000000000001</v>
      </c>
      <c r="H31" t="s">
        <v>1978</v>
      </c>
      <c r="I31">
        <v>19</v>
      </c>
      <c r="J31" t="s">
        <v>1979</v>
      </c>
      <c r="K31">
        <v>0</v>
      </c>
      <c r="M31">
        <v>12</v>
      </c>
    </row>
    <row r="32" spans="1:13" hidden="1">
      <c r="A32" t="s">
        <v>1980</v>
      </c>
      <c r="B32" t="s">
        <v>1980</v>
      </c>
      <c r="C32" t="s">
        <v>1270</v>
      </c>
      <c r="D32" t="s">
        <v>1981</v>
      </c>
      <c r="E32">
        <v>1</v>
      </c>
      <c r="G32">
        <v>50.3</v>
      </c>
      <c r="H32" t="s">
        <v>1982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1983</v>
      </c>
      <c r="B33" t="s">
        <v>1983</v>
      </c>
      <c r="C33" t="s">
        <v>1271</v>
      </c>
      <c r="E33">
        <v>1</v>
      </c>
      <c r="G33">
        <v>64.7</v>
      </c>
      <c r="H33" t="s">
        <v>1984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1985</v>
      </c>
      <c r="B34" t="s">
        <v>1985</v>
      </c>
      <c r="C34" t="s">
        <v>1272</v>
      </c>
      <c r="E34">
        <v>1</v>
      </c>
      <c r="G34">
        <v>13.9</v>
      </c>
      <c r="H34" t="s">
        <v>1986</v>
      </c>
      <c r="I34">
        <v>1</v>
      </c>
      <c r="J34" t="s">
        <v>1915</v>
      </c>
      <c r="K34">
        <v>0</v>
      </c>
      <c r="M34">
        <v>25</v>
      </c>
    </row>
    <row r="35" spans="1:13" hidden="1">
      <c r="A35" t="s">
        <v>1987</v>
      </c>
      <c r="B35" t="s">
        <v>1987</v>
      </c>
      <c r="C35" t="s">
        <v>1273</v>
      </c>
      <c r="D35" t="s">
        <v>1988</v>
      </c>
      <c r="E35">
        <v>1</v>
      </c>
      <c r="G35">
        <v>100</v>
      </c>
      <c r="H35" t="s">
        <v>1989</v>
      </c>
      <c r="I35">
        <v>25</v>
      </c>
      <c r="J35" t="s">
        <v>1902</v>
      </c>
      <c r="K35">
        <v>2</v>
      </c>
      <c r="M35">
        <v>9</v>
      </c>
    </row>
    <row r="36" spans="1:13" hidden="1">
      <c r="A36" t="s">
        <v>1990</v>
      </c>
      <c r="B36" t="s">
        <v>1990</v>
      </c>
      <c r="C36" t="s">
        <v>1274</v>
      </c>
      <c r="E36">
        <v>2</v>
      </c>
      <c r="G36">
        <v>58.5</v>
      </c>
      <c r="H36" t="s">
        <v>1991</v>
      </c>
      <c r="I36">
        <v>1</v>
      </c>
      <c r="J36" t="s">
        <v>1915</v>
      </c>
      <c r="K36">
        <v>2</v>
      </c>
      <c r="M36">
        <v>3</v>
      </c>
    </row>
    <row r="37" spans="1:13" hidden="1">
      <c r="A37" t="s">
        <v>1992</v>
      </c>
      <c r="B37" t="s">
        <v>1992</v>
      </c>
      <c r="C37" t="s">
        <v>1275</v>
      </c>
      <c r="D37" t="s">
        <v>1993</v>
      </c>
      <c r="E37">
        <v>2</v>
      </c>
      <c r="G37">
        <v>225</v>
      </c>
      <c r="H37" t="s">
        <v>1994</v>
      </c>
      <c r="I37">
        <v>25</v>
      </c>
      <c r="J37" t="s">
        <v>1902</v>
      </c>
      <c r="K37">
        <v>2</v>
      </c>
      <c r="M37">
        <v>15</v>
      </c>
    </row>
    <row r="38" spans="1:13" hidden="1">
      <c r="A38" t="s">
        <v>1995</v>
      </c>
      <c r="B38" t="s">
        <v>1995</v>
      </c>
      <c r="C38" t="s">
        <v>1276</v>
      </c>
      <c r="D38" t="s">
        <v>1996</v>
      </c>
      <c r="E38">
        <v>1</v>
      </c>
      <c r="G38">
        <v>2001</v>
      </c>
      <c r="H38" t="s">
        <v>1997</v>
      </c>
      <c r="I38">
        <v>25</v>
      </c>
      <c r="J38" t="s">
        <v>1902</v>
      </c>
      <c r="K38">
        <v>2</v>
      </c>
      <c r="M38">
        <v>9</v>
      </c>
    </row>
    <row r="39" spans="1:13" hidden="1">
      <c r="A39" t="s">
        <v>1998</v>
      </c>
      <c r="B39" t="s">
        <v>1998</v>
      </c>
      <c r="C39" t="s">
        <v>1278</v>
      </c>
      <c r="D39" t="s">
        <v>1999</v>
      </c>
      <c r="E39">
        <v>1</v>
      </c>
      <c r="G39">
        <v>6.1</v>
      </c>
      <c r="H39" t="s">
        <v>2000</v>
      </c>
      <c r="I39">
        <v>1</v>
      </c>
      <c r="J39" t="s">
        <v>1915</v>
      </c>
      <c r="K39">
        <v>0</v>
      </c>
      <c r="M39">
        <v>25</v>
      </c>
    </row>
    <row r="40" spans="1:13" hidden="1">
      <c r="A40" t="s">
        <v>2001</v>
      </c>
      <c r="B40" t="s">
        <v>2001</v>
      </c>
      <c r="C40" t="s">
        <v>1279</v>
      </c>
      <c r="D40" t="s">
        <v>2002</v>
      </c>
      <c r="E40">
        <v>2</v>
      </c>
      <c r="G40">
        <v>44.1</v>
      </c>
      <c r="H40" t="s">
        <v>2003</v>
      </c>
      <c r="I40">
        <v>1</v>
      </c>
      <c r="J40" t="s">
        <v>1915</v>
      </c>
      <c r="K40">
        <v>1</v>
      </c>
      <c r="M40">
        <v>3</v>
      </c>
    </row>
    <row r="41" spans="1:13" hidden="1">
      <c r="A41" t="s">
        <v>2004</v>
      </c>
      <c r="B41" t="s">
        <v>2004</v>
      </c>
      <c r="C41" t="s">
        <v>1280</v>
      </c>
      <c r="D41" t="s">
        <v>2005</v>
      </c>
      <c r="E41">
        <v>1</v>
      </c>
      <c r="G41">
        <v>96.9</v>
      </c>
      <c r="H41" t="s">
        <v>2006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2007</v>
      </c>
      <c r="B42" t="s">
        <v>2007</v>
      </c>
      <c r="C42" t="s">
        <v>1281</v>
      </c>
      <c r="D42" t="s">
        <v>2008</v>
      </c>
      <c r="E42">
        <v>1</v>
      </c>
      <c r="G42">
        <v>8.8800000000000008</v>
      </c>
      <c r="H42" t="s">
        <v>2009</v>
      </c>
      <c r="I42">
        <v>3</v>
      </c>
      <c r="J42" t="s">
        <v>1938</v>
      </c>
      <c r="K42">
        <v>0</v>
      </c>
      <c r="M42">
        <v>15</v>
      </c>
    </row>
    <row r="43" spans="1:13" hidden="1">
      <c r="A43" t="s">
        <v>2010</v>
      </c>
      <c r="B43" t="s">
        <v>2010</v>
      </c>
      <c r="C43" t="s">
        <v>1282</v>
      </c>
      <c r="E43">
        <v>2</v>
      </c>
      <c r="G43">
        <v>715</v>
      </c>
      <c r="H43" t="s">
        <v>2011</v>
      </c>
      <c r="I43">
        <v>25</v>
      </c>
      <c r="J43" t="s">
        <v>1902</v>
      </c>
      <c r="K43">
        <v>0</v>
      </c>
      <c r="M43">
        <v>15</v>
      </c>
    </row>
    <row r="44" spans="1:13" hidden="1">
      <c r="A44" t="s">
        <v>2012</v>
      </c>
      <c r="B44" t="s">
        <v>2012</v>
      </c>
      <c r="C44" t="s">
        <v>1283</v>
      </c>
      <c r="E44">
        <v>1</v>
      </c>
      <c r="G44">
        <v>10.4</v>
      </c>
      <c r="H44" t="s">
        <v>2013</v>
      </c>
      <c r="I44">
        <v>1</v>
      </c>
      <c r="J44" t="s">
        <v>1915</v>
      </c>
      <c r="K44">
        <v>2</v>
      </c>
      <c r="M44">
        <v>25</v>
      </c>
    </row>
    <row r="45" spans="1:13" hidden="1">
      <c r="A45" t="s">
        <v>2014</v>
      </c>
      <c r="B45" t="s">
        <v>2014</v>
      </c>
      <c r="C45" t="s">
        <v>1284</v>
      </c>
      <c r="E45">
        <v>1</v>
      </c>
      <c r="G45">
        <v>286.39999999999998</v>
      </c>
      <c r="H45" t="s">
        <v>2015</v>
      </c>
      <c r="I45">
        <v>19</v>
      </c>
      <c r="J45" t="s">
        <v>1979</v>
      </c>
      <c r="K45">
        <v>2</v>
      </c>
      <c r="M45">
        <v>3</v>
      </c>
    </row>
    <row r="46" spans="1:13" hidden="1">
      <c r="A46" t="s">
        <v>2016</v>
      </c>
      <c r="B46" t="s">
        <v>2016</v>
      </c>
      <c r="C46" t="s">
        <v>1285</v>
      </c>
      <c r="E46">
        <v>1</v>
      </c>
      <c r="G46">
        <v>437.6</v>
      </c>
      <c r="H46" t="s">
        <v>2017</v>
      </c>
      <c r="I46">
        <v>19</v>
      </c>
      <c r="J46" t="s">
        <v>1979</v>
      </c>
      <c r="K46">
        <v>2</v>
      </c>
      <c r="M46">
        <v>3</v>
      </c>
    </row>
    <row r="47" spans="1:13" hidden="1">
      <c r="A47" t="s">
        <v>2018</v>
      </c>
      <c r="B47" t="s">
        <v>2018</v>
      </c>
      <c r="C47" t="s">
        <v>1286</v>
      </c>
      <c r="D47" t="s">
        <v>2019</v>
      </c>
      <c r="E47">
        <v>1</v>
      </c>
      <c r="G47">
        <v>6.1</v>
      </c>
      <c r="H47" t="s">
        <v>2020</v>
      </c>
      <c r="I47">
        <v>1</v>
      </c>
      <c r="J47" t="s">
        <v>1915</v>
      </c>
      <c r="K47">
        <v>0</v>
      </c>
      <c r="M47">
        <v>25</v>
      </c>
    </row>
    <row r="48" spans="1:13" hidden="1">
      <c r="A48" t="s">
        <v>2021</v>
      </c>
      <c r="B48" t="s">
        <v>2021</v>
      </c>
      <c r="C48" t="s">
        <v>1287</v>
      </c>
      <c r="E48">
        <v>1</v>
      </c>
      <c r="G48">
        <v>6.4</v>
      </c>
      <c r="H48" t="s">
        <v>2022</v>
      </c>
      <c r="I48">
        <v>1</v>
      </c>
      <c r="J48" t="s">
        <v>1915</v>
      </c>
      <c r="K48">
        <v>2</v>
      </c>
      <c r="M48">
        <v>26</v>
      </c>
    </row>
    <row r="49" spans="1:13" hidden="1">
      <c r="A49" t="s">
        <v>2023</v>
      </c>
      <c r="B49" t="s">
        <v>2023</v>
      </c>
      <c r="C49" t="s">
        <v>1288</v>
      </c>
      <c r="E49">
        <v>1</v>
      </c>
      <c r="G49">
        <v>22.7</v>
      </c>
      <c r="H49" t="s">
        <v>2024</v>
      </c>
      <c r="I49">
        <v>1</v>
      </c>
      <c r="J49" t="s">
        <v>1915</v>
      </c>
      <c r="K49">
        <v>2</v>
      </c>
      <c r="M49">
        <v>26</v>
      </c>
    </row>
    <row r="50" spans="1:13" hidden="1">
      <c r="A50" t="s">
        <v>2025</v>
      </c>
      <c r="B50" t="s">
        <v>2025</v>
      </c>
      <c r="C50" t="s">
        <v>1289</v>
      </c>
      <c r="E50">
        <v>1</v>
      </c>
      <c r="G50">
        <v>11.8</v>
      </c>
      <c r="H50" t="s">
        <v>2026</v>
      </c>
      <c r="I50">
        <v>1</v>
      </c>
      <c r="J50" t="s">
        <v>1915</v>
      </c>
      <c r="K50">
        <v>2</v>
      </c>
      <c r="M50">
        <v>26</v>
      </c>
    </row>
    <row r="51" spans="1:13" hidden="1">
      <c r="A51" t="s">
        <v>2027</v>
      </c>
      <c r="B51" t="s">
        <v>2027</v>
      </c>
      <c r="C51" t="s">
        <v>1290</v>
      </c>
      <c r="E51">
        <v>1</v>
      </c>
      <c r="G51">
        <v>18.600000000000001</v>
      </c>
      <c r="H51" t="s">
        <v>2028</v>
      </c>
      <c r="I51">
        <v>3</v>
      </c>
      <c r="J51" t="s">
        <v>1938</v>
      </c>
      <c r="K51">
        <v>2</v>
      </c>
      <c r="M51">
        <v>2</v>
      </c>
    </row>
    <row r="52" spans="1:13" hidden="1">
      <c r="A52" t="s">
        <v>2029</v>
      </c>
      <c r="B52" t="s">
        <v>2029</v>
      </c>
      <c r="C52" t="s">
        <v>1291</v>
      </c>
      <c r="E52">
        <v>1</v>
      </c>
      <c r="G52">
        <v>6.1</v>
      </c>
      <c r="H52" t="s">
        <v>2030</v>
      </c>
      <c r="I52">
        <v>1</v>
      </c>
      <c r="J52" t="s">
        <v>1915</v>
      </c>
      <c r="K52">
        <v>2</v>
      </c>
      <c r="M52">
        <v>26</v>
      </c>
    </row>
    <row r="53" spans="1:13" hidden="1">
      <c r="A53" t="s">
        <v>2031</v>
      </c>
      <c r="B53" t="s">
        <v>2031</v>
      </c>
      <c r="C53" t="s">
        <v>1292</v>
      </c>
      <c r="D53" t="s">
        <v>2032</v>
      </c>
      <c r="E53">
        <v>1</v>
      </c>
      <c r="G53">
        <v>13.1</v>
      </c>
      <c r="H53" t="s">
        <v>2033</v>
      </c>
      <c r="I53">
        <v>1</v>
      </c>
      <c r="J53" t="s">
        <v>1915</v>
      </c>
      <c r="K53">
        <v>0</v>
      </c>
      <c r="M53">
        <v>25</v>
      </c>
    </row>
    <row r="54" spans="1:13" hidden="1">
      <c r="A54" t="s">
        <v>2034</v>
      </c>
      <c r="B54" t="s">
        <v>2034</v>
      </c>
      <c r="C54" t="s">
        <v>1293</v>
      </c>
      <c r="D54" t="s">
        <v>2035</v>
      </c>
      <c r="E54">
        <v>1</v>
      </c>
      <c r="G54">
        <v>4436</v>
      </c>
      <c r="H54" t="s">
        <v>2036</v>
      </c>
      <c r="I54">
        <v>25</v>
      </c>
      <c r="J54" t="s">
        <v>1902</v>
      </c>
      <c r="K54">
        <v>0</v>
      </c>
      <c r="M54">
        <v>6</v>
      </c>
    </row>
    <row r="55" spans="1:13" hidden="1">
      <c r="A55" t="s">
        <v>2037</v>
      </c>
      <c r="B55" t="s">
        <v>2037</v>
      </c>
      <c r="C55" t="s">
        <v>1294</v>
      </c>
      <c r="E55">
        <v>1</v>
      </c>
      <c r="G55">
        <v>6.1</v>
      </c>
      <c r="H55" t="s">
        <v>2038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2039</v>
      </c>
      <c r="B56" t="s">
        <v>2039</v>
      </c>
      <c r="C56" t="s">
        <v>245</v>
      </c>
      <c r="D56" t="s">
        <v>2040</v>
      </c>
      <c r="E56">
        <v>1</v>
      </c>
      <c r="G56">
        <v>12.1</v>
      </c>
      <c r="H56" t="s">
        <v>2041</v>
      </c>
      <c r="I56">
        <v>3</v>
      </c>
      <c r="J56" t="s">
        <v>1938</v>
      </c>
      <c r="K56">
        <v>2</v>
      </c>
      <c r="M56">
        <v>2</v>
      </c>
    </row>
    <row r="57" spans="1:13" hidden="1">
      <c r="A57" t="s">
        <v>2042</v>
      </c>
      <c r="B57" t="s">
        <v>2042</v>
      </c>
      <c r="C57" t="s">
        <v>248</v>
      </c>
      <c r="D57" t="s">
        <v>2043</v>
      </c>
      <c r="E57">
        <v>1</v>
      </c>
      <c r="G57">
        <v>123</v>
      </c>
      <c r="H57" t="s">
        <v>2044</v>
      </c>
      <c r="I57">
        <v>25</v>
      </c>
      <c r="J57" t="s">
        <v>1902</v>
      </c>
      <c r="K57">
        <v>2</v>
      </c>
      <c r="M57">
        <v>9</v>
      </c>
    </row>
    <row r="58" spans="1:13" hidden="1">
      <c r="A58" t="s">
        <v>2045</v>
      </c>
      <c r="B58" t="s">
        <v>2045</v>
      </c>
      <c r="C58" t="s">
        <v>1295</v>
      </c>
      <c r="D58" t="s">
        <v>2046</v>
      </c>
      <c r="E58">
        <v>1</v>
      </c>
      <c r="G58">
        <v>8</v>
      </c>
      <c r="H58" t="s">
        <v>2047</v>
      </c>
      <c r="I58">
        <v>1</v>
      </c>
      <c r="J58" t="s">
        <v>1915</v>
      </c>
      <c r="K58">
        <v>0</v>
      </c>
      <c r="M58">
        <v>25</v>
      </c>
    </row>
    <row r="59" spans="1:13" hidden="1">
      <c r="A59" t="s">
        <v>2048</v>
      </c>
      <c r="B59" t="s">
        <v>2048</v>
      </c>
      <c r="C59" t="s">
        <v>1297</v>
      </c>
      <c r="D59" t="s">
        <v>2049</v>
      </c>
      <c r="E59">
        <v>1</v>
      </c>
      <c r="G59">
        <v>12.5</v>
      </c>
      <c r="H59" t="s">
        <v>2050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2051</v>
      </c>
      <c r="B60" t="s">
        <v>2051</v>
      </c>
      <c r="C60" t="s">
        <v>1298</v>
      </c>
      <c r="D60" t="s">
        <v>2052</v>
      </c>
      <c r="E60">
        <v>1</v>
      </c>
      <c r="G60">
        <v>0</v>
      </c>
      <c r="H60" t="s">
        <v>2053</v>
      </c>
      <c r="I60">
        <v>3</v>
      </c>
      <c r="J60" t="s">
        <v>1938</v>
      </c>
      <c r="K60">
        <v>0</v>
      </c>
      <c r="M60">
        <v>3</v>
      </c>
    </row>
    <row r="61" spans="1:13">
      <c r="A61" t="s">
        <v>2054</v>
      </c>
      <c r="B61" t="s">
        <v>2054</v>
      </c>
      <c r="C61" t="s">
        <v>263</v>
      </c>
      <c r="E61">
        <v>2</v>
      </c>
      <c r="G61">
        <v>1.44</v>
      </c>
      <c r="H61" t="s">
        <v>2055</v>
      </c>
      <c r="I61">
        <v>24</v>
      </c>
      <c r="J61" t="s">
        <v>2056</v>
      </c>
      <c r="K61">
        <v>0</v>
      </c>
      <c r="M61">
        <v>7</v>
      </c>
    </row>
    <row r="62" spans="1:13" hidden="1">
      <c r="A62" t="s">
        <v>2057</v>
      </c>
      <c r="B62" t="s">
        <v>2057</v>
      </c>
      <c r="C62" t="s">
        <v>1299</v>
      </c>
      <c r="D62" t="s">
        <v>2058</v>
      </c>
      <c r="E62">
        <v>1</v>
      </c>
      <c r="G62">
        <v>1588</v>
      </c>
      <c r="H62" t="s">
        <v>2059</v>
      </c>
      <c r="I62">
        <v>25</v>
      </c>
      <c r="J62" t="s">
        <v>1902</v>
      </c>
      <c r="K62">
        <v>2</v>
      </c>
      <c r="M62">
        <v>9</v>
      </c>
    </row>
    <row r="63" spans="1:13" hidden="1">
      <c r="A63" t="s">
        <v>2060</v>
      </c>
      <c r="B63" t="s">
        <v>2060</v>
      </c>
      <c r="C63" t="s">
        <v>1300</v>
      </c>
      <c r="D63" t="s">
        <v>2061</v>
      </c>
      <c r="E63">
        <v>1</v>
      </c>
      <c r="G63">
        <v>6.1</v>
      </c>
      <c r="H63" t="s">
        <v>2062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2063</v>
      </c>
      <c r="B64" t="s">
        <v>2063</v>
      </c>
      <c r="C64" t="s">
        <v>1301</v>
      </c>
      <c r="D64" t="s">
        <v>2064</v>
      </c>
      <c r="E64">
        <v>1</v>
      </c>
      <c r="G64">
        <v>101.9</v>
      </c>
      <c r="H64" t="s">
        <v>2065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2066</v>
      </c>
      <c r="B65" t="s">
        <v>2066</v>
      </c>
      <c r="C65" t="s">
        <v>1302</v>
      </c>
      <c r="D65" t="s">
        <v>2067</v>
      </c>
      <c r="E65">
        <v>1</v>
      </c>
      <c r="G65">
        <v>167.6</v>
      </c>
      <c r="H65" t="s">
        <v>2068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2069</v>
      </c>
      <c r="B66" t="s">
        <v>2069</v>
      </c>
      <c r="C66" t="s">
        <v>1303</v>
      </c>
      <c r="D66" t="s">
        <v>2070</v>
      </c>
      <c r="E66">
        <v>1</v>
      </c>
      <c r="G66">
        <v>25061</v>
      </c>
      <c r="H66" t="s">
        <v>2071</v>
      </c>
      <c r="I66">
        <v>25</v>
      </c>
      <c r="J66" t="s">
        <v>1902</v>
      </c>
      <c r="K66">
        <v>0</v>
      </c>
      <c r="M66">
        <v>11</v>
      </c>
    </row>
    <row r="67" spans="1:13" hidden="1">
      <c r="A67" t="s">
        <v>2072</v>
      </c>
      <c r="B67" t="s">
        <v>2072</v>
      </c>
      <c r="C67" t="s">
        <v>276</v>
      </c>
      <c r="D67" t="s">
        <v>2073</v>
      </c>
      <c r="E67">
        <v>2</v>
      </c>
      <c r="G67">
        <v>61</v>
      </c>
      <c r="H67" t="s">
        <v>2074</v>
      </c>
      <c r="I67">
        <v>1</v>
      </c>
      <c r="J67" t="s">
        <v>1915</v>
      </c>
      <c r="K67">
        <v>2</v>
      </c>
      <c r="M67">
        <v>15</v>
      </c>
    </row>
    <row r="68" spans="1:13" hidden="1">
      <c r="A68" t="s">
        <v>2075</v>
      </c>
      <c r="B68" t="s">
        <v>2075</v>
      </c>
      <c r="C68" t="s">
        <v>1304</v>
      </c>
      <c r="D68" t="s">
        <v>2076</v>
      </c>
      <c r="E68">
        <v>1</v>
      </c>
      <c r="G68">
        <v>10.4</v>
      </c>
      <c r="H68" t="s">
        <v>2077</v>
      </c>
      <c r="I68">
        <v>1</v>
      </c>
      <c r="J68" t="s">
        <v>1915</v>
      </c>
      <c r="K68">
        <v>0</v>
      </c>
      <c r="M68">
        <v>25</v>
      </c>
    </row>
    <row r="69" spans="1:13" hidden="1">
      <c r="A69" t="s">
        <v>2078</v>
      </c>
      <c r="B69" t="s">
        <v>2078</v>
      </c>
      <c r="C69" t="s">
        <v>278</v>
      </c>
      <c r="D69" t="s">
        <v>2079</v>
      </c>
      <c r="E69">
        <v>1</v>
      </c>
      <c r="G69">
        <v>227.8</v>
      </c>
      <c r="H69" t="s">
        <v>2080</v>
      </c>
      <c r="I69">
        <v>1</v>
      </c>
      <c r="J69" t="s">
        <v>1915</v>
      </c>
      <c r="K69">
        <v>2</v>
      </c>
      <c r="M69">
        <v>26</v>
      </c>
    </row>
    <row r="70" spans="1:13" hidden="1">
      <c r="A70" t="s">
        <v>2081</v>
      </c>
      <c r="B70" t="s">
        <v>2081</v>
      </c>
      <c r="C70" t="s">
        <v>280</v>
      </c>
      <c r="D70" t="s">
        <v>2082</v>
      </c>
      <c r="E70">
        <v>1</v>
      </c>
      <c r="G70">
        <v>419.7</v>
      </c>
      <c r="H70" t="s">
        <v>2083</v>
      </c>
      <c r="I70">
        <v>1</v>
      </c>
      <c r="J70" t="s">
        <v>1915</v>
      </c>
      <c r="K70">
        <v>2</v>
      </c>
      <c r="M70">
        <v>26</v>
      </c>
    </row>
    <row r="71" spans="1:13" hidden="1">
      <c r="A71" t="s">
        <v>2084</v>
      </c>
      <c r="B71" t="s">
        <v>2084</v>
      </c>
      <c r="C71" t="s">
        <v>1305</v>
      </c>
      <c r="D71" t="s">
        <v>2085</v>
      </c>
      <c r="E71">
        <v>2</v>
      </c>
      <c r="G71">
        <v>398.8</v>
      </c>
      <c r="H71" t="s">
        <v>2086</v>
      </c>
      <c r="I71">
        <v>1</v>
      </c>
      <c r="J71" t="s">
        <v>1915</v>
      </c>
      <c r="K71">
        <v>2</v>
      </c>
      <c r="M71">
        <v>3</v>
      </c>
    </row>
    <row r="72" spans="1:13" hidden="1">
      <c r="A72" t="s">
        <v>2087</v>
      </c>
      <c r="B72" t="s">
        <v>2087</v>
      </c>
      <c r="C72" t="s">
        <v>1306</v>
      </c>
      <c r="D72" t="s">
        <v>2088</v>
      </c>
      <c r="E72">
        <v>1</v>
      </c>
      <c r="G72">
        <v>3.3</v>
      </c>
      <c r="H72" t="s">
        <v>2089</v>
      </c>
      <c r="I72">
        <v>17</v>
      </c>
      <c r="J72" t="s">
        <v>2090</v>
      </c>
      <c r="K72">
        <v>0</v>
      </c>
      <c r="M72">
        <v>3</v>
      </c>
    </row>
    <row r="73" spans="1:13" hidden="1">
      <c r="A73" t="s">
        <v>2091</v>
      </c>
      <c r="B73" t="s">
        <v>2091</v>
      </c>
      <c r="C73" t="s">
        <v>1307</v>
      </c>
      <c r="E73">
        <v>1</v>
      </c>
      <c r="G73">
        <v>10.4</v>
      </c>
      <c r="H73" t="s">
        <v>2092</v>
      </c>
      <c r="I73">
        <v>1</v>
      </c>
      <c r="J73" t="s">
        <v>1915</v>
      </c>
      <c r="K73">
        <v>2</v>
      </c>
      <c r="M73">
        <v>3</v>
      </c>
    </row>
    <row r="74" spans="1:13" hidden="1">
      <c r="A74" t="s">
        <v>2093</v>
      </c>
      <c r="B74" t="s">
        <v>2093</v>
      </c>
      <c r="C74" t="s">
        <v>1308</v>
      </c>
      <c r="E74">
        <v>1</v>
      </c>
      <c r="G74">
        <v>3.3</v>
      </c>
      <c r="H74" t="s">
        <v>2094</v>
      </c>
      <c r="I74">
        <v>15</v>
      </c>
      <c r="J74" t="s">
        <v>1906</v>
      </c>
      <c r="K74">
        <v>0</v>
      </c>
      <c r="M74">
        <v>1</v>
      </c>
    </row>
    <row r="75" spans="1:13" hidden="1">
      <c r="A75" t="s">
        <v>2095</v>
      </c>
      <c r="B75" t="s">
        <v>2095</v>
      </c>
      <c r="C75" t="s">
        <v>1309</v>
      </c>
      <c r="D75" t="s">
        <v>2096</v>
      </c>
      <c r="E75">
        <v>2</v>
      </c>
      <c r="G75">
        <v>1182</v>
      </c>
      <c r="H75" t="s">
        <v>2097</v>
      </c>
      <c r="I75">
        <v>25</v>
      </c>
      <c r="J75" t="s">
        <v>1902</v>
      </c>
      <c r="K75">
        <v>0</v>
      </c>
      <c r="M75">
        <v>8</v>
      </c>
    </row>
    <row r="76" spans="1:13" hidden="1">
      <c r="A76" t="s">
        <v>2098</v>
      </c>
      <c r="B76" t="s">
        <v>2098</v>
      </c>
      <c r="C76" t="s">
        <v>1310</v>
      </c>
      <c r="D76" t="s">
        <v>2099</v>
      </c>
      <c r="E76">
        <v>1</v>
      </c>
      <c r="G76">
        <v>10.4</v>
      </c>
      <c r="H76" t="s">
        <v>2100</v>
      </c>
      <c r="I76">
        <v>1</v>
      </c>
      <c r="J76" t="s">
        <v>1915</v>
      </c>
      <c r="K76">
        <v>0</v>
      </c>
      <c r="M76">
        <v>25</v>
      </c>
    </row>
    <row r="77" spans="1:13" hidden="1">
      <c r="A77" t="s">
        <v>2101</v>
      </c>
      <c r="B77" t="s">
        <v>2101</v>
      </c>
      <c r="C77" t="s">
        <v>1311</v>
      </c>
      <c r="D77" t="s">
        <v>2102</v>
      </c>
      <c r="E77">
        <v>2</v>
      </c>
      <c r="G77">
        <v>170.3</v>
      </c>
      <c r="H77" t="s">
        <v>2103</v>
      </c>
      <c r="I77">
        <v>21</v>
      </c>
      <c r="J77" t="s">
        <v>1945</v>
      </c>
      <c r="K77">
        <v>0</v>
      </c>
      <c r="M77">
        <v>15</v>
      </c>
    </row>
    <row r="78" spans="1:13" hidden="1">
      <c r="A78" t="s">
        <v>2104</v>
      </c>
      <c r="B78" t="s">
        <v>2104</v>
      </c>
      <c r="C78" t="s">
        <v>1312</v>
      </c>
      <c r="D78" t="s">
        <v>2105</v>
      </c>
      <c r="E78">
        <v>1</v>
      </c>
      <c r="G78">
        <v>51.9</v>
      </c>
      <c r="H78" t="s">
        <v>2106</v>
      </c>
      <c r="I78">
        <v>1</v>
      </c>
      <c r="J78" t="s">
        <v>1915</v>
      </c>
      <c r="K78">
        <v>2</v>
      </c>
      <c r="M78">
        <v>26</v>
      </c>
    </row>
    <row r="79" spans="1:13" hidden="1">
      <c r="A79" t="s">
        <v>2107</v>
      </c>
      <c r="B79" t="s">
        <v>2107</v>
      </c>
      <c r="C79" t="s">
        <v>1313</v>
      </c>
      <c r="D79" t="s">
        <v>2108</v>
      </c>
      <c r="E79">
        <v>1</v>
      </c>
      <c r="G79">
        <v>7.7</v>
      </c>
      <c r="H79" t="s">
        <v>2109</v>
      </c>
      <c r="I79">
        <v>1</v>
      </c>
      <c r="J79" t="s">
        <v>1915</v>
      </c>
      <c r="K79">
        <v>0</v>
      </c>
      <c r="M79">
        <v>25</v>
      </c>
    </row>
    <row r="80" spans="1:13" hidden="1">
      <c r="A80" t="s">
        <v>2110</v>
      </c>
      <c r="B80" t="s">
        <v>2110</v>
      </c>
      <c r="C80" t="s">
        <v>1314</v>
      </c>
      <c r="D80" t="s">
        <v>2111</v>
      </c>
      <c r="E80">
        <v>1</v>
      </c>
      <c r="G80">
        <v>5.9</v>
      </c>
      <c r="H80" t="s">
        <v>2112</v>
      </c>
      <c r="I80">
        <v>8</v>
      </c>
      <c r="J80" t="s">
        <v>2113</v>
      </c>
      <c r="K80">
        <v>0</v>
      </c>
      <c r="M80">
        <v>3</v>
      </c>
    </row>
    <row r="81" spans="1:13" hidden="1">
      <c r="A81" t="s">
        <v>2114</v>
      </c>
      <c r="B81" t="s">
        <v>2114</v>
      </c>
      <c r="C81" t="s">
        <v>1315</v>
      </c>
      <c r="E81">
        <v>2</v>
      </c>
      <c r="G81">
        <v>30.7</v>
      </c>
      <c r="H81" t="s">
        <v>2115</v>
      </c>
      <c r="I81">
        <v>1</v>
      </c>
      <c r="J81" t="s">
        <v>1915</v>
      </c>
      <c r="K81">
        <v>0</v>
      </c>
      <c r="M81">
        <v>3</v>
      </c>
    </row>
    <row r="82" spans="1:13" hidden="1">
      <c r="A82" t="s">
        <v>2116</v>
      </c>
      <c r="B82" t="s">
        <v>2116</v>
      </c>
      <c r="C82" t="s">
        <v>1316</v>
      </c>
      <c r="E82">
        <v>1</v>
      </c>
      <c r="G82">
        <v>37.799999999999997</v>
      </c>
      <c r="H82" t="s">
        <v>2117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2118</v>
      </c>
      <c r="B83" t="s">
        <v>2118</v>
      </c>
      <c r="C83" t="s">
        <v>1317</v>
      </c>
      <c r="D83" t="s">
        <v>2119</v>
      </c>
      <c r="E83">
        <v>1</v>
      </c>
      <c r="G83">
        <v>6.6</v>
      </c>
      <c r="H83" t="s">
        <v>2120</v>
      </c>
      <c r="I83">
        <v>1</v>
      </c>
      <c r="J83" t="s">
        <v>1915</v>
      </c>
      <c r="K83">
        <v>0</v>
      </c>
      <c r="M83">
        <v>25</v>
      </c>
    </row>
    <row r="84" spans="1:13" hidden="1">
      <c r="A84" t="s">
        <v>2121</v>
      </c>
      <c r="B84" t="s">
        <v>2121</v>
      </c>
      <c r="C84" t="s">
        <v>1318</v>
      </c>
      <c r="D84" t="s">
        <v>2122</v>
      </c>
      <c r="E84">
        <v>1</v>
      </c>
      <c r="G84">
        <v>10.1</v>
      </c>
      <c r="H84" t="s">
        <v>2123</v>
      </c>
      <c r="I84">
        <v>1</v>
      </c>
      <c r="J84" t="s">
        <v>1915</v>
      </c>
      <c r="K84">
        <v>0</v>
      </c>
      <c r="M84">
        <v>25</v>
      </c>
    </row>
    <row r="85" spans="1:13" hidden="1">
      <c r="A85" t="s">
        <v>2124</v>
      </c>
      <c r="B85" t="s">
        <v>2124</v>
      </c>
      <c r="C85" t="s">
        <v>1319</v>
      </c>
      <c r="E85">
        <v>1</v>
      </c>
      <c r="G85">
        <v>10.4</v>
      </c>
      <c r="H85" t="s">
        <v>2125</v>
      </c>
      <c r="I85">
        <v>1</v>
      </c>
      <c r="J85" t="s">
        <v>1915</v>
      </c>
      <c r="K85">
        <v>0</v>
      </c>
      <c r="M85">
        <v>25</v>
      </c>
    </row>
    <row r="86" spans="1:13" hidden="1">
      <c r="A86" t="s">
        <v>2126</v>
      </c>
      <c r="B86" t="s">
        <v>2126</v>
      </c>
      <c r="C86" t="s">
        <v>1320</v>
      </c>
      <c r="E86">
        <v>1</v>
      </c>
      <c r="G86">
        <v>17.399999999999999</v>
      </c>
      <c r="H86" t="s">
        <v>2127</v>
      </c>
      <c r="I86">
        <v>1</v>
      </c>
      <c r="J86" t="s">
        <v>1915</v>
      </c>
      <c r="K86">
        <v>0</v>
      </c>
      <c r="M86">
        <v>1</v>
      </c>
    </row>
    <row r="87" spans="1:13" hidden="1">
      <c r="A87" t="s">
        <v>2128</v>
      </c>
      <c r="B87" t="s">
        <v>2128</v>
      </c>
      <c r="C87" t="s">
        <v>1321</v>
      </c>
      <c r="D87" t="s">
        <v>2129</v>
      </c>
      <c r="E87">
        <v>1</v>
      </c>
      <c r="G87">
        <v>51.4</v>
      </c>
      <c r="H87" t="s">
        <v>2130</v>
      </c>
      <c r="I87">
        <v>1</v>
      </c>
      <c r="J87" t="s">
        <v>1915</v>
      </c>
      <c r="K87">
        <v>0</v>
      </c>
      <c r="M87">
        <v>5</v>
      </c>
    </row>
    <row r="88" spans="1:13" hidden="1">
      <c r="A88" t="s">
        <v>2131</v>
      </c>
      <c r="B88" t="s">
        <v>2131</v>
      </c>
      <c r="C88" t="s">
        <v>1322</v>
      </c>
      <c r="D88" t="s">
        <v>2132</v>
      </c>
      <c r="E88">
        <v>1</v>
      </c>
      <c r="G88">
        <v>18.2</v>
      </c>
      <c r="H88" t="s">
        <v>2133</v>
      </c>
      <c r="I88">
        <v>1</v>
      </c>
      <c r="J88" t="s">
        <v>1915</v>
      </c>
      <c r="K88">
        <v>0</v>
      </c>
      <c r="M88">
        <v>25</v>
      </c>
    </row>
    <row r="89" spans="1:13" hidden="1">
      <c r="A89" t="s">
        <v>2134</v>
      </c>
      <c r="B89" t="s">
        <v>2134</v>
      </c>
      <c r="C89" t="s">
        <v>1323</v>
      </c>
      <c r="D89" t="s">
        <v>2135</v>
      </c>
      <c r="E89">
        <v>1</v>
      </c>
      <c r="G89">
        <v>34376</v>
      </c>
      <c r="H89" t="s">
        <v>2136</v>
      </c>
      <c r="I89">
        <v>25</v>
      </c>
      <c r="J89" t="s">
        <v>1902</v>
      </c>
      <c r="K89">
        <v>2</v>
      </c>
      <c r="M89">
        <v>9</v>
      </c>
    </row>
    <row r="90" spans="1:13" hidden="1">
      <c r="A90" t="s">
        <v>2137</v>
      </c>
      <c r="B90" t="s">
        <v>2137</v>
      </c>
      <c r="C90" t="s">
        <v>1324</v>
      </c>
      <c r="D90" t="s">
        <v>2138</v>
      </c>
      <c r="E90">
        <v>1</v>
      </c>
      <c r="G90">
        <v>41300</v>
      </c>
      <c r="H90" t="s">
        <v>2139</v>
      </c>
      <c r="I90">
        <v>25</v>
      </c>
      <c r="J90" t="s">
        <v>1902</v>
      </c>
      <c r="K90">
        <v>2</v>
      </c>
      <c r="M90">
        <v>9</v>
      </c>
    </row>
    <row r="91" spans="1:13" hidden="1">
      <c r="A91" t="s">
        <v>2140</v>
      </c>
      <c r="B91" t="s">
        <v>2140</v>
      </c>
      <c r="C91" t="s">
        <v>1325</v>
      </c>
      <c r="E91">
        <v>1</v>
      </c>
      <c r="G91">
        <v>33</v>
      </c>
      <c r="H91" t="s">
        <v>2141</v>
      </c>
      <c r="I91">
        <v>7</v>
      </c>
      <c r="J91" t="s">
        <v>2142</v>
      </c>
      <c r="K91">
        <v>2</v>
      </c>
      <c r="M91">
        <v>1</v>
      </c>
    </row>
    <row r="92" spans="1:13" hidden="1">
      <c r="A92" t="s">
        <v>2143</v>
      </c>
      <c r="B92" t="s">
        <v>2143</v>
      </c>
      <c r="C92" t="s">
        <v>1326</v>
      </c>
      <c r="E92">
        <v>1</v>
      </c>
      <c r="G92">
        <v>0</v>
      </c>
      <c r="H92" t="s">
        <v>1326</v>
      </c>
      <c r="I92">
        <v>7</v>
      </c>
      <c r="J92" t="s">
        <v>2142</v>
      </c>
      <c r="K92">
        <v>2</v>
      </c>
      <c r="M92">
        <v>1</v>
      </c>
    </row>
    <row r="93" spans="1:13" hidden="1">
      <c r="A93" t="s">
        <v>2144</v>
      </c>
      <c r="B93" t="s">
        <v>2144</v>
      </c>
      <c r="C93" t="s">
        <v>1327</v>
      </c>
      <c r="D93" t="s">
        <v>2145</v>
      </c>
      <c r="E93">
        <v>2</v>
      </c>
      <c r="G93">
        <v>178</v>
      </c>
      <c r="H93" t="s">
        <v>2146</v>
      </c>
      <c r="I93">
        <v>1</v>
      </c>
      <c r="J93" t="s">
        <v>1915</v>
      </c>
      <c r="K93">
        <v>0</v>
      </c>
      <c r="M93">
        <v>15</v>
      </c>
    </row>
    <row r="94" spans="1:13" hidden="1">
      <c r="A94" t="s">
        <v>2147</v>
      </c>
      <c r="B94" t="s">
        <v>2147</v>
      </c>
      <c r="C94" t="s">
        <v>1328</v>
      </c>
      <c r="E94">
        <v>2</v>
      </c>
      <c r="G94">
        <v>676.3</v>
      </c>
      <c r="H94" t="s">
        <v>2148</v>
      </c>
      <c r="I94">
        <v>17</v>
      </c>
      <c r="J94" t="s">
        <v>2090</v>
      </c>
      <c r="K94">
        <v>0</v>
      </c>
      <c r="M94">
        <v>3</v>
      </c>
    </row>
    <row r="95" spans="1:13" hidden="1">
      <c r="A95" t="s">
        <v>2149</v>
      </c>
      <c r="B95" t="s">
        <v>2149</v>
      </c>
      <c r="C95" t="s">
        <v>1329</v>
      </c>
      <c r="D95" t="s">
        <v>2150</v>
      </c>
      <c r="E95">
        <v>1</v>
      </c>
      <c r="G95">
        <v>15.8</v>
      </c>
      <c r="H95" t="s">
        <v>2151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2152</v>
      </c>
      <c r="B96" t="s">
        <v>2152</v>
      </c>
      <c r="C96" t="s">
        <v>1331</v>
      </c>
      <c r="D96" t="s">
        <v>2153</v>
      </c>
      <c r="E96">
        <v>1</v>
      </c>
      <c r="G96">
        <v>61</v>
      </c>
      <c r="H96" t="s">
        <v>2154</v>
      </c>
      <c r="I96">
        <v>25</v>
      </c>
      <c r="J96" t="s">
        <v>1902</v>
      </c>
      <c r="K96">
        <v>2</v>
      </c>
      <c r="M96">
        <v>9</v>
      </c>
    </row>
    <row r="97" spans="1:13" hidden="1">
      <c r="A97" t="s">
        <v>2155</v>
      </c>
      <c r="B97" t="s">
        <v>2155</v>
      </c>
      <c r="C97" t="s">
        <v>1332</v>
      </c>
      <c r="D97" t="s">
        <v>2156</v>
      </c>
      <c r="E97">
        <v>2</v>
      </c>
      <c r="G97">
        <v>114.7</v>
      </c>
      <c r="H97" t="s">
        <v>2157</v>
      </c>
      <c r="I97">
        <v>1</v>
      </c>
      <c r="J97" t="s">
        <v>1915</v>
      </c>
      <c r="K97">
        <v>0</v>
      </c>
      <c r="M97">
        <v>3</v>
      </c>
    </row>
    <row r="98" spans="1:13" hidden="1">
      <c r="A98" t="s">
        <v>2158</v>
      </c>
      <c r="B98" t="s">
        <v>2158</v>
      </c>
      <c r="C98" t="s">
        <v>1333</v>
      </c>
      <c r="E98">
        <v>2</v>
      </c>
      <c r="G98">
        <v>8.6999999999999993</v>
      </c>
      <c r="H98" t="s">
        <v>2159</v>
      </c>
      <c r="I98">
        <v>1</v>
      </c>
      <c r="J98" t="s">
        <v>1915</v>
      </c>
      <c r="K98">
        <v>0</v>
      </c>
      <c r="M98">
        <v>15</v>
      </c>
    </row>
    <row r="99" spans="1:13" hidden="1">
      <c r="A99" t="s">
        <v>2160</v>
      </c>
      <c r="B99" t="s">
        <v>2160</v>
      </c>
      <c r="C99" t="s">
        <v>1334</v>
      </c>
      <c r="D99" t="s">
        <v>2161</v>
      </c>
      <c r="E99">
        <v>2</v>
      </c>
      <c r="G99">
        <v>160.30000000000001</v>
      </c>
      <c r="H99" t="s">
        <v>2162</v>
      </c>
      <c r="I99">
        <v>1</v>
      </c>
      <c r="J99" t="s">
        <v>1915</v>
      </c>
      <c r="K99">
        <v>0</v>
      </c>
      <c r="M99">
        <v>15</v>
      </c>
    </row>
    <row r="100" spans="1:13" hidden="1">
      <c r="A100" t="s">
        <v>2163</v>
      </c>
      <c r="B100" t="s">
        <v>2163</v>
      </c>
      <c r="C100" t="s">
        <v>1175</v>
      </c>
      <c r="D100" t="s">
        <v>2164</v>
      </c>
      <c r="E100">
        <v>1</v>
      </c>
      <c r="G100">
        <v>0.78</v>
      </c>
      <c r="H100" t="s">
        <v>2165</v>
      </c>
      <c r="I100">
        <v>3</v>
      </c>
      <c r="J100" t="s">
        <v>1938</v>
      </c>
      <c r="K100">
        <v>0</v>
      </c>
      <c r="M100">
        <v>2</v>
      </c>
    </row>
    <row r="101" spans="1:13" hidden="1">
      <c r="A101" t="s">
        <v>2166</v>
      </c>
      <c r="B101" t="s">
        <v>2166</v>
      </c>
      <c r="C101" t="s">
        <v>1176</v>
      </c>
      <c r="D101" t="s">
        <v>2167</v>
      </c>
      <c r="E101">
        <v>1</v>
      </c>
      <c r="G101">
        <v>0.77</v>
      </c>
      <c r="H101" t="s">
        <v>2168</v>
      </c>
      <c r="I101">
        <v>3</v>
      </c>
      <c r="J101" t="s">
        <v>1938</v>
      </c>
      <c r="K101">
        <v>0</v>
      </c>
      <c r="M101">
        <v>2</v>
      </c>
    </row>
    <row r="102" spans="1:13" hidden="1">
      <c r="A102" t="s">
        <v>2169</v>
      </c>
      <c r="B102" t="s">
        <v>2169</v>
      </c>
      <c r="C102" t="s">
        <v>1335</v>
      </c>
      <c r="D102" t="s">
        <v>2170</v>
      </c>
      <c r="E102">
        <v>1</v>
      </c>
      <c r="G102">
        <v>100</v>
      </c>
      <c r="H102" t="s">
        <v>2171</v>
      </c>
      <c r="I102">
        <v>25</v>
      </c>
      <c r="J102" t="s">
        <v>1902</v>
      </c>
      <c r="K102">
        <v>0</v>
      </c>
      <c r="M102">
        <v>15</v>
      </c>
    </row>
    <row r="103" spans="1:13" hidden="1">
      <c r="A103" t="s">
        <v>2172</v>
      </c>
      <c r="B103" t="s">
        <v>2172</v>
      </c>
      <c r="C103" t="s">
        <v>1338</v>
      </c>
      <c r="D103" t="s">
        <v>2173</v>
      </c>
      <c r="E103">
        <v>2</v>
      </c>
      <c r="G103">
        <v>106.9</v>
      </c>
      <c r="H103" t="s">
        <v>2174</v>
      </c>
      <c r="I103">
        <v>1</v>
      </c>
      <c r="J103" t="s">
        <v>1915</v>
      </c>
      <c r="K103">
        <v>0</v>
      </c>
      <c r="M103">
        <v>3</v>
      </c>
    </row>
    <row r="104" spans="1:13" hidden="1">
      <c r="A104" t="s">
        <v>2175</v>
      </c>
      <c r="B104" t="s">
        <v>2175</v>
      </c>
      <c r="C104" t="s">
        <v>1339</v>
      </c>
      <c r="D104" t="s">
        <v>2176</v>
      </c>
      <c r="E104">
        <v>1</v>
      </c>
      <c r="G104">
        <v>5.81</v>
      </c>
      <c r="H104" t="s">
        <v>2177</v>
      </c>
      <c r="I104">
        <v>15</v>
      </c>
      <c r="J104" t="s">
        <v>1906</v>
      </c>
      <c r="K104">
        <v>0</v>
      </c>
      <c r="M104">
        <v>3</v>
      </c>
    </row>
    <row r="105" spans="1:13" hidden="1">
      <c r="A105" t="s">
        <v>2178</v>
      </c>
      <c r="B105" t="s">
        <v>2178</v>
      </c>
      <c r="C105" t="s">
        <v>1340</v>
      </c>
      <c r="D105" t="s">
        <v>2179</v>
      </c>
      <c r="E105">
        <v>1</v>
      </c>
      <c r="G105">
        <v>50.2</v>
      </c>
      <c r="H105" t="s">
        <v>2180</v>
      </c>
      <c r="I105">
        <v>14</v>
      </c>
      <c r="J105" t="s">
        <v>1898</v>
      </c>
      <c r="K105">
        <v>2</v>
      </c>
      <c r="M105">
        <v>3</v>
      </c>
    </row>
    <row r="106" spans="1:13" hidden="1">
      <c r="A106" t="s">
        <v>2181</v>
      </c>
      <c r="B106" t="s">
        <v>2181</v>
      </c>
      <c r="C106" t="s">
        <v>1341</v>
      </c>
      <c r="D106" t="s">
        <v>2182</v>
      </c>
      <c r="E106">
        <v>2</v>
      </c>
      <c r="G106">
        <v>45.7</v>
      </c>
      <c r="H106" t="s">
        <v>2183</v>
      </c>
      <c r="I106">
        <v>1</v>
      </c>
      <c r="J106" t="s">
        <v>1915</v>
      </c>
      <c r="K106">
        <v>0</v>
      </c>
      <c r="M106">
        <v>15</v>
      </c>
    </row>
    <row r="107" spans="1:13" hidden="1">
      <c r="A107" t="s">
        <v>2184</v>
      </c>
      <c r="B107" t="s">
        <v>2184</v>
      </c>
      <c r="C107" t="s">
        <v>1342</v>
      </c>
      <c r="D107" t="s">
        <v>2185</v>
      </c>
      <c r="E107">
        <v>1</v>
      </c>
      <c r="G107">
        <v>111.6</v>
      </c>
      <c r="H107" t="s">
        <v>2186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2187</v>
      </c>
      <c r="B108" t="s">
        <v>2187</v>
      </c>
      <c r="C108" t="s">
        <v>1343</v>
      </c>
      <c r="D108" t="s">
        <v>2188</v>
      </c>
      <c r="E108">
        <v>2</v>
      </c>
      <c r="G108">
        <v>989.6</v>
      </c>
      <c r="H108" t="s">
        <v>2189</v>
      </c>
      <c r="I108">
        <v>1</v>
      </c>
      <c r="J108" t="s">
        <v>1915</v>
      </c>
      <c r="K108">
        <v>2</v>
      </c>
      <c r="M108">
        <v>15</v>
      </c>
    </row>
    <row r="109" spans="1:13" hidden="1">
      <c r="A109" t="s">
        <v>2190</v>
      </c>
      <c r="B109" t="s">
        <v>2190</v>
      </c>
      <c r="C109" t="s">
        <v>1344</v>
      </c>
      <c r="D109" t="s">
        <v>2191</v>
      </c>
      <c r="E109">
        <v>1</v>
      </c>
      <c r="G109">
        <v>107.4</v>
      </c>
      <c r="H109" t="s">
        <v>2192</v>
      </c>
      <c r="I109">
        <v>21</v>
      </c>
      <c r="J109" t="s">
        <v>1945</v>
      </c>
      <c r="K109">
        <v>0</v>
      </c>
      <c r="M109">
        <v>3</v>
      </c>
    </row>
    <row r="110" spans="1:13" hidden="1">
      <c r="A110" t="s">
        <v>2193</v>
      </c>
      <c r="B110" t="s">
        <v>2193</v>
      </c>
      <c r="C110" t="s">
        <v>1345</v>
      </c>
      <c r="E110">
        <v>1</v>
      </c>
      <c r="G110">
        <v>17</v>
      </c>
      <c r="H110" t="s">
        <v>2194</v>
      </c>
      <c r="I110">
        <v>1</v>
      </c>
      <c r="J110" t="s">
        <v>1915</v>
      </c>
      <c r="K110">
        <v>2</v>
      </c>
      <c r="M110">
        <v>26</v>
      </c>
    </row>
    <row r="111" spans="1:13" hidden="1">
      <c r="A111" t="s">
        <v>2195</v>
      </c>
      <c r="B111" t="s">
        <v>2195</v>
      </c>
      <c r="C111" t="s">
        <v>1346</v>
      </c>
      <c r="E111">
        <v>1</v>
      </c>
      <c r="G111">
        <v>30.7</v>
      </c>
      <c r="H111" t="s">
        <v>2196</v>
      </c>
      <c r="I111">
        <v>1</v>
      </c>
      <c r="J111" t="s">
        <v>1915</v>
      </c>
      <c r="K111">
        <v>2</v>
      </c>
      <c r="M111">
        <v>26</v>
      </c>
    </row>
    <row r="112" spans="1:13" hidden="1">
      <c r="A112" t="s">
        <v>2197</v>
      </c>
      <c r="B112" t="s">
        <v>2197</v>
      </c>
      <c r="C112" t="s">
        <v>1347</v>
      </c>
      <c r="E112">
        <v>1</v>
      </c>
      <c r="G112">
        <v>38.6</v>
      </c>
      <c r="H112" t="s">
        <v>2198</v>
      </c>
      <c r="I112">
        <v>4</v>
      </c>
      <c r="J112" t="s">
        <v>2199</v>
      </c>
      <c r="K112">
        <v>2</v>
      </c>
      <c r="M112">
        <v>2</v>
      </c>
    </row>
    <row r="113" spans="1:13" hidden="1">
      <c r="A113" t="s">
        <v>2200</v>
      </c>
      <c r="B113" t="s">
        <v>2200</v>
      </c>
      <c r="C113" t="s">
        <v>1348</v>
      </c>
      <c r="E113">
        <v>1</v>
      </c>
      <c r="G113">
        <v>8.1999999999999993</v>
      </c>
      <c r="H113" t="s">
        <v>2201</v>
      </c>
      <c r="I113">
        <v>1</v>
      </c>
      <c r="J113" t="s">
        <v>1915</v>
      </c>
      <c r="K113">
        <v>2</v>
      </c>
      <c r="M113">
        <v>1</v>
      </c>
    </row>
    <row r="114" spans="1:13" hidden="1">
      <c r="A114" t="s">
        <v>2202</v>
      </c>
      <c r="B114" t="s">
        <v>2202</v>
      </c>
      <c r="C114" t="s">
        <v>1349</v>
      </c>
      <c r="D114" t="s">
        <v>2203</v>
      </c>
      <c r="E114">
        <v>2</v>
      </c>
      <c r="G114">
        <v>17.5</v>
      </c>
      <c r="H114" t="s">
        <v>2204</v>
      </c>
      <c r="I114">
        <v>1</v>
      </c>
      <c r="J114" t="s">
        <v>1915</v>
      </c>
      <c r="K114">
        <v>0</v>
      </c>
      <c r="M114">
        <v>3</v>
      </c>
    </row>
    <row r="115" spans="1:13" hidden="1">
      <c r="A115" t="s">
        <v>2205</v>
      </c>
      <c r="B115" t="s">
        <v>2205</v>
      </c>
      <c r="C115" t="s">
        <v>1350</v>
      </c>
      <c r="E115">
        <v>1</v>
      </c>
      <c r="G115">
        <v>10.4</v>
      </c>
      <c r="H115" t="s">
        <v>2206</v>
      </c>
      <c r="I115">
        <v>1</v>
      </c>
      <c r="J115" t="s">
        <v>1915</v>
      </c>
      <c r="K115">
        <v>0</v>
      </c>
      <c r="M115">
        <v>25</v>
      </c>
    </row>
    <row r="116" spans="1:13">
      <c r="A116" t="s">
        <v>2207</v>
      </c>
      <c r="B116" t="s">
        <v>2207</v>
      </c>
      <c r="C116" t="s">
        <v>1351</v>
      </c>
      <c r="D116" t="s">
        <v>2208</v>
      </c>
      <c r="E116">
        <v>1</v>
      </c>
      <c r="G116">
        <v>0</v>
      </c>
      <c r="H116" t="s">
        <v>2209</v>
      </c>
      <c r="I116">
        <v>24</v>
      </c>
      <c r="J116" t="s">
        <v>2056</v>
      </c>
      <c r="K116">
        <v>0</v>
      </c>
      <c r="M116">
        <v>3</v>
      </c>
    </row>
    <row r="117" spans="1:13">
      <c r="A117" t="s">
        <v>2210</v>
      </c>
      <c r="B117" t="s">
        <v>2210</v>
      </c>
      <c r="C117" t="s">
        <v>1352</v>
      </c>
      <c r="D117" t="s">
        <v>2211</v>
      </c>
      <c r="E117">
        <v>1</v>
      </c>
      <c r="G117">
        <v>0</v>
      </c>
      <c r="H117" t="s">
        <v>2212</v>
      </c>
      <c r="I117">
        <v>24</v>
      </c>
      <c r="J117" t="s">
        <v>2056</v>
      </c>
      <c r="K117">
        <v>0</v>
      </c>
      <c r="M117">
        <v>3</v>
      </c>
    </row>
    <row r="118" spans="1:13" hidden="1">
      <c r="A118" t="s">
        <v>2213</v>
      </c>
      <c r="B118" t="s">
        <v>2213</v>
      </c>
      <c r="C118" t="s">
        <v>1353</v>
      </c>
      <c r="D118" t="s">
        <v>2214</v>
      </c>
      <c r="E118">
        <v>1</v>
      </c>
      <c r="G118">
        <v>10</v>
      </c>
      <c r="H118" t="s">
        <v>2215</v>
      </c>
      <c r="I118">
        <v>1</v>
      </c>
      <c r="J118" t="s">
        <v>1915</v>
      </c>
      <c r="K118">
        <v>0</v>
      </c>
      <c r="M118">
        <v>5</v>
      </c>
    </row>
    <row r="119" spans="1:13" hidden="1">
      <c r="A119" t="s">
        <v>2216</v>
      </c>
      <c r="B119" t="s">
        <v>2216</v>
      </c>
      <c r="C119" t="s">
        <v>1354</v>
      </c>
      <c r="D119" t="s">
        <v>2217</v>
      </c>
      <c r="E119">
        <v>1</v>
      </c>
      <c r="G119">
        <v>18.399999999999999</v>
      </c>
      <c r="H119" t="s">
        <v>2218</v>
      </c>
      <c r="I119">
        <v>1</v>
      </c>
      <c r="J119" t="s">
        <v>1915</v>
      </c>
      <c r="K119">
        <v>2</v>
      </c>
      <c r="M119">
        <v>26</v>
      </c>
    </row>
    <row r="120" spans="1:13" hidden="1">
      <c r="A120" t="s">
        <v>2219</v>
      </c>
      <c r="B120" t="s">
        <v>2219</v>
      </c>
      <c r="C120" t="s">
        <v>1355</v>
      </c>
      <c r="D120" t="s">
        <v>2220</v>
      </c>
      <c r="E120">
        <v>1</v>
      </c>
      <c r="G120">
        <v>27.6</v>
      </c>
      <c r="H120" t="s">
        <v>2221</v>
      </c>
      <c r="I120">
        <v>1</v>
      </c>
      <c r="J120" t="s">
        <v>1915</v>
      </c>
      <c r="K120">
        <v>2</v>
      </c>
      <c r="M120">
        <v>26</v>
      </c>
    </row>
    <row r="121" spans="1:13" hidden="1">
      <c r="A121" t="s">
        <v>2222</v>
      </c>
      <c r="B121" t="s">
        <v>2222</v>
      </c>
      <c r="C121" t="s">
        <v>1356</v>
      </c>
      <c r="E121">
        <v>2</v>
      </c>
      <c r="G121">
        <v>9.6</v>
      </c>
      <c r="H121" t="s">
        <v>2223</v>
      </c>
      <c r="I121">
        <v>3</v>
      </c>
      <c r="J121" t="s">
        <v>1938</v>
      </c>
      <c r="K121">
        <v>0</v>
      </c>
      <c r="M121">
        <v>15</v>
      </c>
    </row>
    <row r="122" spans="1:13" hidden="1">
      <c r="A122" t="s">
        <v>2224</v>
      </c>
      <c r="B122" t="s">
        <v>2224</v>
      </c>
      <c r="C122" t="s">
        <v>1357</v>
      </c>
      <c r="D122" t="s">
        <v>2225</v>
      </c>
      <c r="E122">
        <v>1</v>
      </c>
      <c r="G122">
        <v>5.9</v>
      </c>
      <c r="H122" t="s">
        <v>2226</v>
      </c>
      <c r="I122">
        <v>1</v>
      </c>
      <c r="J122" t="s">
        <v>1915</v>
      </c>
      <c r="K122">
        <v>0</v>
      </c>
      <c r="M122">
        <v>25</v>
      </c>
    </row>
    <row r="123" spans="1:13" hidden="1">
      <c r="A123" t="s">
        <v>2227</v>
      </c>
      <c r="B123" t="s">
        <v>2227</v>
      </c>
      <c r="C123" t="s">
        <v>1358</v>
      </c>
      <c r="D123" t="s">
        <v>2228</v>
      </c>
      <c r="E123">
        <v>1</v>
      </c>
      <c r="G123">
        <v>10</v>
      </c>
      <c r="H123" t="s">
        <v>2229</v>
      </c>
      <c r="I123">
        <v>1</v>
      </c>
      <c r="J123" t="s">
        <v>1915</v>
      </c>
      <c r="K123">
        <v>0</v>
      </c>
      <c r="M123">
        <v>25</v>
      </c>
    </row>
    <row r="124" spans="1:13" hidden="1">
      <c r="A124" t="s">
        <v>2230</v>
      </c>
      <c r="B124" t="s">
        <v>2230</v>
      </c>
      <c r="C124" t="s">
        <v>1359</v>
      </c>
      <c r="D124" t="s">
        <v>2231</v>
      </c>
      <c r="E124">
        <v>1</v>
      </c>
      <c r="G124">
        <v>22.2</v>
      </c>
      <c r="H124" t="s">
        <v>2232</v>
      </c>
      <c r="I124">
        <v>3</v>
      </c>
      <c r="J124" t="s">
        <v>1938</v>
      </c>
      <c r="K124">
        <v>0</v>
      </c>
      <c r="M124">
        <v>2</v>
      </c>
    </row>
    <row r="125" spans="1:13" hidden="1">
      <c r="A125" t="s">
        <v>2233</v>
      </c>
      <c r="B125" t="s">
        <v>2233</v>
      </c>
      <c r="C125" t="s">
        <v>1360</v>
      </c>
      <c r="E125">
        <v>1</v>
      </c>
      <c r="G125">
        <v>10.4</v>
      </c>
      <c r="H125" t="s">
        <v>2234</v>
      </c>
      <c r="I125">
        <v>1</v>
      </c>
      <c r="J125" t="s">
        <v>1915</v>
      </c>
      <c r="K125">
        <v>0</v>
      </c>
      <c r="M125">
        <v>25</v>
      </c>
    </row>
    <row r="126" spans="1:13" hidden="1">
      <c r="A126" t="s">
        <v>2235</v>
      </c>
      <c r="B126" t="s">
        <v>2235</v>
      </c>
      <c r="C126" t="s">
        <v>1361</v>
      </c>
      <c r="D126" t="s">
        <v>2236</v>
      </c>
      <c r="E126">
        <v>1</v>
      </c>
      <c r="G126">
        <v>10.4</v>
      </c>
      <c r="H126" t="s">
        <v>2237</v>
      </c>
      <c r="I126">
        <v>1</v>
      </c>
      <c r="J126" t="s">
        <v>1915</v>
      </c>
      <c r="K126">
        <v>0</v>
      </c>
      <c r="M126">
        <v>25</v>
      </c>
    </row>
    <row r="127" spans="1:13" hidden="1">
      <c r="A127" t="s">
        <v>2238</v>
      </c>
      <c r="B127" t="s">
        <v>2238</v>
      </c>
      <c r="C127" t="s">
        <v>1362</v>
      </c>
      <c r="D127" t="s">
        <v>2239</v>
      </c>
      <c r="E127">
        <v>1</v>
      </c>
      <c r="G127">
        <v>12.2</v>
      </c>
      <c r="H127" t="s">
        <v>2240</v>
      </c>
      <c r="I127">
        <v>3</v>
      </c>
      <c r="J127" t="s">
        <v>1938</v>
      </c>
      <c r="K127">
        <v>2</v>
      </c>
      <c r="M127">
        <v>15</v>
      </c>
    </row>
    <row r="128" spans="1:13" hidden="1">
      <c r="A128" t="s">
        <v>2241</v>
      </c>
      <c r="B128" t="s">
        <v>2241</v>
      </c>
      <c r="C128" t="s">
        <v>1363</v>
      </c>
      <c r="D128" t="s">
        <v>2242</v>
      </c>
      <c r="E128">
        <v>1</v>
      </c>
      <c r="G128">
        <v>6.7</v>
      </c>
      <c r="H128" t="s">
        <v>2243</v>
      </c>
      <c r="I128">
        <v>1</v>
      </c>
      <c r="J128" t="s">
        <v>1915</v>
      </c>
      <c r="K128">
        <v>0</v>
      </c>
      <c r="M128">
        <v>25</v>
      </c>
    </row>
    <row r="129" spans="1:13" hidden="1">
      <c r="A129" t="s">
        <v>2244</v>
      </c>
      <c r="B129" t="s">
        <v>2244</v>
      </c>
      <c r="C129" t="s">
        <v>1364</v>
      </c>
      <c r="D129" t="s">
        <v>2245</v>
      </c>
      <c r="E129">
        <v>1</v>
      </c>
      <c r="G129">
        <v>31.4</v>
      </c>
      <c r="H129" t="s">
        <v>2246</v>
      </c>
      <c r="I129">
        <v>12</v>
      </c>
      <c r="J129" t="s">
        <v>2247</v>
      </c>
      <c r="K129">
        <v>0</v>
      </c>
      <c r="M129">
        <v>11</v>
      </c>
    </row>
    <row r="130" spans="1:13" hidden="1">
      <c r="A130" t="s">
        <v>2248</v>
      </c>
      <c r="B130" t="s">
        <v>2248</v>
      </c>
      <c r="C130" t="s">
        <v>1365</v>
      </c>
      <c r="D130" t="s">
        <v>2249</v>
      </c>
      <c r="E130">
        <v>1</v>
      </c>
      <c r="G130">
        <v>210</v>
      </c>
      <c r="H130" t="s">
        <v>2250</v>
      </c>
      <c r="I130">
        <v>25</v>
      </c>
      <c r="J130" t="s">
        <v>1902</v>
      </c>
      <c r="K130">
        <v>2</v>
      </c>
      <c r="M130">
        <v>9</v>
      </c>
    </row>
    <row r="131" spans="1:13" hidden="1">
      <c r="A131" t="s">
        <v>2251</v>
      </c>
      <c r="B131" t="s">
        <v>2251</v>
      </c>
      <c r="C131" t="s">
        <v>1366</v>
      </c>
      <c r="D131" t="s">
        <v>2252</v>
      </c>
      <c r="E131">
        <v>1</v>
      </c>
      <c r="G131">
        <v>27.7</v>
      </c>
      <c r="H131" t="s">
        <v>2253</v>
      </c>
      <c r="I131">
        <v>18</v>
      </c>
      <c r="J131" t="s">
        <v>2254</v>
      </c>
      <c r="K131">
        <v>2</v>
      </c>
      <c r="M131">
        <v>15</v>
      </c>
    </row>
    <row r="132" spans="1:13" hidden="1">
      <c r="A132" t="s">
        <v>2255</v>
      </c>
      <c r="B132" t="s">
        <v>2255</v>
      </c>
      <c r="C132" t="s">
        <v>1367</v>
      </c>
      <c r="D132" t="s">
        <v>2256</v>
      </c>
      <c r="E132">
        <v>1</v>
      </c>
      <c r="G132">
        <v>1732.2</v>
      </c>
      <c r="H132" t="s">
        <v>2257</v>
      </c>
      <c r="I132">
        <v>10</v>
      </c>
      <c r="J132" t="s">
        <v>1967</v>
      </c>
      <c r="K132">
        <v>0</v>
      </c>
      <c r="M132">
        <v>3</v>
      </c>
    </row>
    <row r="133" spans="1:13" hidden="1">
      <c r="A133" t="s">
        <v>2258</v>
      </c>
      <c r="B133" t="s">
        <v>2258</v>
      </c>
      <c r="C133" t="s">
        <v>1368</v>
      </c>
      <c r="D133" t="s">
        <v>2259</v>
      </c>
      <c r="E133">
        <v>1</v>
      </c>
      <c r="G133">
        <v>21.7</v>
      </c>
      <c r="H133" t="s">
        <v>2260</v>
      </c>
      <c r="I133">
        <v>1</v>
      </c>
      <c r="J133" t="s">
        <v>1915</v>
      </c>
      <c r="K133">
        <v>0</v>
      </c>
      <c r="M133">
        <v>1</v>
      </c>
    </row>
    <row r="134" spans="1:13" hidden="1">
      <c r="A134" t="s">
        <v>2261</v>
      </c>
      <c r="B134" t="s">
        <v>2261</v>
      </c>
      <c r="C134" t="s">
        <v>1369</v>
      </c>
      <c r="D134" t="s">
        <v>2262</v>
      </c>
      <c r="E134">
        <v>1</v>
      </c>
      <c r="G134">
        <v>10.4</v>
      </c>
      <c r="H134" t="s">
        <v>2263</v>
      </c>
      <c r="I134">
        <v>1</v>
      </c>
      <c r="J134" t="s">
        <v>1915</v>
      </c>
      <c r="K134">
        <v>2</v>
      </c>
      <c r="M134">
        <v>26</v>
      </c>
    </row>
    <row r="135" spans="1:13" hidden="1">
      <c r="A135" t="s">
        <v>2264</v>
      </c>
      <c r="B135" t="s">
        <v>2264</v>
      </c>
      <c r="C135" t="s">
        <v>1370</v>
      </c>
      <c r="D135" t="s">
        <v>2265</v>
      </c>
      <c r="E135">
        <v>1</v>
      </c>
      <c r="G135">
        <v>10.4</v>
      </c>
      <c r="H135" t="s">
        <v>2266</v>
      </c>
      <c r="I135">
        <v>1</v>
      </c>
      <c r="J135" t="s">
        <v>1915</v>
      </c>
      <c r="K135">
        <v>2</v>
      </c>
      <c r="M135">
        <v>26</v>
      </c>
    </row>
    <row r="136" spans="1:13" hidden="1">
      <c r="A136" t="s">
        <v>2267</v>
      </c>
      <c r="B136" t="s">
        <v>2267</v>
      </c>
      <c r="C136" t="s">
        <v>1371</v>
      </c>
      <c r="D136" t="s">
        <v>2268</v>
      </c>
      <c r="E136">
        <v>1</v>
      </c>
      <c r="G136">
        <v>16.8</v>
      </c>
      <c r="H136" t="s">
        <v>2269</v>
      </c>
      <c r="I136">
        <v>1</v>
      </c>
      <c r="J136" t="s">
        <v>1915</v>
      </c>
      <c r="K136">
        <v>2</v>
      </c>
      <c r="M136">
        <v>26</v>
      </c>
    </row>
    <row r="137" spans="1:13" hidden="1">
      <c r="A137" t="s">
        <v>2270</v>
      </c>
      <c r="B137" t="s">
        <v>2270</v>
      </c>
      <c r="C137" t="s">
        <v>1372</v>
      </c>
      <c r="D137" t="s">
        <v>2271</v>
      </c>
      <c r="E137">
        <v>1</v>
      </c>
      <c r="G137">
        <v>29.3</v>
      </c>
      <c r="H137" t="s">
        <v>2272</v>
      </c>
      <c r="I137">
        <v>1</v>
      </c>
      <c r="J137" t="s">
        <v>1915</v>
      </c>
      <c r="K137">
        <v>2</v>
      </c>
      <c r="M137">
        <v>26</v>
      </c>
    </row>
    <row r="138" spans="1:13" hidden="1">
      <c r="A138" t="s">
        <v>2273</v>
      </c>
      <c r="B138" t="s">
        <v>2273</v>
      </c>
      <c r="C138" t="s">
        <v>1373</v>
      </c>
      <c r="D138" t="s">
        <v>2274</v>
      </c>
      <c r="E138">
        <v>1</v>
      </c>
      <c r="G138">
        <v>134.9</v>
      </c>
      <c r="H138" t="s">
        <v>2275</v>
      </c>
      <c r="I138">
        <v>3</v>
      </c>
      <c r="J138" t="s">
        <v>1938</v>
      </c>
      <c r="K138">
        <v>2</v>
      </c>
      <c r="M138">
        <v>2</v>
      </c>
    </row>
    <row r="139" spans="1:13" hidden="1">
      <c r="A139" t="s">
        <v>2276</v>
      </c>
      <c r="B139" t="s">
        <v>2276</v>
      </c>
      <c r="C139" t="s">
        <v>1375</v>
      </c>
      <c r="E139">
        <v>1</v>
      </c>
      <c r="G139">
        <v>57.3</v>
      </c>
      <c r="H139" t="s">
        <v>2277</v>
      </c>
      <c r="I139">
        <v>1</v>
      </c>
      <c r="J139" t="s">
        <v>1915</v>
      </c>
      <c r="K139">
        <v>0</v>
      </c>
      <c r="M139">
        <v>1</v>
      </c>
    </row>
    <row r="140" spans="1:13" hidden="1">
      <c r="A140" t="s">
        <v>2278</v>
      </c>
      <c r="B140" t="s">
        <v>2278</v>
      </c>
      <c r="C140" t="s">
        <v>1376</v>
      </c>
      <c r="D140" t="s">
        <v>2279</v>
      </c>
      <c r="E140">
        <v>1</v>
      </c>
      <c r="G140">
        <v>80.2</v>
      </c>
      <c r="H140" t="s">
        <v>2280</v>
      </c>
      <c r="I140">
        <v>1</v>
      </c>
      <c r="J140" t="s">
        <v>1915</v>
      </c>
      <c r="K140">
        <v>0</v>
      </c>
      <c r="M140">
        <v>25</v>
      </c>
    </row>
    <row r="141" spans="1:13" hidden="1">
      <c r="A141" t="s">
        <v>2281</v>
      </c>
      <c r="B141" t="s">
        <v>2281</v>
      </c>
      <c r="C141" t="s">
        <v>404</v>
      </c>
      <c r="E141">
        <v>2</v>
      </c>
      <c r="G141">
        <v>505.4</v>
      </c>
      <c r="H141" t="s">
        <v>2282</v>
      </c>
      <c r="I141">
        <v>21</v>
      </c>
      <c r="J141" t="s">
        <v>1945</v>
      </c>
      <c r="K141">
        <v>0</v>
      </c>
      <c r="M141">
        <v>3</v>
      </c>
    </row>
    <row r="142" spans="1:13" hidden="1">
      <c r="A142" t="s">
        <v>2283</v>
      </c>
      <c r="B142" t="s">
        <v>2283</v>
      </c>
      <c r="C142" t="s">
        <v>1377</v>
      </c>
      <c r="D142" t="s">
        <v>2284</v>
      </c>
      <c r="E142">
        <v>1</v>
      </c>
      <c r="G142">
        <v>85.2</v>
      </c>
      <c r="H142" t="s">
        <v>2285</v>
      </c>
      <c r="I142">
        <v>1</v>
      </c>
      <c r="J142" t="s">
        <v>1915</v>
      </c>
      <c r="K142">
        <v>0</v>
      </c>
      <c r="M142">
        <v>25</v>
      </c>
    </row>
    <row r="143" spans="1:13" hidden="1">
      <c r="A143" t="s">
        <v>2286</v>
      </c>
      <c r="B143" t="s">
        <v>2286</v>
      </c>
      <c r="C143" t="s">
        <v>1378</v>
      </c>
      <c r="D143" t="s">
        <v>2287</v>
      </c>
      <c r="E143">
        <v>1</v>
      </c>
      <c r="G143">
        <v>10.199999999999999</v>
      </c>
      <c r="H143" t="s">
        <v>2288</v>
      </c>
      <c r="I143">
        <v>3</v>
      </c>
      <c r="J143" t="s">
        <v>1938</v>
      </c>
      <c r="K143">
        <v>0</v>
      </c>
      <c r="M143">
        <v>4</v>
      </c>
    </row>
    <row r="144" spans="1:13" hidden="1">
      <c r="A144" t="s">
        <v>2289</v>
      </c>
      <c r="B144" t="s">
        <v>2289</v>
      </c>
      <c r="C144" t="s">
        <v>1379</v>
      </c>
      <c r="D144" t="s">
        <v>2290</v>
      </c>
      <c r="E144">
        <v>2</v>
      </c>
      <c r="G144">
        <v>13.3</v>
      </c>
      <c r="H144" t="s">
        <v>2291</v>
      </c>
      <c r="I144">
        <v>3</v>
      </c>
      <c r="J144" t="s">
        <v>1938</v>
      </c>
      <c r="K144">
        <v>0</v>
      </c>
      <c r="M144">
        <v>4</v>
      </c>
    </row>
    <row r="145" spans="1:13" hidden="1">
      <c r="A145" t="s">
        <v>2292</v>
      </c>
      <c r="B145" t="s">
        <v>2292</v>
      </c>
      <c r="C145" t="s">
        <v>1380</v>
      </c>
      <c r="D145" t="s">
        <v>2293</v>
      </c>
      <c r="E145">
        <v>1</v>
      </c>
      <c r="G145">
        <v>18.3</v>
      </c>
      <c r="H145" t="s">
        <v>2294</v>
      </c>
      <c r="I145">
        <v>3</v>
      </c>
      <c r="J145" t="s">
        <v>1938</v>
      </c>
      <c r="K145">
        <v>0</v>
      </c>
      <c r="M145">
        <v>4</v>
      </c>
    </row>
    <row r="146" spans="1:13" hidden="1">
      <c r="A146" t="s">
        <v>2295</v>
      </c>
      <c r="B146" t="s">
        <v>2295</v>
      </c>
      <c r="C146" t="s">
        <v>1381</v>
      </c>
      <c r="D146" t="s">
        <v>2296</v>
      </c>
      <c r="E146">
        <v>2</v>
      </c>
      <c r="G146">
        <v>14.8</v>
      </c>
      <c r="H146" t="s">
        <v>2297</v>
      </c>
      <c r="I146">
        <v>3</v>
      </c>
      <c r="J146" t="s">
        <v>1938</v>
      </c>
      <c r="K146">
        <v>0</v>
      </c>
      <c r="M146">
        <v>4</v>
      </c>
    </row>
    <row r="147" spans="1:13" hidden="1">
      <c r="A147" t="s">
        <v>2298</v>
      </c>
      <c r="B147" t="s">
        <v>2298</v>
      </c>
      <c r="C147" t="s">
        <v>1382</v>
      </c>
      <c r="D147" t="s">
        <v>2299</v>
      </c>
      <c r="E147">
        <v>1</v>
      </c>
      <c r="G147">
        <v>20.399999999999999</v>
      </c>
      <c r="H147" t="s">
        <v>2300</v>
      </c>
      <c r="I147">
        <v>3</v>
      </c>
      <c r="J147" t="s">
        <v>1938</v>
      </c>
      <c r="K147">
        <v>0</v>
      </c>
      <c r="M147">
        <v>4</v>
      </c>
    </row>
    <row r="148" spans="1:13" hidden="1">
      <c r="A148" t="s">
        <v>2301</v>
      </c>
      <c r="B148" t="s">
        <v>2301</v>
      </c>
      <c r="C148" t="s">
        <v>1383</v>
      </c>
      <c r="D148" t="s">
        <v>2302</v>
      </c>
      <c r="E148">
        <v>2</v>
      </c>
      <c r="G148">
        <v>46.8</v>
      </c>
      <c r="H148" t="s">
        <v>2303</v>
      </c>
      <c r="I148">
        <v>3</v>
      </c>
      <c r="J148" t="s">
        <v>1938</v>
      </c>
      <c r="K148">
        <v>0</v>
      </c>
      <c r="M148">
        <v>4</v>
      </c>
    </row>
    <row r="149" spans="1:13" hidden="1">
      <c r="A149" t="s">
        <v>2304</v>
      </c>
      <c r="B149" t="s">
        <v>2304</v>
      </c>
      <c r="C149" t="s">
        <v>1385</v>
      </c>
      <c r="D149" t="s">
        <v>2305</v>
      </c>
      <c r="E149">
        <v>1</v>
      </c>
      <c r="G149">
        <v>12.5</v>
      </c>
      <c r="H149" t="s">
        <v>2306</v>
      </c>
      <c r="I149">
        <v>1</v>
      </c>
      <c r="J149" t="s">
        <v>1915</v>
      </c>
      <c r="K149">
        <v>0</v>
      </c>
      <c r="M149">
        <v>25</v>
      </c>
    </row>
    <row r="150" spans="1:13" hidden="1">
      <c r="A150" t="s">
        <v>2307</v>
      </c>
      <c r="B150" t="s">
        <v>2307</v>
      </c>
      <c r="C150" t="s">
        <v>1386</v>
      </c>
      <c r="D150" t="s">
        <v>2308</v>
      </c>
      <c r="E150">
        <v>1</v>
      </c>
      <c r="G150">
        <v>16.100000000000001</v>
      </c>
      <c r="H150" t="s">
        <v>2309</v>
      </c>
      <c r="I150">
        <v>1</v>
      </c>
      <c r="J150" t="s">
        <v>1915</v>
      </c>
      <c r="K150">
        <v>0</v>
      </c>
      <c r="M150">
        <v>5</v>
      </c>
    </row>
    <row r="151" spans="1:13" hidden="1">
      <c r="A151" t="s">
        <v>2310</v>
      </c>
      <c r="B151" t="s">
        <v>2310</v>
      </c>
      <c r="C151" t="s">
        <v>1387</v>
      </c>
      <c r="D151" t="s">
        <v>2311</v>
      </c>
      <c r="E151">
        <v>1</v>
      </c>
      <c r="G151">
        <v>19.8</v>
      </c>
      <c r="H151" t="s">
        <v>2312</v>
      </c>
      <c r="I151">
        <v>3</v>
      </c>
      <c r="J151" t="s">
        <v>1938</v>
      </c>
      <c r="K151">
        <v>0</v>
      </c>
      <c r="M151">
        <v>2</v>
      </c>
    </row>
    <row r="152" spans="1:13" hidden="1">
      <c r="A152" t="s">
        <v>2313</v>
      </c>
      <c r="B152" t="s">
        <v>2313</v>
      </c>
      <c r="C152" t="s">
        <v>1388</v>
      </c>
      <c r="D152" t="s">
        <v>2314</v>
      </c>
      <c r="E152">
        <v>1</v>
      </c>
      <c r="G152">
        <v>31.7</v>
      </c>
      <c r="H152" t="s">
        <v>2315</v>
      </c>
      <c r="I152">
        <v>1</v>
      </c>
      <c r="J152" t="s">
        <v>1915</v>
      </c>
      <c r="K152">
        <v>0</v>
      </c>
      <c r="M152">
        <v>25</v>
      </c>
    </row>
    <row r="153" spans="1:13" hidden="1">
      <c r="A153" t="s">
        <v>2316</v>
      </c>
      <c r="B153" t="s">
        <v>2316</v>
      </c>
      <c r="C153" t="s">
        <v>1389</v>
      </c>
      <c r="D153" t="s">
        <v>2317</v>
      </c>
      <c r="E153">
        <v>1</v>
      </c>
      <c r="G153">
        <v>24.9</v>
      </c>
      <c r="H153" t="s">
        <v>2318</v>
      </c>
      <c r="I153">
        <v>1</v>
      </c>
      <c r="J153" t="s">
        <v>1915</v>
      </c>
      <c r="K153">
        <v>0</v>
      </c>
      <c r="M153">
        <v>25</v>
      </c>
    </row>
    <row r="154" spans="1:13" hidden="1">
      <c r="A154" t="s">
        <v>2319</v>
      </c>
      <c r="B154" t="s">
        <v>2319</v>
      </c>
      <c r="C154" t="s">
        <v>1390</v>
      </c>
      <c r="D154" t="s">
        <v>2320</v>
      </c>
      <c r="E154">
        <v>1</v>
      </c>
      <c r="G154">
        <v>8.1999999999999993</v>
      </c>
      <c r="H154" t="s">
        <v>2321</v>
      </c>
      <c r="I154">
        <v>1</v>
      </c>
      <c r="J154" t="s">
        <v>1915</v>
      </c>
      <c r="K154">
        <v>0</v>
      </c>
      <c r="M154">
        <v>5</v>
      </c>
    </row>
    <row r="155" spans="1:13" hidden="1">
      <c r="A155" t="s">
        <v>2322</v>
      </c>
      <c r="B155" t="s">
        <v>2322</v>
      </c>
      <c r="C155" t="s">
        <v>416</v>
      </c>
      <c r="D155" t="s">
        <v>2323</v>
      </c>
      <c r="E155">
        <v>1</v>
      </c>
      <c r="G155">
        <v>302</v>
      </c>
      <c r="H155" t="s">
        <v>2324</v>
      </c>
      <c r="I155">
        <v>25</v>
      </c>
      <c r="J155" t="s">
        <v>1902</v>
      </c>
      <c r="K155">
        <v>0</v>
      </c>
      <c r="M155">
        <v>9</v>
      </c>
    </row>
    <row r="156" spans="1:13" hidden="1">
      <c r="A156" t="s">
        <v>2325</v>
      </c>
      <c r="B156" t="s">
        <v>2325</v>
      </c>
      <c r="C156" t="s">
        <v>1391</v>
      </c>
      <c r="D156" t="s">
        <v>2326</v>
      </c>
      <c r="E156">
        <v>1</v>
      </c>
      <c r="G156">
        <v>124.2</v>
      </c>
      <c r="H156" t="s">
        <v>2327</v>
      </c>
      <c r="I156">
        <v>13</v>
      </c>
      <c r="J156" t="s">
        <v>2328</v>
      </c>
      <c r="K156">
        <v>0</v>
      </c>
      <c r="M156">
        <v>14</v>
      </c>
    </row>
    <row r="157" spans="1:13" hidden="1">
      <c r="A157" t="s">
        <v>2329</v>
      </c>
      <c r="B157" t="s">
        <v>2329</v>
      </c>
      <c r="C157" t="s">
        <v>421</v>
      </c>
      <c r="D157" t="s">
        <v>2330</v>
      </c>
      <c r="E157">
        <v>1</v>
      </c>
      <c r="G157">
        <v>5.9</v>
      </c>
      <c r="H157" t="s">
        <v>2331</v>
      </c>
      <c r="I157">
        <v>1</v>
      </c>
      <c r="J157" t="s">
        <v>1915</v>
      </c>
      <c r="K157">
        <v>0</v>
      </c>
      <c r="M157">
        <v>25</v>
      </c>
    </row>
    <row r="158" spans="1:13" hidden="1">
      <c r="A158" t="s">
        <v>2332</v>
      </c>
      <c r="B158" t="s">
        <v>2332</v>
      </c>
      <c r="C158" t="s">
        <v>1392</v>
      </c>
      <c r="E158">
        <v>1</v>
      </c>
      <c r="G158">
        <v>10.4</v>
      </c>
      <c r="H158" t="s">
        <v>2333</v>
      </c>
      <c r="I158">
        <v>1</v>
      </c>
      <c r="J158" t="s">
        <v>1915</v>
      </c>
      <c r="K158">
        <v>2</v>
      </c>
      <c r="M158">
        <v>26</v>
      </c>
    </row>
    <row r="159" spans="1:13" hidden="1">
      <c r="A159" t="s">
        <v>2334</v>
      </c>
      <c r="B159" t="s">
        <v>2334</v>
      </c>
      <c r="C159" t="s">
        <v>1393</v>
      </c>
      <c r="E159">
        <v>1</v>
      </c>
      <c r="G159">
        <v>333</v>
      </c>
      <c r="H159" t="s">
        <v>2335</v>
      </c>
      <c r="I159">
        <v>25</v>
      </c>
      <c r="J159" t="s">
        <v>1902</v>
      </c>
      <c r="K159">
        <v>0</v>
      </c>
      <c r="M159">
        <v>8</v>
      </c>
    </row>
    <row r="160" spans="1:13" hidden="1">
      <c r="A160" t="s">
        <v>2336</v>
      </c>
      <c r="B160" t="s">
        <v>2336</v>
      </c>
      <c r="C160" t="s">
        <v>1394</v>
      </c>
      <c r="D160" t="s">
        <v>2337</v>
      </c>
      <c r="E160">
        <v>1</v>
      </c>
      <c r="G160">
        <v>48.3</v>
      </c>
      <c r="H160" t="s">
        <v>2338</v>
      </c>
      <c r="I160">
        <v>3</v>
      </c>
      <c r="J160" t="s">
        <v>1938</v>
      </c>
      <c r="K160">
        <v>0</v>
      </c>
      <c r="M160">
        <v>3</v>
      </c>
    </row>
    <row r="161" spans="1:13" hidden="1">
      <c r="A161" t="s">
        <v>2339</v>
      </c>
      <c r="B161" t="s">
        <v>2339</v>
      </c>
      <c r="C161" t="s">
        <v>1395</v>
      </c>
      <c r="E161">
        <v>2</v>
      </c>
      <c r="G161">
        <v>12.7</v>
      </c>
      <c r="H161" t="s">
        <v>2340</v>
      </c>
      <c r="I161">
        <v>1</v>
      </c>
      <c r="J161" t="s">
        <v>1915</v>
      </c>
      <c r="K161">
        <v>0</v>
      </c>
      <c r="M161">
        <v>3</v>
      </c>
    </row>
    <row r="162" spans="1:13" hidden="1">
      <c r="A162" t="s">
        <v>2341</v>
      </c>
      <c r="B162" t="s">
        <v>2341</v>
      </c>
      <c r="C162" t="s">
        <v>1396</v>
      </c>
      <c r="E162">
        <v>1</v>
      </c>
      <c r="G162">
        <v>31.9</v>
      </c>
      <c r="H162" t="s">
        <v>2342</v>
      </c>
      <c r="I162">
        <v>1</v>
      </c>
      <c r="J162" t="s">
        <v>1915</v>
      </c>
      <c r="K162">
        <v>0</v>
      </c>
      <c r="M162">
        <v>25</v>
      </c>
    </row>
    <row r="163" spans="1:13" hidden="1">
      <c r="A163" t="s">
        <v>2343</v>
      </c>
      <c r="B163" t="s">
        <v>2343</v>
      </c>
      <c r="C163" t="s">
        <v>1397</v>
      </c>
      <c r="D163" t="s">
        <v>2344</v>
      </c>
      <c r="E163">
        <v>2</v>
      </c>
      <c r="G163">
        <v>16.100000000000001</v>
      </c>
      <c r="H163" t="s">
        <v>2345</v>
      </c>
      <c r="I163">
        <v>1</v>
      </c>
      <c r="J163" t="s">
        <v>1915</v>
      </c>
      <c r="K163">
        <v>0</v>
      </c>
      <c r="M163">
        <v>3</v>
      </c>
    </row>
    <row r="164" spans="1:13" hidden="1">
      <c r="A164" t="s">
        <v>2346</v>
      </c>
      <c r="B164" t="s">
        <v>2346</v>
      </c>
      <c r="C164" t="s">
        <v>1398</v>
      </c>
      <c r="E164">
        <v>1</v>
      </c>
      <c r="G164">
        <v>11.7</v>
      </c>
      <c r="H164" t="s">
        <v>2347</v>
      </c>
      <c r="I164">
        <v>14</v>
      </c>
      <c r="J164" t="s">
        <v>1898</v>
      </c>
      <c r="K164">
        <v>2</v>
      </c>
      <c r="M164">
        <v>3</v>
      </c>
    </row>
    <row r="165" spans="1:13" hidden="1">
      <c r="A165" t="s">
        <v>2348</v>
      </c>
      <c r="B165" t="s">
        <v>2348</v>
      </c>
      <c r="C165" t="s">
        <v>1399</v>
      </c>
      <c r="D165" t="s">
        <v>2349</v>
      </c>
      <c r="E165">
        <v>1</v>
      </c>
      <c r="G165">
        <v>71.7</v>
      </c>
      <c r="H165" t="s">
        <v>2350</v>
      </c>
      <c r="I165">
        <v>11</v>
      </c>
      <c r="J165" t="s">
        <v>2351</v>
      </c>
      <c r="K165">
        <v>0</v>
      </c>
      <c r="M165">
        <v>3</v>
      </c>
    </row>
    <row r="166" spans="1:13" hidden="1">
      <c r="A166" t="s">
        <v>2352</v>
      </c>
      <c r="B166" t="s">
        <v>2352</v>
      </c>
      <c r="C166" t="s">
        <v>1400</v>
      </c>
      <c r="E166">
        <v>1</v>
      </c>
      <c r="G166">
        <v>187.8</v>
      </c>
      <c r="H166" t="s">
        <v>2353</v>
      </c>
      <c r="I166">
        <v>21</v>
      </c>
      <c r="J166" t="s">
        <v>1945</v>
      </c>
      <c r="K166">
        <v>0</v>
      </c>
      <c r="M166">
        <v>3</v>
      </c>
    </row>
    <row r="167" spans="1:13" hidden="1">
      <c r="A167" t="s">
        <v>2354</v>
      </c>
      <c r="B167" t="s">
        <v>2354</v>
      </c>
      <c r="C167" t="s">
        <v>445</v>
      </c>
      <c r="D167" t="s">
        <v>2355</v>
      </c>
      <c r="E167">
        <v>1</v>
      </c>
      <c r="G167">
        <v>61</v>
      </c>
      <c r="H167" t="s">
        <v>2356</v>
      </c>
      <c r="I167">
        <v>25</v>
      </c>
      <c r="J167" t="s">
        <v>1902</v>
      </c>
      <c r="K167">
        <v>0</v>
      </c>
      <c r="M167">
        <v>9</v>
      </c>
    </row>
    <row r="168" spans="1:13" hidden="1">
      <c r="A168" t="s">
        <v>2357</v>
      </c>
      <c r="B168" t="s">
        <v>2357</v>
      </c>
      <c r="C168" t="s">
        <v>1402</v>
      </c>
      <c r="D168" t="s">
        <v>2358</v>
      </c>
      <c r="E168">
        <v>1</v>
      </c>
      <c r="G168">
        <v>231</v>
      </c>
      <c r="H168" t="s">
        <v>2359</v>
      </c>
      <c r="I168">
        <v>23</v>
      </c>
      <c r="J168" t="s">
        <v>2360</v>
      </c>
      <c r="K168">
        <v>0</v>
      </c>
      <c r="M168">
        <v>3</v>
      </c>
    </row>
    <row r="169" spans="1:13" hidden="1">
      <c r="A169" t="s">
        <v>2361</v>
      </c>
      <c r="B169" t="s">
        <v>2361</v>
      </c>
      <c r="C169" t="s">
        <v>1403</v>
      </c>
      <c r="D169" t="s">
        <v>2362</v>
      </c>
      <c r="E169">
        <v>1</v>
      </c>
      <c r="G169">
        <v>12.3</v>
      </c>
      <c r="H169" t="s">
        <v>2363</v>
      </c>
      <c r="I169">
        <v>19</v>
      </c>
      <c r="J169" t="s">
        <v>1979</v>
      </c>
      <c r="K169">
        <v>0</v>
      </c>
      <c r="M169">
        <v>12</v>
      </c>
    </row>
    <row r="170" spans="1:13" hidden="1">
      <c r="A170" t="s">
        <v>2364</v>
      </c>
      <c r="B170" t="s">
        <v>2364</v>
      </c>
      <c r="C170" t="s">
        <v>1404</v>
      </c>
      <c r="D170" t="s">
        <v>2365</v>
      </c>
      <c r="E170">
        <v>1</v>
      </c>
      <c r="G170">
        <v>54.7</v>
      </c>
      <c r="H170" t="s">
        <v>2366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2367</v>
      </c>
      <c r="B171" t="s">
        <v>2367</v>
      </c>
      <c r="C171" t="s">
        <v>1406</v>
      </c>
      <c r="D171" t="s">
        <v>2368</v>
      </c>
      <c r="E171">
        <v>1</v>
      </c>
      <c r="G171">
        <v>12.8</v>
      </c>
      <c r="H171" t="s">
        <v>2369</v>
      </c>
      <c r="I171">
        <v>15</v>
      </c>
      <c r="J171" t="s">
        <v>1906</v>
      </c>
      <c r="K171">
        <v>0</v>
      </c>
      <c r="M171">
        <v>7</v>
      </c>
    </row>
    <row r="172" spans="1:13" hidden="1">
      <c r="A172" t="s">
        <v>2370</v>
      </c>
      <c r="B172" t="s">
        <v>2370</v>
      </c>
      <c r="C172" t="s">
        <v>459</v>
      </c>
      <c r="D172" t="s">
        <v>2371</v>
      </c>
      <c r="E172">
        <v>1</v>
      </c>
      <c r="G172">
        <v>45.9</v>
      </c>
      <c r="H172" t="s">
        <v>2372</v>
      </c>
      <c r="I172">
        <v>1</v>
      </c>
      <c r="J172" t="s">
        <v>1915</v>
      </c>
      <c r="K172">
        <v>0</v>
      </c>
      <c r="M172">
        <v>5</v>
      </c>
    </row>
    <row r="173" spans="1:13" hidden="1">
      <c r="A173" t="s">
        <v>2373</v>
      </c>
      <c r="B173" t="s">
        <v>2373</v>
      </c>
      <c r="C173" t="s">
        <v>1407</v>
      </c>
      <c r="D173" t="s">
        <v>2374</v>
      </c>
      <c r="E173">
        <v>1</v>
      </c>
      <c r="G173">
        <v>8.6999999999999993</v>
      </c>
      <c r="H173" t="s">
        <v>2375</v>
      </c>
      <c r="I173">
        <v>14</v>
      </c>
      <c r="J173" t="s">
        <v>1898</v>
      </c>
      <c r="K173">
        <v>0</v>
      </c>
      <c r="M173">
        <v>3</v>
      </c>
    </row>
    <row r="174" spans="1:13" hidden="1">
      <c r="A174" t="s">
        <v>2376</v>
      </c>
      <c r="B174" t="s">
        <v>2376</v>
      </c>
      <c r="C174" t="s">
        <v>1408</v>
      </c>
      <c r="E174">
        <v>1</v>
      </c>
      <c r="G174">
        <v>10.1</v>
      </c>
      <c r="H174" t="s">
        <v>2377</v>
      </c>
      <c r="I174">
        <v>1</v>
      </c>
      <c r="J174" t="s">
        <v>1915</v>
      </c>
      <c r="K174">
        <v>0</v>
      </c>
    </row>
    <row r="175" spans="1:13" hidden="1">
      <c r="A175" t="s">
        <v>2378</v>
      </c>
      <c r="B175" t="s">
        <v>2378</v>
      </c>
      <c r="C175" t="s">
        <v>1409</v>
      </c>
      <c r="E175">
        <v>1</v>
      </c>
      <c r="G175">
        <v>0</v>
      </c>
      <c r="H175" t="s">
        <v>2379</v>
      </c>
      <c r="I175">
        <v>1</v>
      </c>
      <c r="J175" t="s">
        <v>1915</v>
      </c>
      <c r="K175">
        <v>0</v>
      </c>
    </row>
    <row r="176" spans="1:13" hidden="1">
      <c r="A176" t="s">
        <v>2380</v>
      </c>
      <c r="B176" t="s">
        <v>2380</v>
      </c>
      <c r="C176" t="s">
        <v>467</v>
      </c>
      <c r="D176" t="s">
        <v>2381</v>
      </c>
      <c r="E176">
        <v>2</v>
      </c>
      <c r="G176">
        <v>326</v>
      </c>
      <c r="H176" t="s">
        <v>2382</v>
      </c>
      <c r="I176">
        <v>21</v>
      </c>
      <c r="J176" t="s">
        <v>1945</v>
      </c>
      <c r="K176">
        <v>0</v>
      </c>
      <c r="M176">
        <v>3</v>
      </c>
    </row>
    <row r="177" spans="1:13" hidden="1">
      <c r="A177" t="s">
        <v>2383</v>
      </c>
      <c r="B177" t="s">
        <v>2383</v>
      </c>
      <c r="C177" t="s">
        <v>464</v>
      </c>
      <c r="D177" t="s">
        <v>2384</v>
      </c>
      <c r="E177">
        <v>1</v>
      </c>
      <c r="G177">
        <v>7.5</v>
      </c>
      <c r="H177" t="s">
        <v>2385</v>
      </c>
      <c r="I177">
        <v>23</v>
      </c>
      <c r="J177" t="s">
        <v>2360</v>
      </c>
      <c r="K177">
        <v>0</v>
      </c>
      <c r="M177">
        <v>3</v>
      </c>
    </row>
    <row r="178" spans="1:13" hidden="1">
      <c r="A178" t="s">
        <v>2386</v>
      </c>
      <c r="B178" t="s">
        <v>2386</v>
      </c>
      <c r="C178" t="s">
        <v>1411</v>
      </c>
      <c r="D178" t="s">
        <v>2387</v>
      </c>
      <c r="E178">
        <v>2</v>
      </c>
      <c r="G178">
        <v>235.8</v>
      </c>
      <c r="H178" t="s">
        <v>2388</v>
      </c>
      <c r="I178">
        <v>1</v>
      </c>
      <c r="J178" t="s">
        <v>1915</v>
      </c>
      <c r="K178">
        <v>2</v>
      </c>
      <c r="M178">
        <v>3</v>
      </c>
    </row>
    <row r="179" spans="1:13" hidden="1">
      <c r="A179" t="s">
        <v>2389</v>
      </c>
      <c r="B179" t="s">
        <v>2389</v>
      </c>
      <c r="C179" t="s">
        <v>474</v>
      </c>
      <c r="D179" t="s">
        <v>2390</v>
      </c>
      <c r="E179">
        <v>1</v>
      </c>
      <c r="G179">
        <v>9.6999999999999993</v>
      </c>
      <c r="H179" t="s">
        <v>2391</v>
      </c>
      <c r="I179">
        <v>1</v>
      </c>
      <c r="J179" t="s">
        <v>1915</v>
      </c>
      <c r="K179">
        <v>0</v>
      </c>
      <c r="M179">
        <v>25</v>
      </c>
    </row>
    <row r="180" spans="1:13" hidden="1">
      <c r="A180" t="s">
        <v>2392</v>
      </c>
      <c r="B180" t="s">
        <v>2392</v>
      </c>
      <c r="C180" t="s">
        <v>475</v>
      </c>
      <c r="D180" t="s">
        <v>2393</v>
      </c>
      <c r="E180">
        <v>1</v>
      </c>
      <c r="G180">
        <v>9.6999999999999993</v>
      </c>
      <c r="H180" t="s">
        <v>2394</v>
      </c>
      <c r="I180">
        <v>1</v>
      </c>
      <c r="J180" t="s">
        <v>1915</v>
      </c>
      <c r="K180">
        <v>2</v>
      </c>
      <c r="M180">
        <v>26</v>
      </c>
    </row>
    <row r="181" spans="1:13" hidden="1">
      <c r="A181" t="s">
        <v>2395</v>
      </c>
      <c r="B181" t="s">
        <v>2395</v>
      </c>
      <c r="C181" t="s">
        <v>473</v>
      </c>
      <c r="D181" t="s">
        <v>2396</v>
      </c>
      <c r="E181">
        <v>1</v>
      </c>
      <c r="G181">
        <v>9.6999999999999993</v>
      </c>
      <c r="H181" t="s">
        <v>2397</v>
      </c>
      <c r="I181">
        <v>1</v>
      </c>
      <c r="J181" t="s">
        <v>1915</v>
      </c>
      <c r="K181">
        <v>2</v>
      </c>
      <c r="M181">
        <v>6</v>
      </c>
    </row>
    <row r="182" spans="1:13" hidden="1">
      <c r="A182" t="s">
        <v>2398</v>
      </c>
      <c r="B182" t="s">
        <v>2398</v>
      </c>
      <c r="C182" t="s">
        <v>1412</v>
      </c>
      <c r="D182" t="s">
        <v>2399</v>
      </c>
      <c r="E182">
        <v>1</v>
      </c>
      <c r="G182">
        <v>4.2</v>
      </c>
      <c r="H182" t="s">
        <v>2400</v>
      </c>
      <c r="I182">
        <v>14</v>
      </c>
      <c r="J182" t="s">
        <v>1898</v>
      </c>
      <c r="K182">
        <v>0</v>
      </c>
      <c r="M182">
        <v>7</v>
      </c>
    </row>
    <row r="183" spans="1:13" hidden="1">
      <c r="A183" t="s">
        <v>2401</v>
      </c>
      <c r="B183" t="s">
        <v>2401</v>
      </c>
      <c r="C183" t="s">
        <v>479</v>
      </c>
      <c r="D183" t="s">
        <v>2402</v>
      </c>
      <c r="E183">
        <v>1</v>
      </c>
      <c r="G183">
        <v>15.3</v>
      </c>
      <c r="H183" t="s">
        <v>2403</v>
      </c>
      <c r="I183">
        <v>1</v>
      </c>
      <c r="J183" t="s">
        <v>1915</v>
      </c>
      <c r="K183">
        <v>0</v>
      </c>
      <c r="M183">
        <v>2</v>
      </c>
    </row>
    <row r="184" spans="1:13" hidden="1">
      <c r="A184" t="s">
        <v>2404</v>
      </c>
      <c r="B184" t="s">
        <v>2404</v>
      </c>
      <c r="C184" t="s">
        <v>1413</v>
      </c>
      <c r="D184" t="s">
        <v>2405</v>
      </c>
      <c r="E184">
        <v>1</v>
      </c>
      <c r="G184">
        <v>0.93</v>
      </c>
      <c r="H184" t="s">
        <v>2406</v>
      </c>
      <c r="I184">
        <v>3</v>
      </c>
      <c r="J184" t="s">
        <v>1938</v>
      </c>
      <c r="K184">
        <v>0</v>
      </c>
      <c r="M184">
        <v>2</v>
      </c>
    </row>
    <row r="185" spans="1:13" hidden="1">
      <c r="A185" t="s">
        <v>2407</v>
      </c>
      <c r="B185" t="s">
        <v>2407</v>
      </c>
      <c r="C185" t="s">
        <v>1414</v>
      </c>
      <c r="D185" t="s">
        <v>2408</v>
      </c>
      <c r="E185">
        <v>2</v>
      </c>
      <c r="G185">
        <v>21.2</v>
      </c>
      <c r="H185" t="s">
        <v>2409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2410</v>
      </c>
      <c r="B186" t="s">
        <v>2410</v>
      </c>
      <c r="C186" t="s">
        <v>483</v>
      </c>
      <c r="D186" t="s">
        <v>2411</v>
      </c>
      <c r="E186">
        <v>1</v>
      </c>
      <c r="G186">
        <v>5.9</v>
      </c>
      <c r="H186" t="s">
        <v>2412</v>
      </c>
      <c r="I186">
        <v>1</v>
      </c>
      <c r="J186" t="s">
        <v>1915</v>
      </c>
      <c r="K186">
        <v>0</v>
      </c>
      <c r="M186">
        <v>25</v>
      </c>
    </row>
    <row r="187" spans="1:13" hidden="1">
      <c r="A187" t="s">
        <v>2413</v>
      </c>
      <c r="B187" t="s">
        <v>2413</v>
      </c>
      <c r="C187" t="s">
        <v>484</v>
      </c>
      <c r="D187" t="s">
        <v>2414</v>
      </c>
      <c r="E187">
        <v>1</v>
      </c>
      <c r="G187">
        <v>6</v>
      </c>
      <c r="H187" t="s">
        <v>2415</v>
      </c>
      <c r="I187">
        <v>1</v>
      </c>
      <c r="J187" t="s">
        <v>1915</v>
      </c>
      <c r="K187">
        <v>0</v>
      </c>
      <c r="M187">
        <v>25</v>
      </c>
    </row>
    <row r="188" spans="1:13" hidden="1">
      <c r="A188" t="s">
        <v>2416</v>
      </c>
      <c r="B188" t="s">
        <v>2416</v>
      </c>
      <c r="C188" t="s">
        <v>1415</v>
      </c>
      <c r="E188">
        <v>1</v>
      </c>
      <c r="G188">
        <v>120</v>
      </c>
      <c r="H188" t="s">
        <v>2417</v>
      </c>
      <c r="I188">
        <v>25</v>
      </c>
      <c r="J188" t="s">
        <v>1902</v>
      </c>
      <c r="K188">
        <v>0</v>
      </c>
      <c r="M188">
        <v>9</v>
      </c>
    </row>
    <row r="189" spans="1:13" hidden="1">
      <c r="A189" t="s">
        <v>2418</v>
      </c>
      <c r="B189" t="s">
        <v>2418</v>
      </c>
      <c r="C189" t="s">
        <v>1416</v>
      </c>
      <c r="D189" t="s">
        <v>2419</v>
      </c>
      <c r="E189">
        <v>1</v>
      </c>
      <c r="G189">
        <v>5.0999999999999996</v>
      </c>
      <c r="H189" t="s">
        <v>2420</v>
      </c>
      <c r="I189">
        <v>7</v>
      </c>
      <c r="J189" t="s">
        <v>2142</v>
      </c>
      <c r="K189">
        <v>2</v>
      </c>
      <c r="M189">
        <v>11</v>
      </c>
    </row>
    <row r="190" spans="1:13" hidden="1">
      <c r="A190" t="s">
        <v>2421</v>
      </c>
      <c r="B190" t="s">
        <v>2421</v>
      </c>
      <c r="C190" t="s">
        <v>1417</v>
      </c>
      <c r="D190" t="s">
        <v>2422</v>
      </c>
      <c r="E190">
        <v>1</v>
      </c>
      <c r="G190">
        <v>89.2</v>
      </c>
      <c r="H190" t="s">
        <v>2423</v>
      </c>
      <c r="I190">
        <v>21</v>
      </c>
      <c r="J190" t="s">
        <v>1945</v>
      </c>
      <c r="K190">
        <v>0</v>
      </c>
      <c r="M190">
        <v>3</v>
      </c>
    </row>
    <row r="191" spans="1:13" hidden="1">
      <c r="A191" t="s">
        <v>2424</v>
      </c>
      <c r="B191" t="s">
        <v>2424</v>
      </c>
      <c r="C191" t="s">
        <v>1418</v>
      </c>
      <c r="D191" t="s">
        <v>2425</v>
      </c>
      <c r="E191">
        <v>1</v>
      </c>
      <c r="G191">
        <v>139.4</v>
      </c>
      <c r="H191" t="s">
        <v>2426</v>
      </c>
      <c r="I191">
        <v>1</v>
      </c>
      <c r="J191" t="s">
        <v>1915</v>
      </c>
      <c r="K191">
        <v>0</v>
      </c>
      <c r="M191">
        <v>1</v>
      </c>
    </row>
    <row r="192" spans="1:13" hidden="1">
      <c r="A192" t="s">
        <v>2427</v>
      </c>
      <c r="B192" t="s">
        <v>2427</v>
      </c>
      <c r="C192" t="s">
        <v>1419</v>
      </c>
      <c r="D192" t="s">
        <v>2428</v>
      </c>
      <c r="E192">
        <v>1</v>
      </c>
      <c r="G192">
        <v>139</v>
      </c>
      <c r="H192" t="s">
        <v>2429</v>
      </c>
      <c r="I192">
        <v>25</v>
      </c>
      <c r="J192" t="s">
        <v>1902</v>
      </c>
      <c r="K192">
        <v>2</v>
      </c>
      <c r="M192">
        <v>9</v>
      </c>
    </row>
    <row r="193" spans="1:13" hidden="1">
      <c r="A193" t="s">
        <v>2430</v>
      </c>
      <c r="B193" t="s">
        <v>2430</v>
      </c>
      <c r="C193" t="s">
        <v>1420</v>
      </c>
      <c r="D193" t="s">
        <v>2431</v>
      </c>
      <c r="E193">
        <v>2</v>
      </c>
      <c r="G193">
        <v>529.70000000000005</v>
      </c>
      <c r="H193" t="s">
        <v>2432</v>
      </c>
      <c r="I193">
        <v>21</v>
      </c>
      <c r="J193" t="s">
        <v>1945</v>
      </c>
      <c r="K193">
        <v>0</v>
      </c>
      <c r="M193">
        <v>3</v>
      </c>
    </row>
    <row r="194" spans="1:13" hidden="1">
      <c r="A194" t="s">
        <v>2433</v>
      </c>
      <c r="B194" t="s">
        <v>2433</v>
      </c>
      <c r="C194" t="s">
        <v>1421</v>
      </c>
      <c r="D194" t="s">
        <v>2434</v>
      </c>
      <c r="E194">
        <v>1</v>
      </c>
      <c r="G194">
        <v>199.6</v>
      </c>
      <c r="H194" t="s">
        <v>2435</v>
      </c>
      <c r="I194">
        <v>1</v>
      </c>
      <c r="J194" t="s">
        <v>1915</v>
      </c>
      <c r="K194">
        <v>2</v>
      </c>
      <c r="M194">
        <v>1</v>
      </c>
    </row>
    <row r="195" spans="1:13" hidden="1">
      <c r="A195" t="s">
        <v>2436</v>
      </c>
      <c r="B195" t="s">
        <v>2436</v>
      </c>
      <c r="C195" t="s">
        <v>1422</v>
      </c>
      <c r="D195" t="s">
        <v>2437</v>
      </c>
      <c r="E195">
        <v>1</v>
      </c>
      <c r="G195">
        <v>307</v>
      </c>
      <c r="H195" t="s">
        <v>2438</v>
      </c>
      <c r="I195">
        <v>1</v>
      </c>
      <c r="J195" t="s">
        <v>1915</v>
      </c>
      <c r="K195">
        <v>2</v>
      </c>
      <c r="M195">
        <v>1</v>
      </c>
    </row>
    <row r="196" spans="1:13" hidden="1">
      <c r="A196" t="s">
        <v>2439</v>
      </c>
      <c r="B196" t="s">
        <v>2439</v>
      </c>
      <c r="C196" t="s">
        <v>1423</v>
      </c>
      <c r="D196" t="s">
        <v>2440</v>
      </c>
      <c r="E196">
        <v>1</v>
      </c>
      <c r="G196">
        <v>20.9</v>
      </c>
      <c r="H196" t="s">
        <v>2441</v>
      </c>
      <c r="I196">
        <v>12</v>
      </c>
      <c r="J196" t="s">
        <v>2247</v>
      </c>
      <c r="K196">
        <v>2</v>
      </c>
      <c r="M196">
        <v>11</v>
      </c>
    </row>
    <row r="197" spans="1:13" hidden="1">
      <c r="A197" t="s">
        <v>2442</v>
      </c>
      <c r="B197" t="s">
        <v>2442</v>
      </c>
      <c r="C197" t="s">
        <v>1424</v>
      </c>
      <c r="D197" t="s">
        <v>2443</v>
      </c>
      <c r="E197">
        <v>2</v>
      </c>
      <c r="G197">
        <v>76</v>
      </c>
      <c r="H197" t="s">
        <v>2444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2445</v>
      </c>
      <c r="B198" t="s">
        <v>2445</v>
      </c>
      <c r="C198" t="s">
        <v>1425</v>
      </c>
      <c r="D198" t="s">
        <v>2446</v>
      </c>
      <c r="E198">
        <v>1</v>
      </c>
      <c r="G198">
        <v>10.4</v>
      </c>
      <c r="H198" t="s">
        <v>2447</v>
      </c>
      <c r="I198">
        <v>1</v>
      </c>
      <c r="J198" t="s">
        <v>1915</v>
      </c>
      <c r="K198">
        <v>1</v>
      </c>
      <c r="M198">
        <v>3</v>
      </c>
    </row>
    <row r="199" spans="1:13" hidden="1">
      <c r="A199" t="s">
        <v>2448</v>
      </c>
      <c r="B199" t="s">
        <v>2448</v>
      </c>
      <c r="C199" t="s">
        <v>492</v>
      </c>
      <c r="D199" t="s">
        <v>2449</v>
      </c>
      <c r="E199">
        <v>1</v>
      </c>
      <c r="G199">
        <v>6.5</v>
      </c>
      <c r="H199" t="s">
        <v>2450</v>
      </c>
      <c r="I199">
        <v>3</v>
      </c>
      <c r="J199" t="s">
        <v>1938</v>
      </c>
      <c r="K199">
        <v>0</v>
      </c>
      <c r="M199">
        <v>3</v>
      </c>
    </row>
    <row r="200" spans="1:13" hidden="1">
      <c r="A200" t="s">
        <v>2451</v>
      </c>
      <c r="B200" t="s">
        <v>2451</v>
      </c>
      <c r="C200" t="s">
        <v>1427</v>
      </c>
      <c r="D200" t="s">
        <v>2452</v>
      </c>
      <c r="E200">
        <v>1</v>
      </c>
      <c r="G200">
        <v>5.9</v>
      </c>
      <c r="H200" t="s">
        <v>2453</v>
      </c>
      <c r="I200">
        <v>1</v>
      </c>
      <c r="J200" t="s">
        <v>1915</v>
      </c>
      <c r="K200">
        <v>0</v>
      </c>
      <c r="M200">
        <v>1</v>
      </c>
    </row>
    <row r="201" spans="1:13" hidden="1">
      <c r="A201" t="s">
        <v>2454</v>
      </c>
      <c r="B201" t="s">
        <v>2454</v>
      </c>
      <c r="C201" t="s">
        <v>1428</v>
      </c>
      <c r="D201" t="s">
        <v>2455</v>
      </c>
      <c r="E201">
        <v>1</v>
      </c>
      <c r="G201">
        <v>44.4</v>
      </c>
      <c r="H201" t="s">
        <v>2456</v>
      </c>
      <c r="I201">
        <v>1</v>
      </c>
      <c r="J201" t="s">
        <v>1915</v>
      </c>
      <c r="K201">
        <v>2</v>
      </c>
      <c r="M201">
        <v>1</v>
      </c>
    </row>
    <row r="202" spans="1:13" hidden="1">
      <c r="A202" t="s">
        <v>2457</v>
      </c>
      <c r="B202" t="s">
        <v>2457</v>
      </c>
      <c r="C202" t="s">
        <v>1429</v>
      </c>
      <c r="D202" t="s">
        <v>2458</v>
      </c>
      <c r="E202">
        <v>1</v>
      </c>
      <c r="G202">
        <v>89.1</v>
      </c>
      <c r="H202" t="s">
        <v>2459</v>
      </c>
      <c r="I202">
        <v>1</v>
      </c>
      <c r="J202" t="s">
        <v>1915</v>
      </c>
      <c r="K202">
        <v>2</v>
      </c>
      <c r="M202">
        <v>1</v>
      </c>
    </row>
    <row r="203" spans="1:13" hidden="1">
      <c r="A203" t="s">
        <v>2460</v>
      </c>
      <c r="B203" t="s">
        <v>2460</v>
      </c>
      <c r="C203" t="s">
        <v>1430</v>
      </c>
      <c r="D203" t="s">
        <v>2461</v>
      </c>
      <c r="E203">
        <v>1</v>
      </c>
      <c r="G203">
        <v>178.5</v>
      </c>
      <c r="H203" t="s">
        <v>2462</v>
      </c>
      <c r="I203">
        <v>1</v>
      </c>
      <c r="J203" t="s">
        <v>1915</v>
      </c>
      <c r="K203">
        <v>2</v>
      </c>
      <c r="M203">
        <v>1</v>
      </c>
    </row>
    <row r="204" spans="1:13" hidden="1">
      <c r="A204" t="s">
        <v>2463</v>
      </c>
      <c r="B204" t="s">
        <v>2463</v>
      </c>
      <c r="C204" t="s">
        <v>1431</v>
      </c>
      <c r="D204" t="s">
        <v>2464</v>
      </c>
      <c r="E204">
        <v>2</v>
      </c>
      <c r="G204">
        <v>1572</v>
      </c>
      <c r="H204" t="s">
        <v>2465</v>
      </c>
      <c r="I204">
        <v>25</v>
      </c>
      <c r="J204" t="s">
        <v>1902</v>
      </c>
      <c r="K204">
        <v>2</v>
      </c>
      <c r="M204">
        <v>15</v>
      </c>
    </row>
    <row r="205" spans="1:13" hidden="1">
      <c r="A205" t="s">
        <v>2466</v>
      </c>
      <c r="B205" t="s">
        <v>2466</v>
      </c>
      <c r="C205" t="s">
        <v>1432</v>
      </c>
      <c r="E205">
        <v>2</v>
      </c>
      <c r="G205">
        <v>15.9</v>
      </c>
      <c r="H205" t="s">
        <v>2467</v>
      </c>
      <c r="I205">
        <v>1</v>
      </c>
      <c r="J205" t="s">
        <v>1915</v>
      </c>
      <c r="K205">
        <v>2</v>
      </c>
      <c r="M205">
        <v>3</v>
      </c>
    </row>
    <row r="206" spans="1:13" hidden="1">
      <c r="A206" t="s">
        <v>2468</v>
      </c>
      <c r="B206" t="s">
        <v>2468</v>
      </c>
      <c r="C206" t="s">
        <v>1433</v>
      </c>
      <c r="D206" t="s">
        <v>2469</v>
      </c>
      <c r="E206">
        <v>1</v>
      </c>
      <c r="G206">
        <v>5.9</v>
      </c>
      <c r="H206" t="s">
        <v>2470</v>
      </c>
      <c r="I206">
        <v>1</v>
      </c>
      <c r="J206" t="s">
        <v>1915</v>
      </c>
      <c r="K206">
        <v>0</v>
      </c>
      <c r="M206">
        <v>25</v>
      </c>
    </row>
    <row r="207" spans="1:13" hidden="1">
      <c r="A207" t="s">
        <v>2471</v>
      </c>
      <c r="B207" t="s">
        <v>2471</v>
      </c>
      <c r="C207" t="s">
        <v>1434</v>
      </c>
      <c r="D207" t="s">
        <v>2472</v>
      </c>
      <c r="E207">
        <v>1</v>
      </c>
      <c r="G207">
        <v>6.1</v>
      </c>
      <c r="H207" t="s">
        <v>2473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2474</v>
      </c>
      <c r="B208" t="s">
        <v>2474</v>
      </c>
      <c r="C208" t="s">
        <v>1435</v>
      </c>
      <c r="D208" t="s">
        <v>2475</v>
      </c>
      <c r="E208">
        <v>1</v>
      </c>
      <c r="G208">
        <v>18132</v>
      </c>
      <c r="H208" t="s">
        <v>2476</v>
      </c>
      <c r="I208">
        <v>25</v>
      </c>
      <c r="J208" t="s">
        <v>1902</v>
      </c>
      <c r="K208">
        <v>0</v>
      </c>
      <c r="M208">
        <v>15</v>
      </c>
    </row>
    <row r="209" spans="1:13" hidden="1">
      <c r="A209" t="s">
        <v>2477</v>
      </c>
      <c r="B209" t="s">
        <v>2477</v>
      </c>
      <c r="C209" t="s">
        <v>1436</v>
      </c>
      <c r="E209">
        <v>1</v>
      </c>
      <c r="G209">
        <v>24.4</v>
      </c>
      <c r="H209" t="s">
        <v>2478</v>
      </c>
      <c r="I209">
        <v>1</v>
      </c>
      <c r="J209" t="s">
        <v>1915</v>
      </c>
      <c r="K209">
        <v>0</v>
      </c>
      <c r="M209">
        <v>25</v>
      </c>
    </row>
    <row r="210" spans="1:13" hidden="1">
      <c r="A210" t="s">
        <v>2479</v>
      </c>
      <c r="B210" t="s">
        <v>2479</v>
      </c>
      <c r="C210" t="s">
        <v>1437</v>
      </c>
      <c r="E210">
        <v>1</v>
      </c>
      <c r="G210">
        <v>13.2</v>
      </c>
      <c r="H210" t="s">
        <v>2480</v>
      </c>
      <c r="I210">
        <v>1</v>
      </c>
      <c r="J210" t="s">
        <v>1915</v>
      </c>
      <c r="K210">
        <v>2</v>
      </c>
      <c r="M210">
        <v>26</v>
      </c>
    </row>
    <row r="211" spans="1:13" hidden="1">
      <c r="A211" t="s">
        <v>2481</v>
      </c>
      <c r="B211" t="s">
        <v>2481</v>
      </c>
      <c r="C211" t="s">
        <v>526</v>
      </c>
      <c r="D211" t="s">
        <v>2482</v>
      </c>
      <c r="E211">
        <v>1</v>
      </c>
      <c r="G211">
        <v>60.9</v>
      </c>
      <c r="H211" t="s">
        <v>2483</v>
      </c>
      <c r="I211">
        <v>1</v>
      </c>
      <c r="J211" t="s">
        <v>1915</v>
      </c>
      <c r="K211">
        <v>0</v>
      </c>
      <c r="M211">
        <v>25</v>
      </c>
    </row>
    <row r="212" spans="1:13" hidden="1">
      <c r="A212" t="s">
        <v>2484</v>
      </c>
      <c r="B212" t="s">
        <v>2484</v>
      </c>
      <c r="C212" t="s">
        <v>1438</v>
      </c>
      <c r="D212" t="s">
        <v>2485</v>
      </c>
      <c r="E212">
        <v>1</v>
      </c>
      <c r="G212">
        <v>73.7</v>
      </c>
      <c r="H212" t="s">
        <v>2486</v>
      </c>
      <c r="I212">
        <v>12</v>
      </c>
      <c r="J212" t="s">
        <v>2247</v>
      </c>
      <c r="K212">
        <v>0</v>
      </c>
      <c r="M212">
        <v>11</v>
      </c>
    </row>
    <row r="213" spans="1:13" hidden="1">
      <c r="A213" t="s">
        <v>2487</v>
      </c>
      <c r="B213" t="s">
        <v>2487</v>
      </c>
      <c r="C213" t="s">
        <v>1439</v>
      </c>
      <c r="D213" t="s">
        <v>2488</v>
      </c>
      <c r="E213">
        <v>1</v>
      </c>
      <c r="G213">
        <v>495</v>
      </c>
      <c r="H213" t="s">
        <v>2489</v>
      </c>
      <c r="I213">
        <v>25</v>
      </c>
      <c r="J213" t="s">
        <v>1902</v>
      </c>
      <c r="K213">
        <v>0</v>
      </c>
      <c r="M213">
        <v>9</v>
      </c>
    </row>
    <row r="214" spans="1:13" hidden="1">
      <c r="A214" t="s">
        <v>2490</v>
      </c>
      <c r="B214" t="s">
        <v>2490</v>
      </c>
      <c r="C214" t="s">
        <v>528</v>
      </c>
      <c r="D214" t="s">
        <v>2491</v>
      </c>
      <c r="E214">
        <v>1</v>
      </c>
      <c r="G214">
        <v>9.6999999999999993</v>
      </c>
      <c r="H214" t="s">
        <v>2492</v>
      </c>
      <c r="I214">
        <v>14</v>
      </c>
      <c r="J214" t="s">
        <v>1898</v>
      </c>
      <c r="K214">
        <v>0</v>
      </c>
      <c r="M214">
        <v>7</v>
      </c>
    </row>
    <row r="215" spans="1:13" hidden="1">
      <c r="A215" t="s">
        <v>2493</v>
      </c>
      <c r="B215" t="s">
        <v>2493</v>
      </c>
      <c r="C215" t="s">
        <v>1440</v>
      </c>
      <c r="D215" t="s">
        <v>2494</v>
      </c>
      <c r="E215">
        <v>1</v>
      </c>
      <c r="G215">
        <v>11.1</v>
      </c>
      <c r="H215" t="s">
        <v>2495</v>
      </c>
      <c r="I215">
        <v>15</v>
      </c>
      <c r="J215" t="s">
        <v>1906</v>
      </c>
      <c r="K215">
        <v>0</v>
      </c>
      <c r="M215">
        <v>15</v>
      </c>
    </row>
    <row r="216" spans="1:13" hidden="1">
      <c r="A216" t="s">
        <v>2496</v>
      </c>
      <c r="B216" t="s">
        <v>2496</v>
      </c>
      <c r="C216" t="s">
        <v>1441</v>
      </c>
      <c r="D216" t="s">
        <v>2497</v>
      </c>
      <c r="E216">
        <v>2</v>
      </c>
      <c r="G216">
        <v>574.79999999999995</v>
      </c>
      <c r="H216" t="s">
        <v>2498</v>
      </c>
      <c r="I216">
        <v>1</v>
      </c>
      <c r="J216" t="s">
        <v>1915</v>
      </c>
      <c r="K216">
        <v>2</v>
      </c>
      <c r="M216">
        <v>3</v>
      </c>
    </row>
    <row r="217" spans="1:13" hidden="1">
      <c r="A217" t="s">
        <v>2499</v>
      </c>
      <c r="B217" t="s">
        <v>2499</v>
      </c>
      <c r="C217" t="s">
        <v>1443</v>
      </c>
      <c r="D217" t="s">
        <v>2500</v>
      </c>
      <c r="E217">
        <v>1</v>
      </c>
      <c r="G217">
        <v>70.599999999999994</v>
      </c>
      <c r="H217" t="s">
        <v>2501</v>
      </c>
      <c r="I217">
        <v>19</v>
      </c>
      <c r="J217" t="s">
        <v>1979</v>
      </c>
      <c r="K217">
        <v>0</v>
      </c>
      <c r="M217">
        <v>3</v>
      </c>
    </row>
    <row r="218" spans="1:13" hidden="1">
      <c r="A218" t="s">
        <v>2502</v>
      </c>
      <c r="B218" t="s">
        <v>2502</v>
      </c>
      <c r="C218" t="s">
        <v>1444</v>
      </c>
      <c r="D218" t="s">
        <v>2503</v>
      </c>
      <c r="E218">
        <v>1</v>
      </c>
      <c r="G218">
        <v>7.3</v>
      </c>
      <c r="H218" t="s">
        <v>2504</v>
      </c>
      <c r="I218">
        <v>1</v>
      </c>
      <c r="J218" t="s">
        <v>1915</v>
      </c>
      <c r="K218">
        <v>0</v>
      </c>
      <c r="M218">
        <v>5</v>
      </c>
    </row>
    <row r="219" spans="1:13" hidden="1">
      <c r="A219" t="s">
        <v>2505</v>
      </c>
      <c r="B219" t="s">
        <v>2505</v>
      </c>
      <c r="C219" t="s">
        <v>1445</v>
      </c>
      <c r="E219">
        <v>2</v>
      </c>
      <c r="G219">
        <v>72.5</v>
      </c>
      <c r="H219" t="s">
        <v>2506</v>
      </c>
      <c r="I219">
        <v>17</v>
      </c>
      <c r="J219" t="s">
        <v>2090</v>
      </c>
      <c r="K219">
        <v>0</v>
      </c>
      <c r="M219">
        <v>3</v>
      </c>
    </row>
    <row r="220" spans="1:13" hidden="1">
      <c r="A220" t="s">
        <v>2507</v>
      </c>
      <c r="B220" t="s">
        <v>2507</v>
      </c>
      <c r="C220" t="s">
        <v>1446</v>
      </c>
      <c r="D220" t="s">
        <v>2508</v>
      </c>
      <c r="E220">
        <v>1</v>
      </c>
      <c r="G220">
        <v>597</v>
      </c>
      <c r="H220" t="s">
        <v>2509</v>
      </c>
      <c r="I220">
        <v>25</v>
      </c>
      <c r="J220" t="s">
        <v>1902</v>
      </c>
      <c r="K220">
        <v>0</v>
      </c>
      <c r="M220">
        <v>8</v>
      </c>
    </row>
    <row r="221" spans="1:13" hidden="1">
      <c r="A221" t="s">
        <v>2510</v>
      </c>
      <c r="B221" t="s">
        <v>2510</v>
      </c>
      <c r="C221" t="s">
        <v>1447</v>
      </c>
      <c r="D221" t="s">
        <v>2511</v>
      </c>
      <c r="E221">
        <v>1</v>
      </c>
      <c r="G221">
        <v>6.6</v>
      </c>
      <c r="H221" t="s">
        <v>2512</v>
      </c>
      <c r="I221">
        <v>1</v>
      </c>
      <c r="J221" t="s">
        <v>1915</v>
      </c>
      <c r="K221">
        <v>2</v>
      </c>
      <c r="M221">
        <v>26</v>
      </c>
    </row>
    <row r="222" spans="1:13" hidden="1">
      <c r="A222" t="s">
        <v>2513</v>
      </c>
      <c r="B222" t="s">
        <v>2513</v>
      </c>
      <c r="C222" t="s">
        <v>1448</v>
      </c>
      <c r="D222" t="s">
        <v>2514</v>
      </c>
      <c r="E222">
        <v>1</v>
      </c>
      <c r="G222">
        <v>8.3000000000000007</v>
      </c>
      <c r="H222" t="s">
        <v>2515</v>
      </c>
      <c r="I222">
        <v>1</v>
      </c>
      <c r="J222" t="s">
        <v>1915</v>
      </c>
      <c r="K222">
        <v>2</v>
      </c>
      <c r="M222">
        <v>26</v>
      </c>
    </row>
    <row r="223" spans="1:13" hidden="1">
      <c r="A223" t="s">
        <v>2516</v>
      </c>
      <c r="B223" t="s">
        <v>2516</v>
      </c>
      <c r="C223" t="s">
        <v>1449</v>
      </c>
      <c r="D223" t="s">
        <v>2517</v>
      </c>
      <c r="E223">
        <v>1</v>
      </c>
      <c r="G223">
        <v>6.6</v>
      </c>
      <c r="H223" t="s">
        <v>2518</v>
      </c>
      <c r="I223">
        <v>1</v>
      </c>
      <c r="J223" t="s">
        <v>1915</v>
      </c>
      <c r="K223">
        <v>0</v>
      </c>
      <c r="M223">
        <v>25</v>
      </c>
    </row>
    <row r="224" spans="1:13" hidden="1">
      <c r="A224" t="s">
        <v>2519</v>
      </c>
      <c r="B224" t="s">
        <v>2519</v>
      </c>
      <c r="C224" t="s">
        <v>1450</v>
      </c>
      <c r="D224" t="s">
        <v>2520</v>
      </c>
      <c r="E224">
        <v>1</v>
      </c>
      <c r="G224">
        <v>236</v>
      </c>
      <c r="H224" t="s">
        <v>2521</v>
      </c>
      <c r="I224">
        <v>25</v>
      </c>
      <c r="J224" t="s">
        <v>1902</v>
      </c>
      <c r="K224">
        <v>0</v>
      </c>
      <c r="M224">
        <v>8</v>
      </c>
    </row>
    <row r="225" spans="1:13" hidden="1">
      <c r="A225" t="s">
        <v>2522</v>
      </c>
      <c r="B225" t="s">
        <v>2522</v>
      </c>
      <c r="C225" t="s">
        <v>1450</v>
      </c>
      <c r="D225" t="s">
        <v>2523</v>
      </c>
      <c r="E225">
        <v>1</v>
      </c>
      <c r="G225">
        <v>236</v>
      </c>
      <c r="H225" t="s">
        <v>2521</v>
      </c>
      <c r="I225">
        <v>25</v>
      </c>
      <c r="J225" t="s">
        <v>1902</v>
      </c>
      <c r="K225">
        <v>0</v>
      </c>
      <c r="M225">
        <v>8</v>
      </c>
    </row>
    <row r="226" spans="1:13" hidden="1">
      <c r="A226" t="s">
        <v>2524</v>
      </c>
      <c r="B226" t="s">
        <v>2524</v>
      </c>
      <c r="C226" t="s">
        <v>1451</v>
      </c>
      <c r="D226" t="s">
        <v>2525</v>
      </c>
      <c r="E226">
        <v>1</v>
      </c>
      <c r="G226">
        <v>212</v>
      </c>
      <c r="H226" t="s">
        <v>2526</v>
      </c>
      <c r="I226">
        <v>25</v>
      </c>
      <c r="J226" t="s">
        <v>1902</v>
      </c>
      <c r="K226">
        <v>0</v>
      </c>
      <c r="M226">
        <v>9</v>
      </c>
    </row>
    <row r="227" spans="1:13" hidden="1">
      <c r="A227" t="s">
        <v>2527</v>
      </c>
      <c r="B227" t="s">
        <v>2527</v>
      </c>
      <c r="C227" t="s">
        <v>1452</v>
      </c>
      <c r="E227">
        <v>1</v>
      </c>
      <c r="G227">
        <v>100</v>
      </c>
      <c r="H227" t="s">
        <v>2528</v>
      </c>
      <c r="I227">
        <v>25</v>
      </c>
      <c r="J227" t="s">
        <v>1902</v>
      </c>
      <c r="K227">
        <v>0</v>
      </c>
      <c r="M227">
        <v>8</v>
      </c>
    </row>
    <row r="228" spans="1:13" hidden="1">
      <c r="A228" t="s">
        <v>2529</v>
      </c>
      <c r="B228" t="s">
        <v>2529</v>
      </c>
      <c r="C228" t="s">
        <v>1453</v>
      </c>
      <c r="D228" t="s">
        <v>2530</v>
      </c>
      <c r="E228">
        <v>1</v>
      </c>
      <c r="G228">
        <v>147</v>
      </c>
      <c r="H228" t="s">
        <v>2531</v>
      </c>
      <c r="I228">
        <v>25</v>
      </c>
      <c r="J228" t="s">
        <v>1902</v>
      </c>
      <c r="K228">
        <v>0</v>
      </c>
      <c r="M228">
        <v>9</v>
      </c>
    </row>
    <row r="229" spans="1:13" hidden="1">
      <c r="A229" t="s">
        <v>2532</v>
      </c>
      <c r="B229" t="s">
        <v>2532</v>
      </c>
      <c r="C229" t="s">
        <v>1453</v>
      </c>
      <c r="E229">
        <v>1</v>
      </c>
      <c r="G229">
        <v>100</v>
      </c>
      <c r="H229" t="s">
        <v>2533</v>
      </c>
      <c r="I229">
        <v>25</v>
      </c>
      <c r="J229" t="s">
        <v>1902</v>
      </c>
      <c r="K229">
        <v>0</v>
      </c>
      <c r="M229">
        <v>8</v>
      </c>
    </row>
    <row r="230" spans="1:13" hidden="1">
      <c r="A230" t="s">
        <v>2534</v>
      </c>
      <c r="B230" t="s">
        <v>2534</v>
      </c>
      <c r="C230" t="s">
        <v>1454</v>
      </c>
      <c r="D230" t="s">
        <v>2535</v>
      </c>
      <c r="E230">
        <v>1</v>
      </c>
      <c r="G230">
        <v>15.5</v>
      </c>
      <c r="H230" t="s">
        <v>2536</v>
      </c>
      <c r="I230">
        <v>1</v>
      </c>
      <c r="J230" t="s">
        <v>1915</v>
      </c>
      <c r="K230">
        <v>2</v>
      </c>
      <c r="M230">
        <v>26</v>
      </c>
    </row>
    <row r="231" spans="1:13" hidden="1">
      <c r="A231" t="s">
        <v>2537</v>
      </c>
      <c r="B231" t="s">
        <v>2537</v>
      </c>
      <c r="C231" t="s">
        <v>557</v>
      </c>
      <c r="D231" t="s">
        <v>2538</v>
      </c>
      <c r="E231">
        <v>1</v>
      </c>
      <c r="G231">
        <v>5.9</v>
      </c>
      <c r="H231" t="s">
        <v>2539</v>
      </c>
      <c r="I231">
        <v>1</v>
      </c>
      <c r="J231" t="s">
        <v>1915</v>
      </c>
      <c r="K231">
        <v>0</v>
      </c>
      <c r="M231">
        <v>25</v>
      </c>
    </row>
    <row r="232" spans="1:13" hidden="1">
      <c r="A232" t="s">
        <v>2540</v>
      </c>
      <c r="B232" t="s">
        <v>2540</v>
      </c>
      <c r="C232" t="s">
        <v>558</v>
      </c>
      <c r="D232" t="s">
        <v>2541</v>
      </c>
      <c r="E232">
        <v>1</v>
      </c>
      <c r="G232">
        <v>6</v>
      </c>
      <c r="H232" t="s">
        <v>2542</v>
      </c>
      <c r="I232">
        <v>1</v>
      </c>
      <c r="J232" t="s">
        <v>1915</v>
      </c>
      <c r="K232">
        <v>0</v>
      </c>
      <c r="M232">
        <v>1</v>
      </c>
    </row>
    <row r="233" spans="1:13" hidden="1">
      <c r="A233" t="s">
        <v>2543</v>
      </c>
      <c r="B233" t="s">
        <v>2543</v>
      </c>
      <c r="C233" t="s">
        <v>1455</v>
      </c>
      <c r="E233">
        <v>2</v>
      </c>
      <c r="G233">
        <v>13.4</v>
      </c>
      <c r="H233" t="s">
        <v>2544</v>
      </c>
      <c r="I233">
        <v>4</v>
      </c>
      <c r="J233" t="s">
        <v>2199</v>
      </c>
      <c r="K233">
        <v>2</v>
      </c>
      <c r="M233">
        <v>3</v>
      </c>
    </row>
    <row r="234" spans="1:13" hidden="1">
      <c r="A234" t="s">
        <v>2545</v>
      </c>
      <c r="B234" t="s">
        <v>2545</v>
      </c>
      <c r="C234" t="s">
        <v>1456</v>
      </c>
      <c r="D234" t="s">
        <v>2546</v>
      </c>
      <c r="E234">
        <v>1</v>
      </c>
      <c r="G234">
        <v>522</v>
      </c>
      <c r="H234" t="s">
        <v>2547</v>
      </c>
      <c r="I234">
        <v>25</v>
      </c>
      <c r="J234" t="s">
        <v>1902</v>
      </c>
      <c r="K234">
        <v>0</v>
      </c>
      <c r="M234">
        <v>8</v>
      </c>
    </row>
    <row r="235" spans="1:13" hidden="1">
      <c r="A235" t="s">
        <v>2548</v>
      </c>
      <c r="B235" t="s">
        <v>2548</v>
      </c>
      <c r="C235" t="s">
        <v>1457</v>
      </c>
      <c r="E235">
        <v>1</v>
      </c>
      <c r="G235">
        <v>686</v>
      </c>
      <c r="H235" t="s">
        <v>2549</v>
      </c>
      <c r="I235">
        <v>25</v>
      </c>
      <c r="J235" t="s">
        <v>1902</v>
      </c>
      <c r="K235">
        <v>0</v>
      </c>
      <c r="M235">
        <v>8</v>
      </c>
    </row>
    <row r="236" spans="1:13" hidden="1">
      <c r="A236" t="s">
        <v>2550</v>
      </c>
      <c r="B236" t="s">
        <v>2550</v>
      </c>
      <c r="C236" t="s">
        <v>1458</v>
      </c>
      <c r="D236" t="s">
        <v>2551</v>
      </c>
      <c r="E236">
        <v>1</v>
      </c>
      <c r="G236">
        <v>422</v>
      </c>
      <c r="H236" t="s">
        <v>2552</v>
      </c>
      <c r="I236">
        <v>25</v>
      </c>
      <c r="J236" t="s">
        <v>1902</v>
      </c>
      <c r="K236">
        <v>0</v>
      </c>
      <c r="M236">
        <v>8</v>
      </c>
    </row>
    <row r="237" spans="1:13" hidden="1">
      <c r="A237" t="s">
        <v>2553</v>
      </c>
      <c r="B237" t="s">
        <v>2553</v>
      </c>
      <c r="C237" t="s">
        <v>1459</v>
      </c>
      <c r="D237" t="s">
        <v>2554</v>
      </c>
      <c r="E237">
        <v>1</v>
      </c>
      <c r="G237">
        <v>17160</v>
      </c>
      <c r="H237" t="s">
        <v>2555</v>
      </c>
      <c r="I237">
        <v>25</v>
      </c>
      <c r="J237" t="s">
        <v>1902</v>
      </c>
      <c r="K237">
        <v>2</v>
      </c>
      <c r="M237">
        <v>9</v>
      </c>
    </row>
    <row r="238" spans="1:13" hidden="1">
      <c r="A238" t="s">
        <v>2556</v>
      </c>
      <c r="B238" t="s">
        <v>2556</v>
      </c>
      <c r="C238" t="s">
        <v>1460</v>
      </c>
      <c r="D238" t="s">
        <v>2557</v>
      </c>
      <c r="E238">
        <v>1</v>
      </c>
      <c r="G238">
        <v>27994</v>
      </c>
      <c r="H238" t="s">
        <v>2558</v>
      </c>
      <c r="I238">
        <v>25</v>
      </c>
      <c r="J238" t="s">
        <v>1902</v>
      </c>
      <c r="K238">
        <v>2</v>
      </c>
      <c r="M238">
        <v>9</v>
      </c>
    </row>
    <row r="239" spans="1:13" hidden="1">
      <c r="A239" t="s">
        <v>2559</v>
      </c>
      <c r="B239" t="s">
        <v>2559</v>
      </c>
      <c r="C239" t="s">
        <v>1461</v>
      </c>
      <c r="D239" t="s">
        <v>2560</v>
      </c>
      <c r="E239">
        <v>1</v>
      </c>
      <c r="G239">
        <v>36826</v>
      </c>
      <c r="H239" t="s">
        <v>2561</v>
      </c>
      <c r="I239">
        <v>25</v>
      </c>
      <c r="J239" t="s">
        <v>1902</v>
      </c>
      <c r="K239">
        <v>2</v>
      </c>
      <c r="M239">
        <v>9</v>
      </c>
    </row>
    <row r="240" spans="1:13" hidden="1">
      <c r="A240" t="s">
        <v>2562</v>
      </c>
      <c r="B240" t="s">
        <v>2562</v>
      </c>
      <c r="C240" t="s">
        <v>1462</v>
      </c>
      <c r="D240" t="s">
        <v>2563</v>
      </c>
      <c r="E240">
        <v>1</v>
      </c>
      <c r="G240">
        <v>44680</v>
      </c>
      <c r="H240" t="s">
        <v>2564</v>
      </c>
      <c r="I240">
        <v>25</v>
      </c>
      <c r="J240" t="s">
        <v>1902</v>
      </c>
      <c r="K240">
        <v>2</v>
      </c>
      <c r="M240">
        <v>9</v>
      </c>
    </row>
    <row r="241" spans="1:13" hidden="1">
      <c r="A241" t="s">
        <v>2565</v>
      </c>
      <c r="B241" t="s">
        <v>2565</v>
      </c>
      <c r="C241" t="s">
        <v>1463</v>
      </c>
      <c r="D241" t="s">
        <v>2566</v>
      </c>
      <c r="E241">
        <v>1</v>
      </c>
      <c r="G241">
        <v>57335</v>
      </c>
      <c r="H241" t="s">
        <v>2567</v>
      </c>
      <c r="I241">
        <v>25</v>
      </c>
      <c r="J241" t="s">
        <v>1902</v>
      </c>
      <c r="K241">
        <v>2</v>
      </c>
      <c r="M241">
        <v>9</v>
      </c>
    </row>
    <row r="242" spans="1:13" hidden="1">
      <c r="A242" t="s">
        <v>2568</v>
      </c>
      <c r="B242" t="s">
        <v>2568</v>
      </c>
      <c r="C242" t="s">
        <v>1464</v>
      </c>
      <c r="D242" t="s">
        <v>2569</v>
      </c>
      <c r="E242">
        <v>2</v>
      </c>
      <c r="G242">
        <v>40.200000000000003</v>
      </c>
      <c r="H242" t="s">
        <v>2570</v>
      </c>
      <c r="I242">
        <v>1</v>
      </c>
      <c r="J242" t="s">
        <v>1915</v>
      </c>
      <c r="K242">
        <v>0</v>
      </c>
      <c r="M242">
        <v>3</v>
      </c>
    </row>
    <row r="243" spans="1:13" hidden="1">
      <c r="A243" t="s">
        <v>2571</v>
      </c>
      <c r="B243" t="s">
        <v>2571</v>
      </c>
      <c r="C243" t="s">
        <v>1465</v>
      </c>
      <c r="E243">
        <v>1</v>
      </c>
      <c r="G243">
        <v>14.4</v>
      </c>
      <c r="H243" t="s">
        <v>2572</v>
      </c>
      <c r="I243">
        <v>1</v>
      </c>
      <c r="J243" t="s">
        <v>1915</v>
      </c>
      <c r="K243">
        <v>2</v>
      </c>
      <c r="M243">
        <v>26</v>
      </c>
    </row>
    <row r="244" spans="1:13" hidden="1">
      <c r="A244" t="s">
        <v>2573</v>
      </c>
      <c r="B244" t="s">
        <v>2573</v>
      </c>
      <c r="C244" t="s">
        <v>1466</v>
      </c>
      <c r="D244" t="s">
        <v>2574</v>
      </c>
      <c r="E244">
        <v>1</v>
      </c>
      <c r="G244">
        <v>6.1</v>
      </c>
      <c r="H244" t="s">
        <v>2575</v>
      </c>
      <c r="I244">
        <v>1</v>
      </c>
      <c r="J244" t="s">
        <v>1915</v>
      </c>
      <c r="K244">
        <v>2</v>
      </c>
      <c r="M244">
        <v>26</v>
      </c>
    </row>
    <row r="245" spans="1:13" hidden="1">
      <c r="A245" t="s">
        <v>2576</v>
      </c>
      <c r="B245" t="s">
        <v>2576</v>
      </c>
      <c r="C245" t="s">
        <v>575</v>
      </c>
      <c r="D245" t="s">
        <v>2577</v>
      </c>
      <c r="E245">
        <v>1</v>
      </c>
      <c r="G245">
        <v>8</v>
      </c>
      <c r="H245" t="s">
        <v>2578</v>
      </c>
      <c r="I245">
        <v>1</v>
      </c>
      <c r="J245" t="s">
        <v>1915</v>
      </c>
      <c r="K245">
        <v>0</v>
      </c>
      <c r="M245">
        <v>25</v>
      </c>
    </row>
    <row r="246" spans="1:13" hidden="1">
      <c r="A246" t="s">
        <v>2579</v>
      </c>
      <c r="B246" t="s">
        <v>2579</v>
      </c>
      <c r="C246" t="s">
        <v>1467</v>
      </c>
      <c r="E246">
        <v>1</v>
      </c>
      <c r="G246">
        <v>36.700000000000003</v>
      </c>
      <c r="H246" t="s">
        <v>2580</v>
      </c>
      <c r="I246">
        <v>5</v>
      </c>
      <c r="J246" t="s">
        <v>2581</v>
      </c>
      <c r="K246">
        <v>0</v>
      </c>
      <c r="M246">
        <v>2</v>
      </c>
    </row>
    <row r="247" spans="1:13" hidden="1">
      <c r="A247" t="s">
        <v>2582</v>
      </c>
      <c r="B247" t="s">
        <v>2582</v>
      </c>
      <c r="C247" t="s">
        <v>578</v>
      </c>
      <c r="D247" t="s">
        <v>2583</v>
      </c>
      <c r="E247">
        <v>1</v>
      </c>
      <c r="G247">
        <v>100</v>
      </c>
      <c r="H247" t="s">
        <v>2584</v>
      </c>
      <c r="I247">
        <v>25</v>
      </c>
      <c r="J247" t="s">
        <v>1902</v>
      </c>
      <c r="K247">
        <v>2</v>
      </c>
      <c r="M247">
        <v>5</v>
      </c>
    </row>
    <row r="248" spans="1:13" hidden="1">
      <c r="A248" t="s">
        <v>2585</v>
      </c>
      <c r="B248" t="s">
        <v>2585</v>
      </c>
      <c r="C248" t="s">
        <v>580</v>
      </c>
      <c r="D248" t="s">
        <v>2586</v>
      </c>
      <c r="E248">
        <v>1</v>
      </c>
      <c r="G248">
        <v>15.1</v>
      </c>
      <c r="H248" t="s">
        <v>2587</v>
      </c>
      <c r="I248">
        <v>7</v>
      </c>
      <c r="J248" t="s">
        <v>2142</v>
      </c>
      <c r="K248">
        <v>2</v>
      </c>
      <c r="M248">
        <v>13</v>
      </c>
    </row>
    <row r="249" spans="1:13" hidden="1">
      <c r="A249" t="s">
        <v>2588</v>
      </c>
      <c r="B249" t="s">
        <v>2588</v>
      </c>
      <c r="C249" t="s">
        <v>1468</v>
      </c>
      <c r="E249">
        <v>1</v>
      </c>
      <c r="G249">
        <v>5.3</v>
      </c>
      <c r="H249" t="s">
        <v>2589</v>
      </c>
      <c r="I249">
        <v>1</v>
      </c>
      <c r="J249" t="s">
        <v>1915</v>
      </c>
      <c r="K249">
        <v>0</v>
      </c>
      <c r="M249">
        <v>25</v>
      </c>
    </row>
    <row r="250" spans="1:13" hidden="1">
      <c r="A250" t="s">
        <v>2590</v>
      </c>
      <c r="B250" t="s">
        <v>2590</v>
      </c>
      <c r="C250" t="s">
        <v>1469</v>
      </c>
      <c r="D250" t="s">
        <v>2591</v>
      </c>
      <c r="E250">
        <v>1</v>
      </c>
      <c r="G250">
        <v>7.7</v>
      </c>
      <c r="H250" t="s">
        <v>2592</v>
      </c>
      <c r="I250">
        <v>3</v>
      </c>
      <c r="J250" t="s">
        <v>1938</v>
      </c>
      <c r="K250">
        <v>0</v>
      </c>
      <c r="M250">
        <v>2</v>
      </c>
    </row>
    <row r="251" spans="1:13" hidden="1">
      <c r="A251" t="s">
        <v>2593</v>
      </c>
      <c r="B251" t="s">
        <v>2593</v>
      </c>
      <c r="C251" t="s">
        <v>1470</v>
      </c>
      <c r="D251" t="s">
        <v>2594</v>
      </c>
      <c r="E251">
        <v>1</v>
      </c>
      <c r="G251">
        <v>1144</v>
      </c>
      <c r="H251" t="s">
        <v>2595</v>
      </c>
      <c r="I251">
        <v>25</v>
      </c>
      <c r="J251" t="s">
        <v>1902</v>
      </c>
      <c r="K251">
        <v>0</v>
      </c>
      <c r="M251">
        <v>8</v>
      </c>
    </row>
    <row r="252" spans="1:13" hidden="1">
      <c r="A252" t="s">
        <v>2596</v>
      </c>
      <c r="B252" t="s">
        <v>2596</v>
      </c>
      <c r="C252" t="s">
        <v>1471</v>
      </c>
      <c r="E252">
        <v>2</v>
      </c>
      <c r="G252">
        <v>60.3</v>
      </c>
      <c r="H252" t="s">
        <v>2597</v>
      </c>
      <c r="I252">
        <v>1</v>
      </c>
      <c r="J252" t="s">
        <v>1915</v>
      </c>
      <c r="K252">
        <v>0</v>
      </c>
      <c r="M252">
        <v>15</v>
      </c>
    </row>
    <row r="253" spans="1:13" hidden="1">
      <c r="A253" t="s">
        <v>2598</v>
      </c>
      <c r="B253" t="s">
        <v>2598</v>
      </c>
      <c r="C253" t="s">
        <v>1472</v>
      </c>
      <c r="D253" t="s">
        <v>2599</v>
      </c>
      <c r="E253">
        <v>1</v>
      </c>
      <c r="G253">
        <v>11.7</v>
      </c>
      <c r="H253" t="s">
        <v>2600</v>
      </c>
      <c r="I253">
        <v>1</v>
      </c>
      <c r="J253" t="s">
        <v>1915</v>
      </c>
      <c r="K253">
        <v>2</v>
      </c>
      <c r="M253">
        <v>26</v>
      </c>
    </row>
    <row r="254" spans="1:13" hidden="1">
      <c r="A254" t="s">
        <v>2601</v>
      </c>
      <c r="B254" t="s">
        <v>2601</v>
      </c>
      <c r="C254" t="s">
        <v>1473</v>
      </c>
      <c r="E254">
        <v>1</v>
      </c>
      <c r="G254">
        <v>275</v>
      </c>
      <c r="H254" t="s">
        <v>2602</v>
      </c>
      <c r="I254">
        <v>1</v>
      </c>
      <c r="J254" t="s">
        <v>1915</v>
      </c>
      <c r="K254">
        <v>2</v>
      </c>
      <c r="M254">
        <v>26</v>
      </c>
    </row>
    <row r="255" spans="1:13" hidden="1">
      <c r="A255" t="s">
        <v>2603</v>
      </c>
      <c r="B255" t="s">
        <v>2603</v>
      </c>
      <c r="C255" t="s">
        <v>594</v>
      </c>
      <c r="D255" t="s">
        <v>2604</v>
      </c>
      <c r="E255">
        <v>1</v>
      </c>
      <c r="G255">
        <v>6.7</v>
      </c>
      <c r="H255" t="s">
        <v>2605</v>
      </c>
      <c r="I255">
        <v>1</v>
      </c>
      <c r="J255" t="s">
        <v>1915</v>
      </c>
      <c r="K255">
        <v>0</v>
      </c>
      <c r="M255">
        <v>25</v>
      </c>
    </row>
    <row r="256" spans="1:13" hidden="1">
      <c r="A256" t="s">
        <v>2606</v>
      </c>
      <c r="B256" t="s">
        <v>2606</v>
      </c>
      <c r="C256" t="s">
        <v>1474</v>
      </c>
      <c r="D256" t="s">
        <v>2607</v>
      </c>
      <c r="E256">
        <v>1</v>
      </c>
      <c r="G256">
        <v>2438.8000000000002</v>
      </c>
      <c r="H256" t="s">
        <v>2608</v>
      </c>
      <c r="I256">
        <v>1</v>
      </c>
      <c r="J256" t="s">
        <v>1915</v>
      </c>
      <c r="K256">
        <v>0</v>
      </c>
      <c r="M256">
        <v>1</v>
      </c>
    </row>
    <row r="257" spans="1:13" hidden="1">
      <c r="A257" t="s">
        <v>2609</v>
      </c>
      <c r="B257" t="s">
        <v>2609</v>
      </c>
      <c r="C257" t="s">
        <v>1475</v>
      </c>
      <c r="D257" t="s">
        <v>2610</v>
      </c>
      <c r="E257">
        <v>1</v>
      </c>
      <c r="G257">
        <v>6.1</v>
      </c>
      <c r="H257" t="s">
        <v>2611</v>
      </c>
      <c r="I257">
        <v>1</v>
      </c>
      <c r="J257" t="s">
        <v>1915</v>
      </c>
      <c r="K257">
        <v>0</v>
      </c>
      <c r="M257">
        <v>1</v>
      </c>
    </row>
    <row r="258" spans="1:13" hidden="1">
      <c r="A258" t="s">
        <v>2612</v>
      </c>
      <c r="B258" t="s">
        <v>2612</v>
      </c>
      <c r="C258" t="s">
        <v>1476</v>
      </c>
      <c r="D258" t="s">
        <v>2613</v>
      </c>
      <c r="E258">
        <v>1</v>
      </c>
      <c r="G258">
        <v>7.6</v>
      </c>
      <c r="H258" t="s">
        <v>2614</v>
      </c>
      <c r="I258">
        <v>1</v>
      </c>
      <c r="J258" t="s">
        <v>1915</v>
      </c>
      <c r="K258">
        <v>0</v>
      </c>
      <c r="M258">
        <v>1</v>
      </c>
    </row>
    <row r="259" spans="1:13" hidden="1">
      <c r="A259" t="s">
        <v>2615</v>
      </c>
      <c r="B259" t="s">
        <v>2615</v>
      </c>
      <c r="C259" t="s">
        <v>1477</v>
      </c>
      <c r="E259">
        <v>1</v>
      </c>
      <c r="G259">
        <v>33</v>
      </c>
      <c r="H259" t="s">
        <v>2616</v>
      </c>
      <c r="I259">
        <v>1</v>
      </c>
      <c r="J259" t="s">
        <v>1915</v>
      </c>
      <c r="K259">
        <v>0</v>
      </c>
      <c r="M259">
        <v>1</v>
      </c>
    </row>
    <row r="260" spans="1:13" hidden="1">
      <c r="A260" t="s">
        <v>2617</v>
      </c>
      <c r="B260" t="s">
        <v>2617</v>
      </c>
      <c r="C260" t="s">
        <v>1478</v>
      </c>
      <c r="E260">
        <v>2</v>
      </c>
      <c r="G260">
        <v>216</v>
      </c>
      <c r="H260" t="s">
        <v>2618</v>
      </c>
      <c r="I260">
        <v>25</v>
      </c>
      <c r="J260" t="s">
        <v>1902</v>
      </c>
      <c r="K260">
        <v>2</v>
      </c>
      <c r="M260">
        <v>9</v>
      </c>
    </row>
    <row r="261" spans="1:13" hidden="1">
      <c r="A261" t="s">
        <v>2619</v>
      </c>
      <c r="B261" t="s">
        <v>2619</v>
      </c>
      <c r="C261" t="s">
        <v>1479</v>
      </c>
      <c r="D261" t="s">
        <v>2620</v>
      </c>
      <c r="E261">
        <v>1</v>
      </c>
      <c r="G261">
        <v>184</v>
      </c>
      <c r="H261" t="s">
        <v>2621</v>
      </c>
      <c r="I261">
        <v>25</v>
      </c>
      <c r="J261" t="s">
        <v>1902</v>
      </c>
      <c r="K261">
        <v>0</v>
      </c>
      <c r="M261">
        <v>10</v>
      </c>
    </row>
    <row r="262" spans="1:13" hidden="1">
      <c r="A262" t="s">
        <v>2622</v>
      </c>
      <c r="B262" t="s">
        <v>2622</v>
      </c>
      <c r="C262" t="s">
        <v>1479</v>
      </c>
      <c r="D262" t="s">
        <v>2623</v>
      </c>
      <c r="E262">
        <v>1</v>
      </c>
      <c r="G262">
        <v>145</v>
      </c>
      <c r="H262" t="s">
        <v>2621</v>
      </c>
      <c r="I262">
        <v>25</v>
      </c>
      <c r="J262" t="s">
        <v>1902</v>
      </c>
      <c r="K262">
        <v>0</v>
      </c>
      <c r="M262">
        <v>10</v>
      </c>
    </row>
    <row r="263" spans="1:13" hidden="1">
      <c r="A263" t="s">
        <v>2624</v>
      </c>
      <c r="B263" t="s">
        <v>2624</v>
      </c>
      <c r="C263" t="s">
        <v>607</v>
      </c>
      <c r="D263" t="s">
        <v>2625</v>
      </c>
      <c r="E263">
        <v>1</v>
      </c>
      <c r="G263">
        <v>50.7</v>
      </c>
      <c r="H263" t="s">
        <v>2626</v>
      </c>
      <c r="I263">
        <v>12</v>
      </c>
      <c r="J263" t="s">
        <v>2247</v>
      </c>
      <c r="K263">
        <v>0</v>
      </c>
      <c r="M263">
        <v>3</v>
      </c>
    </row>
    <row r="264" spans="1:13" hidden="1">
      <c r="A264" t="s">
        <v>2627</v>
      </c>
      <c r="B264" t="s">
        <v>2627</v>
      </c>
      <c r="C264" t="s">
        <v>609</v>
      </c>
      <c r="E264">
        <v>1</v>
      </c>
      <c r="G264">
        <v>61</v>
      </c>
      <c r="H264" t="s">
        <v>2628</v>
      </c>
      <c r="I264">
        <v>25</v>
      </c>
      <c r="J264" t="s">
        <v>1902</v>
      </c>
      <c r="K264">
        <v>0</v>
      </c>
      <c r="M264">
        <v>11</v>
      </c>
    </row>
    <row r="265" spans="1:13" hidden="1">
      <c r="A265" t="s">
        <v>2629</v>
      </c>
      <c r="B265" t="s">
        <v>2629</v>
      </c>
      <c r="C265" t="s">
        <v>612</v>
      </c>
      <c r="D265" t="s">
        <v>2630</v>
      </c>
      <c r="E265">
        <v>2</v>
      </c>
      <c r="G265">
        <v>15.1</v>
      </c>
      <c r="H265" t="s">
        <v>2631</v>
      </c>
      <c r="I265">
        <v>1</v>
      </c>
      <c r="J265" t="s">
        <v>1915</v>
      </c>
      <c r="K265">
        <v>0</v>
      </c>
      <c r="M265">
        <v>15</v>
      </c>
    </row>
    <row r="266" spans="1:13" hidden="1">
      <c r="A266" t="s">
        <v>2632</v>
      </c>
      <c r="B266" t="s">
        <v>2632</v>
      </c>
      <c r="C266" t="s">
        <v>1480</v>
      </c>
      <c r="E266">
        <v>2</v>
      </c>
      <c r="G266">
        <v>153.5</v>
      </c>
      <c r="H266" t="s">
        <v>2633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2634</v>
      </c>
      <c r="B267" t="s">
        <v>2634</v>
      </c>
      <c r="C267" t="s">
        <v>1481</v>
      </c>
      <c r="E267">
        <v>1</v>
      </c>
      <c r="G267">
        <v>94.3</v>
      </c>
      <c r="H267" t="s">
        <v>2635</v>
      </c>
      <c r="I267">
        <v>1</v>
      </c>
      <c r="J267" t="s">
        <v>1915</v>
      </c>
      <c r="K267">
        <v>0</v>
      </c>
      <c r="M267">
        <v>25</v>
      </c>
    </row>
    <row r="268" spans="1:13" hidden="1">
      <c r="A268" t="s">
        <v>2636</v>
      </c>
      <c r="B268" t="s">
        <v>2636</v>
      </c>
      <c r="C268" t="s">
        <v>1482</v>
      </c>
      <c r="E268">
        <v>1</v>
      </c>
      <c r="G268">
        <v>141</v>
      </c>
      <c r="H268" t="s">
        <v>2637</v>
      </c>
      <c r="I268">
        <v>1</v>
      </c>
      <c r="J268" t="s">
        <v>1915</v>
      </c>
      <c r="K268">
        <v>0</v>
      </c>
      <c r="M268">
        <v>25</v>
      </c>
    </row>
    <row r="269" spans="1:13" hidden="1">
      <c r="A269" t="s">
        <v>2638</v>
      </c>
      <c r="B269" t="s">
        <v>2638</v>
      </c>
      <c r="C269" t="s">
        <v>1483</v>
      </c>
      <c r="D269" t="s">
        <v>2639</v>
      </c>
      <c r="E269">
        <v>1</v>
      </c>
      <c r="G269">
        <v>452</v>
      </c>
      <c r="H269" t="s">
        <v>2640</v>
      </c>
      <c r="I269">
        <v>25</v>
      </c>
      <c r="J269" t="s">
        <v>1902</v>
      </c>
      <c r="K269">
        <v>0</v>
      </c>
      <c r="M269">
        <v>9</v>
      </c>
    </row>
    <row r="270" spans="1:13" hidden="1">
      <c r="A270" t="s">
        <v>2641</v>
      </c>
      <c r="B270" t="s">
        <v>2641</v>
      </c>
      <c r="C270" t="s">
        <v>1484</v>
      </c>
      <c r="D270" t="s">
        <v>2642</v>
      </c>
      <c r="E270">
        <v>2</v>
      </c>
      <c r="G270">
        <v>7.2</v>
      </c>
      <c r="H270" t="s">
        <v>2643</v>
      </c>
      <c r="I270">
        <v>1</v>
      </c>
      <c r="J270" t="s">
        <v>1915</v>
      </c>
      <c r="K270">
        <v>0</v>
      </c>
      <c r="M270">
        <v>3</v>
      </c>
    </row>
    <row r="271" spans="1:13" hidden="1">
      <c r="A271" t="s">
        <v>2644</v>
      </c>
      <c r="B271" t="s">
        <v>2644</v>
      </c>
      <c r="C271" t="s">
        <v>1485</v>
      </c>
      <c r="D271" t="s">
        <v>2645</v>
      </c>
      <c r="E271">
        <v>2</v>
      </c>
      <c r="G271">
        <v>541.70000000000005</v>
      </c>
      <c r="H271" t="s">
        <v>2646</v>
      </c>
      <c r="I271">
        <v>21</v>
      </c>
      <c r="J271" t="s">
        <v>1945</v>
      </c>
      <c r="K271">
        <v>2</v>
      </c>
      <c r="M271">
        <v>11</v>
      </c>
    </row>
    <row r="272" spans="1:13" hidden="1">
      <c r="A272" t="s">
        <v>2647</v>
      </c>
      <c r="B272" t="s">
        <v>2647</v>
      </c>
      <c r="C272" t="s">
        <v>1486</v>
      </c>
      <c r="E272">
        <v>2</v>
      </c>
      <c r="G272">
        <v>157.4</v>
      </c>
      <c r="H272" t="s">
        <v>2648</v>
      </c>
      <c r="I272">
        <v>1</v>
      </c>
      <c r="J272" t="s">
        <v>1915</v>
      </c>
      <c r="K272">
        <v>2</v>
      </c>
      <c r="M272">
        <v>15</v>
      </c>
    </row>
    <row r="273" spans="1:13" hidden="1">
      <c r="A273" t="s">
        <v>2649</v>
      </c>
      <c r="B273" t="s">
        <v>2649</v>
      </c>
      <c r="C273" t="s">
        <v>1487</v>
      </c>
      <c r="D273" t="s">
        <v>2650</v>
      </c>
      <c r="E273">
        <v>1</v>
      </c>
      <c r="G273">
        <v>18.5</v>
      </c>
      <c r="H273" t="s">
        <v>2651</v>
      </c>
      <c r="I273">
        <v>1</v>
      </c>
      <c r="J273" t="s">
        <v>1915</v>
      </c>
      <c r="K273">
        <v>0</v>
      </c>
      <c r="M273">
        <v>25</v>
      </c>
    </row>
    <row r="274" spans="1:13" hidden="1">
      <c r="A274" t="s">
        <v>2652</v>
      </c>
      <c r="B274" t="s">
        <v>2652</v>
      </c>
      <c r="C274" t="s">
        <v>1488</v>
      </c>
      <c r="E274">
        <v>2</v>
      </c>
      <c r="G274">
        <v>23.8</v>
      </c>
      <c r="H274" t="s">
        <v>2653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2654</v>
      </c>
      <c r="B275" t="s">
        <v>2654</v>
      </c>
      <c r="C275" t="s">
        <v>1489</v>
      </c>
      <c r="E275">
        <v>2</v>
      </c>
      <c r="G275">
        <v>92.5</v>
      </c>
      <c r="H275" t="s">
        <v>2655</v>
      </c>
      <c r="I275">
        <v>1</v>
      </c>
      <c r="J275" t="s">
        <v>1915</v>
      </c>
      <c r="K275">
        <v>0</v>
      </c>
      <c r="M275">
        <v>3</v>
      </c>
    </row>
    <row r="276" spans="1:13" hidden="1">
      <c r="A276" t="s">
        <v>2656</v>
      </c>
      <c r="B276" t="s">
        <v>2656</v>
      </c>
      <c r="C276" t="s">
        <v>1490</v>
      </c>
      <c r="D276" t="s">
        <v>2657</v>
      </c>
      <c r="E276">
        <v>1</v>
      </c>
      <c r="G276">
        <v>113.5</v>
      </c>
      <c r="H276" t="s">
        <v>2658</v>
      </c>
      <c r="I276">
        <v>14</v>
      </c>
      <c r="J276" t="s">
        <v>1898</v>
      </c>
      <c r="K276">
        <v>0</v>
      </c>
      <c r="M276">
        <v>3</v>
      </c>
    </row>
    <row r="277" spans="1:13" hidden="1">
      <c r="A277" t="s">
        <v>2659</v>
      </c>
      <c r="B277" t="s">
        <v>2659</v>
      </c>
      <c r="C277" t="s">
        <v>1491</v>
      </c>
      <c r="D277" t="s">
        <v>2660</v>
      </c>
      <c r="E277">
        <v>1</v>
      </c>
      <c r="G277">
        <v>111.2</v>
      </c>
      <c r="H277" t="s">
        <v>2661</v>
      </c>
      <c r="I277">
        <v>22</v>
      </c>
      <c r="J277" t="s">
        <v>2662</v>
      </c>
      <c r="K277">
        <v>0</v>
      </c>
      <c r="M277">
        <v>3</v>
      </c>
    </row>
    <row r="278" spans="1:13" hidden="1">
      <c r="A278" t="s">
        <v>2663</v>
      </c>
      <c r="B278" t="s">
        <v>2663</v>
      </c>
      <c r="C278" t="s">
        <v>1492</v>
      </c>
      <c r="E278">
        <v>2</v>
      </c>
      <c r="G278">
        <v>6155</v>
      </c>
      <c r="H278" t="s">
        <v>2664</v>
      </c>
      <c r="I278">
        <v>25</v>
      </c>
      <c r="J278" t="s">
        <v>1902</v>
      </c>
      <c r="K278">
        <v>2</v>
      </c>
      <c r="M278">
        <v>11</v>
      </c>
    </row>
    <row r="279" spans="1:13" hidden="1">
      <c r="A279" t="s">
        <v>2665</v>
      </c>
      <c r="B279" t="s">
        <v>2665</v>
      </c>
      <c r="C279" t="s">
        <v>1493</v>
      </c>
      <c r="D279" t="s">
        <v>2666</v>
      </c>
      <c r="E279">
        <v>2</v>
      </c>
      <c r="G279">
        <v>1976</v>
      </c>
      <c r="H279" t="s">
        <v>2667</v>
      </c>
      <c r="I279">
        <v>25</v>
      </c>
      <c r="J279" t="s">
        <v>1902</v>
      </c>
      <c r="K279">
        <v>2</v>
      </c>
      <c r="M279">
        <v>15</v>
      </c>
    </row>
    <row r="280" spans="1:13" hidden="1">
      <c r="A280" t="s">
        <v>2668</v>
      </c>
      <c r="B280" t="s">
        <v>2668</v>
      </c>
      <c r="C280" t="s">
        <v>1494</v>
      </c>
      <c r="E280">
        <v>2</v>
      </c>
      <c r="G280">
        <v>3424</v>
      </c>
      <c r="H280" t="s">
        <v>2669</v>
      </c>
      <c r="I280">
        <v>25</v>
      </c>
      <c r="J280" t="s">
        <v>1902</v>
      </c>
      <c r="K280">
        <v>2</v>
      </c>
      <c r="M280">
        <v>15</v>
      </c>
    </row>
    <row r="281" spans="1:13" hidden="1">
      <c r="A281" t="s">
        <v>2670</v>
      </c>
      <c r="B281" t="s">
        <v>2670</v>
      </c>
      <c r="C281" t="s">
        <v>1495</v>
      </c>
      <c r="E281">
        <v>2</v>
      </c>
      <c r="G281">
        <v>1061</v>
      </c>
      <c r="H281" t="s">
        <v>2671</v>
      </c>
      <c r="I281">
        <v>25</v>
      </c>
      <c r="J281" t="s">
        <v>1902</v>
      </c>
      <c r="K281">
        <v>2</v>
      </c>
      <c r="M281">
        <v>15</v>
      </c>
    </row>
    <row r="282" spans="1:13" hidden="1">
      <c r="A282" t="s">
        <v>2672</v>
      </c>
      <c r="B282" t="s">
        <v>2672</v>
      </c>
      <c r="C282" t="s">
        <v>1496</v>
      </c>
      <c r="D282" t="s">
        <v>2673</v>
      </c>
      <c r="E282">
        <v>1</v>
      </c>
      <c r="G282">
        <v>0.77</v>
      </c>
      <c r="H282" t="s">
        <v>2674</v>
      </c>
      <c r="I282">
        <v>3</v>
      </c>
      <c r="J282" t="s">
        <v>1938</v>
      </c>
      <c r="K282">
        <v>0</v>
      </c>
      <c r="M282">
        <v>2</v>
      </c>
    </row>
    <row r="283" spans="1:13" hidden="1">
      <c r="A283" t="s">
        <v>2675</v>
      </c>
      <c r="B283" t="s">
        <v>2675</v>
      </c>
      <c r="C283" t="s">
        <v>1497</v>
      </c>
      <c r="E283">
        <v>1</v>
      </c>
      <c r="G283">
        <v>12.6</v>
      </c>
      <c r="H283" t="s">
        <v>2676</v>
      </c>
      <c r="I283">
        <v>1</v>
      </c>
      <c r="J283" t="s">
        <v>1915</v>
      </c>
      <c r="K283">
        <v>2</v>
      </c>
      <c r="M283">
        <v>26</v>
      </c>
    </row>
    <row r="284" spans="1:13" hidden="1">
      <c r="A284" t="s">
        <v>2677</v>
      </c>
      <c r="B284" t="s">
        <v>2677</v>
      </c>
      <c r="C284" t="s">
        <v>1498</v>
      </c>
      <c r="E284">
        <v>1</v>
      </c>
      <c r="G284">
        <v>8.9</v>
      </c>
      <c r="H284" t="s">
        <v>2678</v>
      </c>
      <c r="I284">
        <v>1</v>
      </c>
      <c r="J284" t="s">
        <v>1915</v>
      </c>
      <c r="K284">
        <v>2</v>
      </c>
      <c r="M284">
        <v>26</v>
      </c>
    </row>
    <row r="285" spans="1:13" hidden="1">
      <c r="A285" t="s">
        <v>2679</v>
      </c>
      <c r="B285" t="s">
        <v>2679</v>
      </c>
      <c r="C285" t="s">
        <v>1499</v>
      </c>
      <c r="D285" t="s">
        <v>2680</v>
      </c>
      <c r="E285">
        <v>1</v>
      </c>
      <c r="G285">
        <v>17.600000000000001</v>
      </c>
      <c r="H285" t="s">
        <v>2681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2682</v>
      </c>
      <c r="B286" t="s">
        <v>2682</v>
      </c>
      <c r="C286" t="s">
        <v>1500</v>
      </c>
      <c r="D286" t="s">
        <v>2683</v>
      </c>
      <c r="E286">
        <v>1</v>
      </c>
      <c r="G286">
        <v>9039</v>
      </c>
      <c r="H286" t="s">
        <v>2684</v>
      </c>
      <c r="I286">
        <v>25</v>
      </c>
      <c r="J286" t="s">
        <v>1902</v>
      </c>
      <c r="K286">
        <v>0</v>
      </c>
      <c r="M286">
        <v>9</v>
      </c>
    </row>
    <row r="287" spans="1:13" hidden="1">
      <c r="A287" t="s">
        <v>2685</v>
      </c>
      <c r="B287" t="s">
        <v>2685</v>
      </c>
      <c r="C287" t="s">
        <v>1501</v>
      </c>
      <c r="D287" t="s">
        <v>2686</v>
      </c>
      <c r="E287">
        <v>1</v>
      </c>
      <c r="G287">
        <v>7.2</v>
      </c>
      <c r="H287" t="s">
        <v>2687</v>
      </c>
      <c r="I287">
        <v>3</v>
      </c>
      <c r="J287" t="s">
        <v>1938</v>
      </c>
      <c r="K287">
        <v>0</v>
      </c>
      <c r="M287">
        <v>2</v>
      </c>
    </row>
    <row r="288" spans="1:13" hidden="1">
      <c r="A288" t="s">
        <v>2688</v>
      </c>
      <c r="B288" t="s">
        <v>2688</v>
      </c>
      <c r="C288" t="s">
        <v>1502</v>
      </c>
      <c r="D288" t="s">
        <v>2689</v>
      </c>
      <c r="E288">
        <v>2</v>
      </c>
      <c r="G288">
        <v>40.5</v>
      </c>
      <c r="H288" t="s">
        <v>2690</v>
      </c>
      <c r="I288">
        <v>1</v>
      </c>
      <c r="J288" t="s">
        <v>1915</v>
      </c>
      <c r="K288">
        <v>2</v>
      </c>
      <c r="M288">
        <v>8</v>
      </c>
    </row>
    <row r="289" spans="1:13" hidden="1">
      <c r="A289" t="s">
        <v>2691</v>
      </c>
      <c r="B289" t="s">
        <v>2691</v>
      </c>
      <c r="C289" t="s">
        <v>1503</v>
      </c>
      <c r="D289" t="s">
        <v>2692</v>
      </c>
      <c r="E289">
        <v>2</v>
      </c>
      <c r="G289">
        <v>960</v>
      </c>
      <c r="H289" t="s">
        <v>2693</v>
      </c>
      <c r="I289">
        <v>25</v>
      </c>
      <c r="J289" t="s">
        <v>1902</v>
      </c>
      <c r="K289">
        <v>0</v>
      </c>
      <c r="M289">
        <v>8</v>
      </c>
    </row>
    <row r="290" spans="1:13" hidden="1">
      <c r="A290" t="s">
        <v>2694</v>
      </c>
      <c r="B290" t="s">
        <v>2694</v>
      </c>
      <c r="C290" t="s">
        <v>1504</v>
      </c>
      <c r="D290" t="s">
        <v>2695</v>
      </c>
      <c r="E290">
        <v>1</v>
      </c>
      <c r="G290">
        <v>6.1</v>
      </c>
      <c r="H290" t="s">
        <v>2696</v>
      </c>
      <c r="I290">
        <v>1</v>
      </c>
      <c r="J290" t="s">
        <v>1915</v>
      </c>
      <c r="K290">
        <v>0</v>
      </c>
      <c r="M290">
        <v>5</v>
      </c>
    </row>
    <row r="291" spans="1:13" hidden="1">
      <c r="A291" t="s">
        <v>2697</v>
      </c>
      <c r="B291" t="s">
        <v>2697</v>
      </c>
      <c r="C291" t="s">
        <v>1505</v>
      </c>
      <c r="D291" t="s">
        <v>2698</v>
      </c>
      <c r="E291">
        <v>2</v>
      </c>
      <c r="G291">
        <v>52.3</v>
      </c>
      <c r="H291" t="s">
        <v>2699</v>
      </c>
      <c r="I291">
        <v>21</v>
      </c>
      <c r="J291" t="s">
        <v>1945</v>
      </c>
      <c r="K291">
        <v>0</v>
      </c>
      <c r="M291">
        <v>3</v>
      </c>
    </row>
    <row r="292" spans="1:13" hidden="1">
      <c r="A292" t="s">
        <v>2700</v>
      </c>
      <c r="B292" t="s">
        <v>2700</v>
      </c>
      <c r="C292" t="s">
        <v>1506</v>
      </c>
      <c r="D292" t="s">
        <v>2701</v>
      </c>
      <c r="E292">
        <v>1</v>
      </c>
      <c r="G292">
        <v>147</v>
      </c>
      <c r="H292" t="s">
        <v>2702</v>
      </c>
      <c r="I292">
        <v>25</v>
      </c>
      <c r="J292" t="s">
        <v>1902</v>
      </c>
      <c r="K292">
        <v>0</v>
      </c>
      <c r="M292">
        <v>8</v>
      </c>
    </row>
    <row r="293" spans="1:13" hidden="1">
      <c r="A293" t="s">
        <v>2703</v>
      </c>
      <c r="B293" t="s">
        <v>2703</v>
      </c>
      <c r="C293" t="s">
        <v>1506</v>
      </c>
      <c r="D293" t="s">
        <v>2704</v>
      </c>
      <c r="E293">
        <v>1</v>
      </c>
      <c r="G293">
        <v>100</v>
      </c>
      <c r="H293" t="s">
        <v>2702</v>
      </c>
      <c r="I293">
        <v>25</v>
      </c>
      <c r="J293" t="s">
        <v>1902</v>
      </c>
      <c r="K293">
        <v>0</v>
      </c>
      <c r="M293">
        <v>8</v>
      </c>
    </row>
    <row r="294" spans="1:13" hidden="1">
      <c r="A294" t="s">
        <v>2705</v>
      </c>
      <c r="B294" t="s">
        <v>2705</v>
      </c>
      <c r="C294" t="s">
        <v>1507</v>
      </c>
      <c r="D294" t="s">
        <v>2706</v>
      </c>
      <c r="E294">
        <v>1</v>
      </c>
      <c r="G294">
        <v>0</v>
      </c>
      <c r="H294" t="s">
        <v>2707</v>
      </c>
      <c r="I294">
        <v>3</v>
      </c>
      <c r="J294" t="s">
        <v>1938</v>
      </c>
      <c r="K294">
        <v>0</v>
      </c>
      <c r="M294">
        <v>3</v>
      </c>
    </row>
    <row r="295" spans="1:13" hidden="1">
      <c r="A295" t="s">
        <v>2708</v>
      </c>
      <c r="B295" t="s">
        <v>2708</v>
      </c>
      <c r="C295" t="s">
        <v>1508</v>
      </c>
      <c r="D295" t="s">
        <v>2709</v>
      </c>
      <c r="E295">
        <v>1</v>
      </c>
      <c r="G295">
        <v>10.4</v>
      </c>
      <c r="H295" t="s">
        <v>2710</v>
      </c>
      <c r="I295">
        <v>1</v>
      </c>
      <c r="J295" t="s">
        <v>1915</v>
      </c>
      <c r="K295">
        <v>2</v>
      </c>
      <c r="M295">
        <v>26</v>
      </c>
    </row>
    <row r="296" spans="1:13" hidden="1">
      <c r="A296" t="s">
        <v>2711</v>
      </c>
      <c r="B296" t="s">
        <v>2711</v>
      </c>
      <c r="C296" t="s">
        <v>1509</v>
      </c>
      <c r="D296" t="s">
        <v>2712</v>
      </c>
      <c r="E296">
        <v>1</v>
      </c>
      <c r="G296">
        <v>10.4</v>
      </c>
      <c r="H296" t="s">
        <v>2713</v>
      </c>
      <c r="I296">
        <v>1</v>
      </c>
      <c r="J296" t="s">
        <v>1915</v>
      </c>
      <c r="K296">
        <v>2</v>
      </c>
      <c r="M296">
        <v>26</v>
      </c>
    </row>
    <row r="297" spans="1:13" hidden="1">
      <c r="A297" t="s">
        <v>2714</v>
      </c>
      <c r="B297" t="s">
        <v>2714</v>
      </c>
      <c r="C297" t="s">
        <v>1510</v>
      </c>
      <c r="E297">
        <v>2</v>
      </c>
      <c r="G297">
        <v>20192</v>
      </c>
      <c r="H297" t="s">
        <v>2715</v>
      </c>
      <c r="I297">
        <v>25</v>
      </c>
      <c r="J297" t="s">
        <v>1902</v>
      </c>
      <c r="K297">
        <v>2</v>
      </c>
      <c r="M297">
        <v>15</v>
      </c>
    </row>
    <row r="298" spans="1:13" hidden="1">
      <c r="A298" t="s">
        <v>2716</v>
      </c>
      <c r="B298" t="s">
        <v>2716</v>
      </c>
      <c r="C298" t="s">
        <v>1511</v>
      </c>
      <c r="E298">
        <v>2</v>
      </c>
      <c r="G298">
        <v>34.1</v>
      </c>
      <c r="H298" t="s">
        <v>2717</v>
      </c>
      <c r="I298">
        <v>1</v>
      </c>
      <c r="J298" t="s">
        <v>1915</v>
      </c>
      <c r="K298">
        <v>0</v>
      </c>
      <c r="M298">
        <v>3</v>
      </c>
    </row>
    <row r="299" spans="1:13" hidden="1">
      <c r="A299" t="s">
        <v>2718</v>
      </c>
      <c r="B299" t="s">
        <v>2718</v>
      </c>
      <c r="C299" t="s">
        <v>1512</v>
      </c>
      <c r="D299" t="s">
        <v>2719</v>
      </c>
      <c r="E299">
        <v>2</v>
      </c>
      <c r="G299">
        <v>9.8000000000000007</v>
      </c>
      <c r="H299" t="s">
        <v>2720</v>
      </c>
      <c r="I299">
        <v>3</v>
      </c>
      <c r="J299" t="s">
        <v>1938</v>
      </c>
      <c r="K299">
        <v>0</v>
      </c>
      <c r="M299">
        <v>4</v>
      </c>
    </row>
    <row r="300" spans="1:13" hidden="1">
      <c r="A300" t="s">
        <v>2721</v>
      </c>
      <c r="B300" t="s">
        <v>2721</v>
      </c>
      <c r="C300" t="s">
        <v>1513</v>
      </c>
      <c r="D300" t="s">
        <v>2722</v>
      </c>
      <c r="E300">
        <v>2</v>
      </c>
      <c r="G300">
        <v>20.3</v>
      </c>
      <c r="H300" t="s">
        <v>2723</v>
      </c>
      <c r="I300">
        <v>3</v>
      </c>
      <c r="J300" t="s">
        <v>1938</v>
      </c>
      <c r="K300">
        <v>0</v>
      </c>
      <c r="M300">
        <v>4</v>
      </c>
    </row>
    <row r="301" spans="1:13" hidden="1">
      <c r="A301" t="s">
        <v>2724</v>
      </c>
      <c r="B301" t="s">
        <v>2724</v>
      </c>
      <c r="C301" t="s">
        <v>1514</v>
      </c>
      <c r="D301" t="s">
        <v>2725</v>
      </c>
      <c r="E301">
        <v>2</v>
      </c>
      <c r="G301">
        <v>14.6</v>
      </c>
      <c r="H301" t="s">
        <v>2726</v>
      </c>
      <c r="I301">
        <v>3</v>
      </c>
      <c r="J301" t="s">
        <v>1938</v>
      </c>
      <c r="K301">
        <v>0</v>
      </c>
      <c r="M301">
        <v>4</v>
      </c>
    </row>
    <row r="302" spans="1:13" hidden="1">
      <c r="A302" t="s">
        <v>2727</v>
      </c>
      <c r="B302" t="s">
        <v>2727</v>
      </c>
      <c r="C302" t="s">
        <v>1515</v>
      </c>
      <c r="D302" t="s">
        <v>2728</v>
      </c>
      <c r="E302">
        <v>1</v>
      </c>
      <c r="G302">
        <v>13.6</v>
      </c>
      <c r="H302" t="s">
        <v>2729</v>
      </c>
      <c r="I302">
        <v>3</v>
      </c>
      <c r="J302" t="s">
        <v>1938</v>
      </c>
      <c r="K302">
        <v>0</v>
      </c>
      <c r="M302">
        <v>4</v>
      </c>
    </row>
    <row r="303" spans="1:13" hidden="1">
      <c r="A303" t="s">
        <v>2730</v>
      </c>
      <c r="B303" t="s">
        <v>2730</v>
      </c>
      <c r="C303" t="s">
        <v>1516</v>
      </c>
      <c r="E303">
        <v>2</v>
      </c>
      <c r="G303">
        <v>12.8</v>
      </c>
      <c r="H303" t="s">
        <v>2731</v>
      </c>
      <c r="I303">
        <v>5</v>
      </c>
      <c r="J303" t="s">
        <v>2581</v>
      </c>
      <c r="K303">
        <v>0</v>
      </c>
      <c r="M303">
        <v>4</v>
      </c>
    </row>
    <row r="304" spans="1:13" hidden="1">
      <c r="A304" t="s">
        <v>2732</v>
      </c>
      <c r="B304" t="s">
        <v>2732</v>
      </c>
      <c r="C304" t="s">
        <v>1517</v>
      </c>
      <c r="D304" t="s">
        <v>2733</v>
      </c>
      <c r="E304">
        <v>2</v>
      </c>
      <c r="G304">
        <v>14.9</v>
      </c>
      <c r="H304" t="s">
        <v>2734</v>
      </c>
      <c r="I304">
        <v>3</v>
      </c>
      <c r="J304" t="s">
        <v>1938</v>
      </c>
      <c r="K304">
        <v>0</v>
      </c>
      <c r="M304">
        <v>4</v>
      </c>
    </row>
    <row r="305" spans="1:13" hidden="1">
      <c r="A305" t="s">
        <v>2735</v>
      </c>
      <c r="B305" t="s">
        <v>2735</v>
      </c>
      <c r="C305" t="s">
        <v>1518</v>
      </c>
      <c r="D305" t="s">
        <v>2736</v>
      </c>
      <c r="E305">
        <v>2</v>
      </c>
      <c r="G305">
        <v>18</v>
      </c>
      <c r="H305" t="s">
        <v>2737</v>
      </c>
      <c r="I305">
        <v>3</v>
      </c>
      <c r="J305" t="s">
        <v>1938</v>
      </c>
      <c r="K305">
        <v>0</v>
      </c>
      <c r="M305">
        <v>4</v>
      </c>
    </row>
    <row r="306" spans="1:13" hidden="1">
      <c r="A306" t="s">
        <v>2738</v>
      </c>
      <c r="B306" t="s">
        <v>2738</v>
      </c>
      <c r="C306" t="s">
        <v>1519</v>
      </c>
      <c r="D306" t="s">
        <v>2739</v>
      </c>
      <c r="E306">
        <v>1</v>
      </c>
      <c r="G306">
        <v>16.100000000000001</v>
      </c>
      <c r="H306" t="s">
        <v>2740</v>
      </c>
      <c r="I306">
        <v>3</v>
      </c>
      <c r="J306" t="s">
        <v>1938</v>
      </c>
      <c r="K306">
        <v>0</v>
      </c>
      <c r="M306">
        <v>4</v>
      </c>
    </row>
    <row r="307" spans="1:13" hidden="1">
      <c r="A307" t="s">
        <v>2741</v>
      </c>
      <c r="B307" t="s">
        <v>2741</v>
      </c>
      <c r="C307" t="s">
        <v>1520</v>
      </c>
      <c r="D307" t="s">
        <v>2742</v>
      </c>
      <c r="E307">
        <v>1</v>
      </c>
      <c r="G307">
        <v>13.8</v>
      </c>
      <c r="H307" t="s">
        <v>2743</v>
      </c>
      <c r="I307">
        <v>3</v>
      </c>
      <c r="J307" t="s">
        <v>1938</v>
      </c>
      <c r="K307">
        <v>0</v>
      </c>
      <c r="M307">
        <v>4</v>
      </c>
    </row>
    <row r="308" spans="1:13" hidden="1">
      <c r="A308" t="s">
        <v>2744</v>
      </c>
      <c r="B308" t="s">
        <v>2744</v>
      </c>
      <c r="C308" t="s">
        <v>1521</v>
      </c>
      <c r="D308" t="s">
        <v>2745</v>
      </c>
      <c r="E308">
        <v>1</v>
      </c>
      <c r="G308">
        <v>10.4</v>
      </c>
      <c r="H308" t="s">
        <v>2746</v>
      </c>
      <c r="I308">
        <v>3</v>
      </c>
      <c r="J308" t="s">
        <v>1938</v>
      </c>
      <c r="K308">
        <v>0</v>
      </c>
      <c r="M308">
        <v>4</v>
      </c>
    </row>
    <row r="309" spans="1:13" hidden="1">
      <c r="A309" t="s">
        <v>2747</v>
      </c>
      <c r="B309" t="s">
        <v>2747</v>
      </c>
      <c r="C309" t="s">
        <v>1522</v>
      </c>
      <c r="D309" t="s">
        <v>2748</v>
      </c>
      <c r="E309">
        <v>1</v>
      </c>
      <c r="G309">
        <v>14.4</v>
      </c>
      <c r="H309" t="s">
        <v>2749</v>
      </c>
      <c r="I309">
        <v>3</v>
      </c>
      <c r="J309" t="s">
        <v>1938</v>
      </c>
      <c r="K309">
        <v>0</v>
      </c>
      <c r="M309">
        <v>4</v>
      </c>
    </row>
    <row r="310" spans="1:13" hidden="1">
      <c r="A310" t="s">
        <v>2750</v>
      </c>
      <c r="B310" t="s">
        <v>2750</v>
      </c>
      <c r="C310" t="s">
        <v>1523</v>
      </c>
      <c r="D310" t="s">
        <v>2751</v>
      </c>
      <c r="E310">
        <v>1</v>
      </c>
      <c r="G310">
        <v>13.7</v>
      </c>
      <c r="H310" t="s">
        <v>2752</v>
      </c>
      <c r="I310">
        <v>3</v>
      </c>
      <c r="J310" t="s">
        <v>1938</v>
      </c>
      <c r="K310">
        <v>0</v>
      </c>
      <c r="M310">
        <v>4</v>
      </c>
    </row>
    <row r="311" spans="1:13" hidden="1">
      <c r="A311" t="s">
        <v>2753</v>
      </c>
      <c r="B311" t="s">
        <v>2753</v>
      </c>
      <c r="C311" t="s">
        <v>1524</v>
      </c>
      <c r="D311" t="s">
        <v>2754</v>
      </c>
      <c r="E311">
        <v>2</v>
      </c>
      <c r="G311">
        <v>20.100000000000001</v>
      </c>
      <c r="H311" t="s">
        <v>2755</v>
      </c>
      <c r="I311">
        <v>3</v>
      </c>
      <c r="J311" t="s">
        <v>1938</v>
      </c>
      <c r="K311">
        <v>0</v>
      </c>
      <c r="M311">
        <v>4</v>
      </c>
    </row>
    <row r="312" spans="1:13" hidden="1">
      <c r="A312" t="s">
        <v>2756</v>
      </c>
      <c r="B312" t="s">
        <v>2756</v>
      </c>
      <c r="C312" t="s">
        <v>1525</v>
      </c>
      <c r="E312">
        <v>2</v>
      </c>
      <c r="G312">
        <v>22.9</v>
      </c>
      <c r="H312" t="s">
        <v>2757</v>
      </c>
      <c r="I312">
        <v>5</v>
      </c>
      <c r="J312" t="s">
        <v>2581</v>
      </c>
      <c r="K312">
        <v>0</v>
      </c>
      <c r="M312">
        <v>4</v>
      </c>
    </row>
    <row r="313" spans="1:13" hidden="1">
      <c r="A313" t="s">
        <v>2758</v>
      </c>
      <c r="B313" t="s">
        <v>2758</v>
      </c>
      <c r="C313" t="s">
        <v>1526</v>
      </c>
      <c r="D313" t="s">
        <v>2759</v>
      </c>
      <c r="E313">
        <v>1</v>
      </c>
      <c r="G313">
        <v>22.8</v>
      </c>
      <c r="H313" t="s">
        <v>2760</v>
      </c>
      <c r="I313">
        <v>19</v>
      </c>
      <c r="J313" t="s">
        <v>1979</v>
      </c>
      <c r="K313">
        <v>0</v>
      </c>
      <c r="M313">
        <v>3</v>
      </c>
    </row>
    <row r="314" spans="1:13" hidden="1">
      <c r="A314" t="s">
        <v>2761</v>
      </c>
      <c r="B314" t="s">
        <v>2761</v>
      </c>
      <c r="C314" t="s">
        <v>1401</v>
      </c>
      <c r="D314" t="s">
        <v>2762</v>
      </c>
      <c r="E314">
        <v>1</v>
      </c>
      <c r="G314">
        <v>5.7</v>
      </c>
      <c r="H314" t="s">
        <v>2763</v>
      </c>
      <c r="I314">
        <v>1</v>
      </c>
      <c r="J314" t="s">
        <v>1915</v>
      </c>
      <c r="K314">
        <v>0</v>
      </c>
      <c r="M314">
        <v>1</v>
      </c>
    </row>
    <row r="315" spans="1:13" hidden="1">
      <c r="A315" t="s">
        <v>2764</v>
      </c>
      <c r="B315" t="s">
        <v>2764</v>
      </c>
      <c r="C315" t="s">
        <v>1527</v>
      </c>
      <c r="D315" t="s">
        <v>2765</v>
      </c>
      <c r="E315">
        <v>1</v>
      </c>
      <c r="G315">
        <v>44.9</v>
      </c>
      <c r="H315" t="s">
        <v>2766</v>
      </c>
      <c r="I315">
        <v>1</v>
      </c>
      <c r="J315" t="s">
        <v>1915</v>
      </c>
      <c r="K315">
        <v>0</v>
      </c>
      <c r="M315">
        <v>25</v>
      </c>
    </row>
    <row r="316" spans="1:13" hidden="1">
      <c r="A316" t="s">
        <v>2767</v>
      </c>
      <c r="B316" t="s">
        <v>2767</v>
      </c>
      <c r="C316" t="s">
        <v>1528</v>
      </c>
      <c r="D316" t="s">
        <v>2768</v>
      </c>
      <c r="E316">
        <v>1</v>
      </c>
      <c r="G316">
        <v>71.3</v>
      </c>
      <c r="H316" t="s">
        <v>2769</v>
      </c>
      <c r="I316">
        <v>1</v>
      </c>
      <c r="J316" t="s">
        <v>1915</v>
      </c>
      <c r="K316">
        <v>0</v>
      </c>
      <c r="M316">
        <v>25</v>
      </c>
    </row>
    <row r="317" spans="1:13" hidden="1">
      <c r="A317" t="s">
        <v>2770</v>
      </c>
      <c r="B317" t="s">
        <v>2770</v>
      </c>
      <c r="C317" t="s">
        <v>1529</v>
      </c>
      <c r="D317" t="s">
        <v>2771</v>
      </c>
      <c r="E317">
        <v>1</v>
      </c>
      <c r="G317">
        <v>6.1</v>
      </c>
      <c r="H317" t="s">
        <v>2772</v>
      </c>
      <c r="I317">
        <v>1</v>
      </c>
      <c r="J317" t="s">
        <v>1915</v>
      </c>
      <c r="K317">
        <v>2</v>
      </c>
      <c r="M317">
        <v>6</v>
      </c>
    </row>
    <row r="318" spans="1:13" hidden="1">
      <c r="A318" t="s">
        <v>2773</v>
      </c>
      <c r="B318" t="s">
        <v>2773</v>
      </c>
      <c r="C318" t="s">
        <v>1530</v>
      </c>
      <c r="E318">
        <v>1</v>
      </c>
      <c r="G318">
        <v>173</v>
      </c>
      <c r="H318" t="s">
        <v>2774</v>
      </c>
      <c r="I318">
        <v>25</v>
      </c>
      <c r="J318" t="s">
        <v>1902</v>
      </c>
      <c r="K318">
        <v>0</v>
      </c>
      <c r="M318">
        <v>11</v>
      </c>
    </row>
    <row r="319" spans="1:13" hidden="1">
      <c r="A319" t="s">
        <v>2775</v>
      </c>
      <c r="B319" t="s">
        <v>2775</v>
      </c>
      <c r="C319" t="s">
        <v>1531</v>
      </c>
      <c r="D319" t="s">
        <v>2776</v>
      </c>
      <c r="E319">
        <v>1</v>
      </c>
      <c r="G319">
        <v>39</v>
      </c>
      <c r="H319" t="s">
        <v>2777</v>
      </c>
      <c r="I319">
        <v>14</v>
      </c>
      <c r="J319" t="s">
        <v>1898</v>
      </c>
      <c r="K319">
        <v>0</v>
      </c>
      <c r="M319">
        <v>3</v>
      </c>
    </row>
    <row r="320" spans="1:13" hidden="1">
      <c r="A320" t="s">
        <v>2778</v>
      </c>
      <c r="B320" t="s">
        <v>2778</v>
      </c>
      <c r="C320" t="s">
        <v>1532</v>
      </c>
      <c r="E320">
        <v>2</v>
      </c>
      <c r="G320">
        <v>5.9</v>
      </c>
      <c r="H320" t="s">
        <v>2779</v>
      </c>
      <c r="I320">
        <v>1</v>
      </c>
      <c r="J320" t="s">
        <v>1915</v>
      </c>
      <c r="K320">
        <v>0</v>
      </c>
      <c r="M320">
        <v>3</v>
      </c>
    </row>
    <row r="321" spans="1:13" hidden="1">
      <c r="A321" t="s">
        <v>2780</v>
      </c>
      <c r="B321" t="s">
        <v>2780</v>
      </c>
      <c r="C321" t="s">
        <v>1533</v>
      </c>
      <c r="E321">
        <v>1</v>
      </c>
      <c r="G321">
        <v>19.2</v>
      </c>
      <c r="H321" t="s">
        <v>2781</v>
      </c>
      <c r="I321">
        <v>15</v>
      </c>
      <c r="J321" t="s">
        <v>1906</v>
      </c>
      <c r="K321">
        <v>2</v>
      </c>
      <c r="M321">
        <v>3</v>
      </c>
    </row>
    <row r="322" spans="1:13" hidden="1">
      <c r="A322" t="s">
        <v>2782</v>
      </c>
      <c r="B322" t="s">
        <v>2782</v>
      </c>
      <c r="C322" t="s">
        <v>1534</v>
      </c>
      <c r="D322">
        <v>123</v>
      </c>
      <c r="E322">
        <v>1</v>
      </c>
      <c r="G322">
        <v>0</v>
      </c>
      <c r="H322" t="s">
        <v>1534</v>
      </c>
      <c r="I322">
        <v>1</v>
      </c>
      <c r="J322" t="s">
        <v>1915</v>
      </c>
      <c r="K322">
        <v>0</v>
      </c>
    </row>
    <row r="323" spans="1:13" hidden="1">
      <c r="A323" t="s">
        <v>2783</v>
      </c>
      <c r="B323" t="s">
        <v>2783</v>
      </c>
      <c r="C323" t="s">
        <v>1408</v>
      </c>
      <c r="E323">
        <v>1</v>
      </c>
      <c r="G323">
        <v>10.1</v>
      </c>
      <c r="H323" t="s">
        <v>2377</v>
      </c>
      <c r="I323">
        <v>1</v>
      </c>
      <c r="J323" t="s">
        <v>1915</v>
      </c>
      <c r="K323">
        <v>0</v>
      </c>
    </row>
    <row r="324" spans="1:13" hidden="1">
      <c r="A324" t="s">
        <v>2784</v>
      </c>
      <c r="B324" t="s">
        <v>2784</v>
      </c>
      <c r="C324" t="s">
        <v>665</v>
      </c>
      <c r="D324" t="s">
        <v>2785</v>
      </c>
      <c r="E324">
        <v>1</v>
      </c>
      <c r="G324">
        <v>9.1</v>
      </c>
      <c r="H324" t="s">
        <v>2786</v>
      </c>
      <c r="I324">
        <v>1</v>
      </c>
      <c r="J324" t="s">
        <v>1915</v>
      </c>
      <c r="K324">
        <v>0</v>
      </c>
      <c r="M324">
        <v>5</v>
      </c>
    </row>
    <row r="325" spans="1:13" hidden="1">
      <c r="A325" t="s">
        <v>2787</v>
      </c>
      <c r="B325" t="s">
        <v>2787</v>
      </c>
      <c r="C325" t="s">
        <v>1535</v>
      </c>
      <c r="D325" t="s">
        <v>2788</v>
      </c>
      <c r="E325">
        <v>1</v>
      </c>
      <c r="G325">
        <v>25</v>
      </c>
      <c r="H325" t="s">
        <v>2789</v>
      </c>
      <c r="I325">
        <v>1</v>
      </c>
      <c r="J325" t="s">
        <v>1915</v>
      </c>
      <c r="K325">
        <v>0</v>
      </c>
      <c r="M325">
        <v>5</v>
      </c>
    </row>
    <row r="326" spans="1:13" hidden="1">
      <c r="A326" t="s">
        <v>2790</v>
      </c>
      <c r="B326" t="s">
        <v>2790</v>
      </c>
      <c r="C326" t="s">
        <v>670</v>
      </c>
      <c r="D326" t="s">
        <v>2791</v>
      </c>
      <c r="E326">
        <v>1</v>
      </c>
      <c r="G326">
        <v>11.3</v>
      </c>
      <c r="H326" t="s">
        <v>2792</v>
      </c>
      <c r="I326">
        <v>1</v>
      </c>
      <c r="J326" t="s">
        <v>1915</v>
      </c>
      <c r="K326">
        <v>0</v>
      </c>
      <c r="M326">
        <v>25</v>
      </c>
    </row>
    <row r="327" spans="1:13" hidden="1">
      <c r="A327" t="s">
        <v>2793</v>
      </c>
      <c r="B327" t="s">
        <v>2793</v>
      </c>
      <c r="C327" t="s">
        <v>1536</v>
      </c>
      <c r="D327" t="s">
        <v>2794</v>
      </c>
      <c r="E327">
        <v>2</v>
      </c>
      <c r="G327">
        <v>34</v>
      </c>
      <c r="H327" t="s">
        <v>2795</v>
      </c>
      <c r="I327">
        <v>3</v>
      </c>
      <c r="J327" t="s">
        <v>1938</v>
      </c>
      <c r="K327">
        <v>0</v>
      </c>
      <c r="M327">
        <v>2</v>
      </c>
    </row>
    <row r="328" spans="1:13" hidden="1">
      <c r="A328" t="s">
        <v>2796</v>
      </c>
      <c r="B328" t="s">
        <v>2796</v>
      </c>
      <c r="C328" t="s">
        <v>1537</v>
      </c>
      <c r="D328" t="s">
        <v>2797</v>
      </c>
      <c r="E328">
        <v>1</v>
      </c>
      <c r="G328">
        <v>9.4</v>
      </c>
      <c r="H328" t="s">
        <v>2798</v>
      </c>
      <c r="I328">
        <v>3</v>
      </c>
      <c r="J328" t="s">
        <v>1938</v>
      </c>
      <c r="K328">
        <v>0</v>
      </c>
      <c r="M328">
        <v>2</v>
      </c>
    </row>
    <row r="329" spans="1:13" hidden="1">
      <c r="A329" t="s">
        <v>2799</v>
      </c>
      <c r="B329" t="s">
        <v>2799</v>
      </c>
      <c r="C329" t="s">
        <v>1538</v>
      </c>
      <c r="E329">
        <v>1</v>
      </c>
      <c r="G329">
        <v>6.5</v>
      </c>
      <c r="H329" t="s">
        <v>2800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2801</v>
      </c>
      <c r="B330" t="s">
        <v>2801</v>
      </c>
      <c r="C330" t="s">
        <v>1539</v>
      </c>
      <c r="E330">
        <v>1</v>
      </c>
      <c r="G330">
        <v>18.3</v>
      </c>
      <c r="H330" t="s">
        <v>2802</v>
      </c>
      <c r="I330">
        <v>1</v>
      </c>
      <c r="J330" t="s">
        <v>1915</v>
      </c>
      <c r="K330">
        <v>0</v>
      </c>
      <c r="M330">
        <v>25</v>
      </c>
    </row>
    <row r="331" spans="1:13" hidden="1">
      <c r="A331" t="s">
        <v>2803</v>
      </c>
      <c r="B331" t="s">
        <v>2803</v>
      </c>
      <c r="C331" t="s">
        <v>1540</v>
      </c>
      <c r="D331" t="s">
        <v>2804</v>
      </c>
      <c r="E331">
        <v>2</v>
      </c>
      <c r="G331">
        <v>26.8</v>
      </c>
      <c r="H331" t="s">
        <v>2805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2806</v>
      </c>
      <c r="B332" t="s">
        <v>2806</v>
      </c>
      <c r="C332" t="s">
        <v>1541</v>
      </c>
      <c r="D332" t="s">
        <v>2807</v>
      </c>
      <c r="E332">
        <v>1</v>
      </c>
      <c r="G332">
        <v>25.7</v>
      </c>
      <c r="H332" t="s">
        <v>2808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2809</v>
      </c>
      <c r="B333" t="s">
        <v>2809</v>
      </c>
      <c r="C333" t="s">
        <v>1542</v>
      </c>
      <c r="D333" t="s">
        <v>2810</v>
      </c>
      <c r="E333">
        <v>2</v>
      </c>
      <c r="G333">
        <v>10045</v>
      </c>
      <c r="H333" t="s">
        <v>2811</v>
      </c>
      <c r="I333">
        <v>25</v>
      </c>
      <c r="J333" t="s">
        <v>1902</v>
      </c>
      <c r="K333">
        <v>0</v>
      </c>
      <c r="M333">
        <v>15</v>
      </c>
    </row>
    <row r="334" spans="1:13" hidden="1">
      <c r="A334" t="s">
        <v>2812</v>
      </c>
      <c r="B334" t="s">
        <v>2812</v>
      </c>
      <c r="C334" t="s">
        <v>1543</v>
      </c>
      <c r="E334">
        <v>1</v>
      </c>
      <c r="G334">
        <v>9.5</v>
      </c>
      <c r="H334" t="s">
        <v>2813</v>
      </c>
      <c r="I334">
        <v>15</v>
      </c>
      <c r="J334" t="s">
        <v>1906</v>
      </c>
      <c r="K334">
        <v>0</v>
      </c>
      <c r="M334">
        <v>3</v>
      </c>
    </row>
    <row r="335" spans="1:13" hidden="1">
      <c r="A335" t="s">
        <v>2814</v>
      </c>
      <c r="B335" t="s">
        <v>2814</v>
      </c>
      <c r="C335" t="s">
        <v>1544</v>
      </c>
      <c r="E335">
        <v>1</v>
      </c>
      <c r="G335">
        <v>9.5</v>
      </c>
      <c r="H335" t="s">
        <v>2815</v>
      </c>
      <c r="I335">
        <v>17</v>
      </c>
      <c r="J335" t="s">
        <v>2090</v>
      </c>
      <c r="K335">
        <v>0</v>
      </c>
      <c r="M335">
        <v>3</v>
      </c>
    </row>
    <row r="336" spans="1:13" hidden="1">
      <c r="A336" t="s">
        <v>2816</v>
      </c>
      <c r="B336" t="s">
        <v>2816</v>
      </c>
      <c r="C336" t="s">
        <v>1545</v>
      </c>
      <c r="E336">
        <v>1</v>
      </c>
      <c r="G336">
        <v>10.4</v>
      </c>
      <c r="H336" t="s">
        <v>2817</v>
      </c>
      <c r="I336">
        <v>1</v>
      </c>
      <c r="J336" t="s">
        <v>1915</v>
      </c>
      <c r="K336">
        <v>0</v>
      </c>
      <c r="M336">
        <v>25</v>
      </c>
    </row>
    <row r="337" spans="1:13" hidden="1">
      <c r="A337" t="s">
        <v>2818</v>
      </c>
      <c r="B337" t="s">
        <v>2818</v>
      </c>
      <c r="C337" t="s">
        <v>1547</v>
      </c>
      <c r="D337" t="s">
        <v>2819</v>
      </c>
      <c r="E337">
        <v>1</v>
      </c>
      <c r="G337">
        <v>27.7</v>
      </c>
      <c r="H337" t="s">
        <v>2820</v>
      </c>
      <c r="I337">
        <v>14</v>
      </c>
      <c r="J337" t="s">
        <v>1898</v>
      </c>
      <c r="K337">
        <v>0</v>
      </c>
      <c r="M337">
        <v>3</v>
      </c>
    </row>
    <row r="338" spans="1:13" hidden="1">
      <c r="A338" t="s">
        <v>2821</v>
      </c>
      <c r="B338" t="s">
        <v>2821</v>
      </c>
      <c r="C338" t="s">
        <v>690</v>
      </c>
      <c r="E338">
        <v>2</v>
      </c>
      <c r="G338">
        <v>7.2</v>
      </c>
      <c r="H338" t="s">
        <v>2822</v>
      </c>
      <c r="I338">
        <v>1</v>
      </c>
      <c r="J338" t="s">
        <v>1915</v>
      </c>
      <c r="K338">
        <v>2</v>
      </c>
      <c r="M338">
        <v>3</v>
      </c>
    </row>
    <row r="339" spans="1:13" hidden="1">
      <c r="A339" t="s">
        <v>2823</v>
      </c>
      <c r="B339" t="s">
        <v>2823</v>
      </c>
      <c r="C339" t="s">
        <v>1548</v>
      </c>
      <c r="D339" t="s">
        <v>2824</v>
      </c>
      <c r="E339">
        <v>1</v>
      </c>
      <c r="G339">
        <v>332</v>
      </c>
      <c r="H339" t="s">
        <v>2825</v>
      </c>
      <c r="I339">
        <v>25</v>
      </c>
      <c r="J339" t="s">
        <v>1902</v>
      </c>
      <c r="K339">
        <v>0</v>
      </c>
      <c r="M339">
        <v>10</v>
      </c>
    </row>
    <row r="340" spans="1:13" hidden="1">
      <c r="A340" t="s">
        <v>2826</v>
      </c>
      <c r="B340" t="s">
        <v>2826</v>
      </c>
      <c r="C340" t="s">
        <v>1549</v>
      </c>
      <c r="E340">
        <v>1</v>
      </c>
      <c r="G340">
        <v>50.4</v>
      </c>
      <c r="H340" t="s">
        <v>2827</v>
      </c>
      <c r="I340">
        <v>1</v>
      </c>
      <c r="J340" t="s">
        <v>1915</v>
      </c>
      <c r="K340">
        <v>0</v>
      </c>
      <c r="M340">
        <v>1</v>
      </c>
    </row>
    <row r="341" spans="1:13" hidden="1">
      <c r="A341" t="s">
        <v>2828</v>
      </c>
      <c r="B341" t="s">
        <v>2828</v>
      </c>
      <c r="C341" t="s">
        <v>1550</v>
      </c>
      <c r="E341">
        <v>1</v>
      </c>
      <c r="G341">
        <v>29.1</v>
      </c>
      <c r="H341" t="s">
        <v>2829</v>
      </c>
      <c r="I341">
        <v>1</v>
      </c>
      <c r="J341" t="s">
        <v>1915</v>
      </c>
      <c r="K341">
        <v>2</v>
      </c>
      <c r="M341">
        <v>26</v>
      </c>
    </row>
    <row r="342" spans="1:13" hidden="1">
      <c r="A342" t="s">
        <v>2830</v>
      </c>
      <c r="B342" t="s">
        <v>2830</v>
      </c>
      <c r="C342" t="s">
        <v>1551</v>
      </c>
      <c r="E342">
        <v>1</v>
      </c>
      <c r="G342">
        <v>43.4</v>
      </c>
      <c r="H342" t="s">
        <v>2831</v>
      </c>
      <c r="I342">
        <v>1</v>
      </c>
      <c r="J342" t="s">
        <v>1915</v>
      </c>
      <c r="K342">
        <v>2</v>
      </c>
      <c r="M342">
        <v>26</v>
      </c>
    </row>
    <row r="343" spans="1:13" hidden="1">
      <c r="A343" t="s">
        <v>2832</v>
      </c>
      <c r="B343" t="s">
        <v>2832</v>
      </c>
      <c r="C343" t="s">
        <v>1552</v>
      </c>
      <c r="E343">
        <v>1</v>
      </c>
      <c r="G343">
        <v>73.099999999999994</v>
      </c>
      <c r="H343" t="s">
        <v>2833</v>
      </c>
      <c r="I343">
        <v>1</v>
      </c>
      <c r="J343" t="s">
        <v>1915</v>
      </c>
      <c r="K343">
        <v>2</v>
      </c>
      <c r="M343">
        <v>26</v>
      </c>
    </row>
    <row r="344" spans="1:13" hidden="1">
      <c r="A344" t="s">
        <v>2834</v>
      </c>
      <c r="B344" t="s">
        <v>2834</v>
      </c>
      <c r="C344" t="s">
        <v>1553</v>
      </c>
      <c r="D344" t="s">
        <v>2835</v>
      </c>
      <c r="E344">
        <v>2</v>
      </c>
      <c r="G344">
        <v>339</v>
      </c>
      <c r="H344" t="s">
        <v>2836</v>
      </c>
      <c r="I344">
        <v>25</v>
      </c>
      <c r="J344" t="s">
        <v>1902</v>
      </c>
      <c r="K344">
        <v>0</v>
      </c>
      <c r="M344">
        <v>9</v>
      </c>
    </row>
    <row r="345" spans="1:13" hidden="1">
      <c r="A345" t="s">
        <v>2837</v>
      </c>
      <c r="B345" t="s">
        <v>2837</v>
      </c>
      <c r="C345" t="s">
        <v>1554</v>
      </c>
      <c r="D345" t="s">
        <v>2838</v>
      </c>
      <c r="E345">
        <v>1</v>
      </c>
      <c r="G345">
        <v>146</v>
      </c>
      <c r="H345" t="s">
        <v>2839</v>
      </c>
      <c r="I345">
        <v>25</v>
      </c>
      <c r="J345" t="s">
        <v>1902</v>
      </c>
      <c r="K345">
        <v>2</v>
      </c>
      <c r="M345">
        <v>9</v>
      </c>
    </row>
    <row r="346" spans="1:13" hidden="1">
      <c r="A346" t="s">
        <v>2840</v>
      </c>
      <c r="B346" t="s">
        <v>2840</v>
      </c>
      <c r="C346" t="s">
        <v>1555</v>
      </c>
      <c r="D346" t="s">
        <v>2841</v>
      </c>
      <c r="E346">
        <v>1</v>
      </c>
      <c r="G346">
        <v>29.7</v>
      </c>
      <c r="H346" t="s">
        <v>2842</v>
      </c>
      <c r="I346">
        <v>1</v>
      </c>
      <c r="J346" t="s">
        <v>1915</v>
      </c>
      <c r="K346">
        <v>0</v>
      </c>
      <c r="M346">
        <v>25</v>
      </c>
    </row>
    <row r="347" spans="1:13" hidden="1">
      <c r="A347" t="s">
        <v>2843</v>
      </c>
      <c r="B347" t="s">
        <v>2843</v>
      </c>
      <c r="C347" t="s">
        <v>1556</v>
      </c>
      <c r="D347" t="s">
        <v>2844</v>
      </c>
      <c r="E347">
        <v>1</v>
      </c>
      <c r="G347">
        <v>32.700000000000003</v>
      </c>
      <c r="H347" t="s">
        <v>2845</v>
      </c>
      <c r="I347">
        <v>1</v>
      </c>
      <c r="J347" t="s">
        <v>1915</v>
      </c>
      <c r="K347">
        <v>0</v>
      </c>
      <c r="M347">
        <v>5</v>
      </c>
    </row>
    <row r="348" spans="1:13" hidden="1">
      <c r="A348" t="s">
        <v>2846</v>
      </c>
      <c r="B348" t="s">
        <v>2846</v>
      </c>
      <c r="C348" t="s">
        <v>707</v>
      </c>
      <c r="D348" t="s">
        <v>2847</v>
      </c>
      <c r="E348">
        <v>1</v>
      </c>
      <c r="G348">
        <v>10.1</v>
      </c>
      <c r="H348" t="s">
        <v>2848</v>
      </c>
      <c r="I348">
        <v>1</v>
      </c>
      <c r="J348" t="s">
        <v>1915</v>
      </c>
      <c r="K348">
        <v>0</v>
      </c>
      <c r="M348">
        <v>25</v>
      </c>
    </row>
    <row r="349" spans="1:13" hidden="1">
      <c r="A349" t="s">
        <v>2849</v>
      </c>
      <c r="B349" t="s">
        <v>2849</v>
      </c>
      <c r="C349" t="s">
        <v>1557</v>
      </c>
      <c r="D349" t="s">
        <v>2850</v>
      </c>
      <c r="E349">
        <v>2</v>
      </c>
      <c r="G349">
        <v>118.9</v>
      </c>
      <c r="H349" t="s">
        <v>2851</v>
      </c>
      <c r="I349">
        <v>1</v>
      </c>
      <c r="J349" t="s">
        <v>1915</v>
      </c>
      <c r="K349">
        <v>0</v>
      </c>
      <c r="M349">
        <v>3</v>
      </c>
    </row>
    <row r="350" spans="1:13" hidden="1">
      <c r="A350" t="s">
        <v>2852</v>
      </c>
      <c r="B350" t="s">
        <v>2852</v>
      </c>
      <c r="C350" t="s">
        <v>1558</v>
      </c>
      <c r="E350">
        <v>2</v>
      </c>
      <c r="G350">
        <v>6.1</v>
      </c>
      <c r="H350" t="s">
        <v>2853</v>
      </c>
      <c r="I350">
        <v>1</v>
      </c>
      <c r="J350" t="s">
        <v>1915</v>
      </c>
      <c r="K350">
        <v>0</v>
      </c>
      <c r="M350">
        <v>3</v>
      </c>
    </row>
    <row r="351" spans="1:13" hidden="1">
      <c r="A351" t="s">
        <v>2854</v>
      </c>
      <c r="B351" t="s">
        <v>2854</v>
      </c>
      <c r="C351" t="s">
        <v>1559</v>
      </c>
      <c r="D351" t="s">
        <v>2855</v>
      </c>
      <c r="E351">
        <v>1</v>
      </c>
      <c r="G351">
        <v>6.1</v>
      </c>
      <c r="H351" t="s">
        <v>2856</v>
      </c>
      <c r="I351">
        <v>1</v>
      </c>
      <c r="J351" t="s">
        <v>1915</v>
      </c>
      <c r="K351">
        <v>2</v>
      </c>
      <c r="M351">
        <v>26</v>
      </c>
    </row>
    <row r="352" spans="1:13" hidden="1">
      <c r="A352" t="s">
        <v>2857</v>
      </c>
      <c r="B352" t="s">
        <v>2857</v>
      </c>
      <c r="C352" t="s">
        <v>1560</v>
      </c>
      <c r="E352">
        <v>2</v>
      </c>
      <c r="G352">
        <v>17</v>
      </c>
      <c r="H352" t="s">
        <v>2858</v>
      </c>
      <c r="I352">
        <v>1</v>
      </c>
      <c r="J352" t="s">
        <v>1915</v>
      </c>
      <c r="K352">
        <v>2</v>
      </c>
      <c r="M352">
        <v>3</v>
      </c>
    </row>
    <row r="353" spans="1:13" hidden="1">
      <c r="A353" t="s">
        <v>2859</v>
      </c>
      <c r="B353" t="s">
        <v>2859</v>
      </c>
      <c r="C353" t="s">
        <v>1561</v>
      </c>
      <c r="D353" t="s">
        <v>2860</v>
      </c>
      <c r="E353">
        <v>1</v>
      </c>
      <c r="G353">
        <v>10.4</v>
      </c>
      <c r="H353" t="s">
        <v>2861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2862</v>
      </c>
      <c r="B354" t="s">
        <v>2862</v>
      </c>
      <c r="C354" t="s">
        <v>1562</v>
      </c>
      <c r="D354" t="s">
        <v>2863</v>
      </c>
      <c r="E354">
        <v>1</v>
      </c>
      <c r="G354">
        <v>100</v>
      </c>
      <c r="H354" t="s">
        <v>2864</v>
      </c>
      <c r="I354">
        <v>25</v>
      </c>
      <c r="J354" t="s">
        <v>1902</v>
      </c>
      <c r="K354">
        <v>0</v>
      </c>
      <c r="M354">
        <v>9</v>
      </c>
    </row>
    <row r="355" spans="1:13" hidden="1">
      <c r="A355" t="s">
        <v>2865</v>
      </c>
      <c r="B355" t="s">
        <v>2865</v>
      </c>
      <c r="C355" t="s">
        <v>1563</v>
      </c>
      <c r="D355" t="s">
        <v>2866</v>
      </c>
      <c r="E355">
        <v>1</v>
      </c>
      <c r="G355">
        <v>6.1</v>
      </c>
      <c r="H355" t="s">
        <v>2867</v>
      </c>
      <c r="I355">
        <v>1</v>
      </c>
      <c r="J355" t="s">
        <v>1915</v>
      </c>
      <c r="K355">
        <v>0</v>
      </c>
      <c r="M355">
        <v>25</v>
      </c>
    </row>
    <row r="356" spans="1:13" hidden="1">
      <c r="A356" t="s">
        <v>2868</v>
      </c>
      <c r="B356" t="s">
        <v>2868</v>
      </c>
      <c r="C356" t="s">
        <v>719</v>
      </c>
      <c r="D356" t="s">
        <v>2869</v>
      </c>
      <c r="E356">
        <v>1</v>
      </c>
      <c r="G356">
        <v>10.1</v>
      </c>
      <c r="H356" t="s">
        <v>2870</v>
      </c>
      <c r="I356">
        <v>1</v>
      </c>
      <c r="J356" t="s">
        <v>1915</v>
      </c>
      <c r="K356">
        <v>0</v>
      </c>
      <c r="M356">
        <v>5</v>
      </c>
    </row>
    <row r="357" spans="1:13" hidden="1">
      <c r="A357" t="s">
        <v>2871</v>
      </c>
      <c r="B357" t="s">
        <v>2871</v>
      </c>
      <c r="C357" t="s">
        <v>1564</v>
      </c>
      <c r="D357" t="s">
        <v>2872</v>
      </c>
      <c r="E357">
        <v>1</v>
      </c>
      <c r="G357">
        <v>256</v>
      </c>
      <c r="H357" t="s">
        <v>2873</v>
      </c>
      <c r="I357">
        <v>25</v>
      </c>
      <c r="J357" t="s">
        <v>1902</v>
      </c>
      <c r="K357">
        <v>0</v>
      </c>
      <c r="M357">
        <v>10</v>
      </c>
    </row>
    <row r="358" spans="1:13" hidden="1">
      <c r="A358" t="s">
        <v>2874</v>
      </c>
      <c r="B358" t="s">
        <v>2874</v>
      </c>
      <c r="C358" t="s">
        <v>1565</v>
      </c>
      <c r="E358">
        <v>1</v>
      </c>
      <c r="G358">
        <v>9</v>
      </c>
      <c r="H358" t="s">
        <v>2875</v>
      </c>
      <c r="I358">
        <v>1</v>
      </c>
      <c r="J358" t="s">
        <v>1915</v>
      </c>
      <c r="K358">
        <v>0</v>
      </c>
      <c r="M358">
        <v>25</v>
      </c>
    </row>
    <row r="359" spans="1:13" hidden="1">
      <c r="A359" t="s">
        <v>2876</v>
      </c>
      <c r="B359" t="s">
        <v>2876</v>
      </c>
      <c r="C359" t="s">
        <v>1566</v>
      </c>
      <c r="D359" t="s">
        <v>2877</v>
      </c>
      <c r="E359">
        <v>1</v>
      </c>
      <c r="G359">
        <v>6.1</v>
      </c>
      <c r="H359" t="s">
        <v>2878</v>
      </c>
      <c r="I359">
        <v>1</v>
      </c>
      <c r="J359" t="s">
        <v>1915</v>
      </c>
      <c r="K359">
        <v>0</v>
      </c>
      <c r="M359">
        <v>25</v>
      </c>
    </row>
    <row r="360" spans="1:13" hidden="1">
      <c r="A360" t="s">
        <v>2879</v>
      </c>
      <c r="B360" t="s">
        <v>2879</v>
      </c>
      <c r="C360" t="s">
        <v>1567</v>
      </c>
      <c r="D360" t="s">
        <v>2880</v>
      </c>
      <c r="E360">
        <v>1</v>
      </c>
      <c r="G360">
        <v>161.69999999999999</v>
      </c>
      <c r="H360" t="s">
        <v>2881</v>
      </c>
      <c r="I360">
        <v>1</v>
      </c>
      <c r="J360" t="s">
        <v>1915</v>
      </c>
      <c r="K360">
        <v>2</v>
      </c>
      <c r="M360">
        <v>26</v>
      </c>
    </row>
    <row r="361" spans="1:13" hidden="1">
      <c r="A361" t="s">
        <v>2882</v>
      </c>
      <c r="B361" t="s">
        <v>2882</v>
      </c>
      <c r="C361" t="s">
        <v>1568</v>
      </c>
      <c r="D361" t="s">
        <v>2883</v>
      </c>
      <c r="E361">
        <v>2</v>
      </c>
      <c r="G361">
        <v>155.1</v>
      </c>
      <c r="H361" t="s">
        <v>2884</v>
      </c>
      <c r="I361">
        <v>21</v>
      </c>
      <c r="J361" t="s">
        <v>1945</v>
      </c>
      <c r="K361">
        <v>0</v>
      </c>
      <c r="M361">
        <v>15</v>
      </c>
    </row>
    <row r="362" spans="1:13" hidden="1">
      <c r="A362" t="s">
        <v>2885</v>
      </c>
      <c r="B362" t="s">
        <v>2885</v>
      </c>
      <c r="C362" t="s">
        <v>1569</v>
      </c>
      <c r="D362" t="s">
        <v>2886</v>
      </c>
      <c r="E362">
        <v>2</v>
      </c>
      <c r="G362">
        <v>309</v>
      </c>
      <c r="H362" t="s">
        <v>2887</v>
      </c>
      <c r="I362">
        <v>1</v>
      </c>
      <c r="J362" t="s">
        <v>1915</v>
      </c>
      <c r="K362">
        <v>2</v>
      </c>
      <c r="M362">
        <v>3</v>
      </c>
    </row>
    <row r="363" spans="1:13" hidden="1">
      <c r="A363" t="s">
        <v>2888</v>
      </c>
      <c r="B363" t="s">
        <v>2888</v>
      </c>
      <c r="C363" t="s">
        <v>1570</v>
      </c>
      <c r="D363" t="s">
        <v>2889</v>
      </c>
      <c r="E363">
        <v>2</v>
      </c>
      <c r="G363">
        <v>115</v>
      </c>
      <c r="H363" t="s">
        <v>2890</v>
      </c>
      <c r="I363">
        <v>25</v>
      </c>
      <c r="J363" t="s">
        <v>1902</v>
      </c>
      <c r="K363">
        <v>0</v>
      </c>
      <c r="M363">
        <v>15</v>
      </c>
    </row>
    <row r="364" spans="1:13" hidden="1">
      <c r="A364" t="s">
        <v>2891</v>
      </c>
      <c r="B364" t="s">
        <v>2891</v>
      </c>
      <c r="C364" t="s">
        <v>1571</v>
      </c>
      <c r="D364" t="s">
        <v>2892</v>
      </c>
      <c r="E364">
        <v>2</v>
      </c>
      <c r="G364">
        <v>2749</v>
      </c>
      <c r="H364" t="s">
        <v>2893</v>
      </c>
      <c r="I364">
        <v>25</v>
      </c>
      <c r="J364" t="s">
        <v>1902</v>
      </c>
      <c r="K364">
        <v>2</v>
      </c>
      <c r="M364">
        <v>11</v>
      </c>
    </row>
    <row r="365" spans="1:13" hidden="1">
      <c r="A365" t="s">
        <v>2894</v>
      </c>
      <c r="B365" t="s">
        <v>2894</v>
      </c>
      <c r="C365" t="s">
        <v>1572</v>
      </c>
      <c r="D365" t="s">
        <v>2895</v>
      </c>
      <c r="E365">
        <v>2</v>
      </c>
      <c r="G365">
        <v>1841</v>
      </c>
      <c r="H365" t="s">
        <v>2896</v>
      </c>
      <c r="I365">
        <v>25</v>
      </c>
      <c r="J365" t="s">
        <v>1902</v>
      </c>
      <c r="K365">
        <v>2</v>
      </c>
      <c r="M365">
        <v>11</v>
      </c>
    </row>
    <row r="366" spans="1:13" hidden="1">
      <c r="A366" t="s">
        <v>2897</v>
      </c>
      <c r="B366" t="s">
        <v>2897</v>
      </c>
      <c r="C366" t="s">
        <v>1573</v>
      </c>
      <c r="D366" t="s">
        <v>2898</v>
      </c>
      <c r="E366">
        <v>1</v>
      </c>
      <c r="G366">
        <v>9.1999999999999993</v>
      </c>
      <c r="H366" t="s">
        <v>2899</v>
      </c>
      <c r="I366">
        <v>1</v>
      </c>
      <c r="J366" t="s">
        <v>1915</v>
      </c>
      <c r="K366">
        <v>2</v>
      </c>
      <c r="M366">
        <v>26</v>
      </c>
    </row>
    <row r="367" spans="1:13" hidden="1">
      <c r="A367" t="s">
        <v>2900</v>
      </c>
      <c r="B367" t="s">
        <v>2900</v>
      </c>
      <c r="C367" t="s">
        <v>1574</v>
      </c>
      <c r="D367" t="s">
        <v>2901</v>
      </c>
      <c r="E367">
        <v>1</v>
      </c>
      <c r="G367">
        <v>12.8</v>
      </c>
      <c r="H367" t="s">
        <v>2902</v>
      </c>
      <c r="I367">
        <v>1</v>
      </c>
      <c r="J367" t="s">
        <v>1915</v>
      </c>
      <c r="K367">
        <v>2</v>
      </c>
      <c r="M367">
        <v>26</v>
      </c>
    </row>
    <row r="368" spans="1:13" hidden="1">
      <c r="A368" t="s">
        <v>2903</v>
      </c>
      <c r="B368" t="s">
        <v>2903</v>
      </c>
      <c r="C368" t="s">
        <v>1576</v>
      </c>
      <c r="D368" t="s">
        <v>2904</v>
      </c>
      <c r="E368">
        <v>1</v>
      </c>
      <c r="G368">
        <v>192</v>
      </c>
      <c r="H368" t="s">
        <v>2905</v>
      </c>
      <c r="I368">
        <v>25</v>
      </c>
      <c r="J368" t="s">
        <v>1902</v>
      </c>
      <c r="K368">
        <v>2</v>
      </c>
      <c r="M368">
        <v>9</v>
      </c>
    </row>
    <row r="369" spans="1:13" hidden="1">
      <c r="A369" t="s">
        <v>2906</v>
      </c>
      <c r="B369" t="s">
        <v>2906</v>
      </c>
      <c r="C369" t="s">
        <v>692</v>
      </c>
      <c r="D369" t="s">
        <v>2907</v>
      </c>
      <c r="E369">
        <v>1</v>
      </c>
      <c r="G369">
        <v>6.5</v>
      </c>
      <c r="H369" t="s">
        <v>2908</v>
      </c>
      <c r="I369">
        <v>3</v>
      </c>
      <c r="J369" t="s">
        <v>1938</v>
      </c>
      <c r="K369">
        <v>2</v>
      </c>
      <c r="M369">
        <v>3</v>
      </c>
    </row>
    <row r="370" spans="1:13" hidden="1">
      <c r="A370" t="s">
        <v>2909</v>
      </c>
      <c r="B370" t="s">
        <v>2909</v>
      </c>
      <c r="C370" t="s">
        <v>1577</v>
      </c>
      <c r="E370">
        <v>1</v>
      </c>
      <c r="G370">
        <v>6.1</v>
      </c>
      <c r="H370" t="s">
        <v>2910</v>
      </c>
      <c r="I370">
        <v>1</v>
      </c>
      <c r="J370" t="s">
        <v>1915</v>
      </c>
      <c r="K370">
        <v>0</v>
      </c>
      <c r="M370">
        <v>25</v>
      </c>
    </row>
    <row r="371" spans="1:13" hidden="1">
      <c r="A371" t="s">
        <v>2911</v>
      </c>
      <c r="B371" t="s">
        <v>2911</v>
      </c>
      <c r="C371" t="s">
        <v>1578</v>
      </c>
      <c r="E371">
        <v>1</v>
      </c>
      <c r="G371">
        <v>76.5</v>
      </c>
      <c r="H371" t="s">
        <v>2912</v>
      </c>
      <c r="I371">
        <v>12</v>
      </c>
      <c r="J371" t="s">
        <v>2247</v>
      </c>
      <c r="K371">
        <v>0</v>
      </c>
      <c r="M371">
        <v>3</v>
      </c>
    </row>
    <row r="372" spans="1:13" hidden="1">
      <c r="A372" t="s">
        <v>2913</v>
      </c>
      <c r="B372" t="s">
        <v>2913</v>
      </c>
      <c r="C372" t="s">
        <v>739</v>
      </c>
      <c r="D372" t="s">
        <v>2914</v>
      </c>
      <c r="E372">
        <v>1</v>
      </c>
      <c r="G372">
        <v>10.4</v>
      </c>
      <c r="H372" t="s">
        <v>2915</v>
      </c>
      <c r="I372">
        <v>1</v>
      </c>
      <c r="J372" t="s">
        <v>1915</v>
      </c>
      <c r="K372">
        <v>0</v>
      </c>
      <c r="M372">
        <v>5</v>
      </c>
    </row>
    <row r="373" spans="1:13" hidden="1">
      <c r="A373" t="s">
        <v>2916</v>
      </c>
      <c r="B373" t="s">
        <v>2916</v>
      </c>
      <c r="C373" t="s">
        <v>1579</v>
      </c>
      <c r="D373" t="s">
        <v>2917</v>
      </c>
      <c r="E373">
        <v>2</v>
      </c>
      <c r="G373">
        <v>10.7</v>
      </c>
      <c r="H373" t="s">
        <v>2918</v>
      </c>
      <c r="I373">
        <v>3</v>
      </c>
      <c r="J373" t="s">
        <v>1938</v>
      </c>
      <c r="K373">
        <v>0</v>
      </c>
      <c r="M373">
        <v>2</v>
      </c>
    </row>
    <row r="374" spans="1:13" hidden="1">
      <c r="A374" t="s">
        <v>2919</v>
      </c>
      <c r="B374" t="s">
        <v>2919</v>
      </c>
      <c r="C374" t="s">
        <v>1580</v>
      </c>
      <c r="D374" t="s">
        <v>2920</v>
      </c>
      <c r="E374">
        <v>1</v>
      </c>
      <c r="G374">
        <v>6.1</v>
      </c>
      <c r="H374" t="s">
        <v>2921</v>
      </c>
      <c r="I374">
        <v>1</v>
      </c>
      <c r="J374" t="s">
        <v>1915</v>
      </c>
      <c r="K374">
        <v>0</v>
      </c>
      <c r="M374">
        <v>25</v>
      </c>
    </row>
    <row r="375" spans="1:13" hidden="1">
      <c r="A375" t="s">
        <v>2922</v>
      </c>
      <c r="B375" t="s">
        <v>2922</v>
      </c>
      <c r="C375" t="s">
        <v>1581</v>
      </c>
      <c r="D375" t="s">
        <v>2923</v>
      </c>
      <c r="E375">
        <v>1</v>
      </c>
      <c r="G375">
        <v>10.1</v>
      </c>
      <c r="H375" t="s">
        <v>2924</v>
      </c>
      <c r="I375">
        <v>1</v>
      </c>
      <c r="J375" t="s">
        <v>1915</v>
      </c>
      <c r="K375">
        <v>0</v>
      </c>
      <c r="M375">
        <v>25</v>
      </c>
    </row>
    <row r="376" spans="1:13" hidden="1">
      <c r="A376" t="s">
        <v>2925</v>
      </c>
      <c r="B376" t="s">
        <v>2925</v>
      </c>
      <c r="C376" t="s">
        <v>1582</v>
      </c>
      <c r="D376" t="s">
        <v>2926</v>
      </c>
      <c r="E376">
        <v>1</v>
      </c>
      <c r="G376">
        <v>16</v>
      </c>
      <c r="H376" t="s">
        <v>2927</v>
      </c>
      <c r="I376">
        <v>15</v>
      </c>
      <c r="J376" t="s">
        <v>1906</v>
      </c>
      <c r="K376">
        <v>0</v>
      </c>
      <c r="M376">
        <v>3</v>
      </c>
    </row>
    <row r="377" spans="1:13" hidden="1">
      <c r="A377" t="s">
        <v>2928</v>
      </c>
      <c r="B377" t="s">
        <v>2928</v>
      </c>
      <c r="C377" t="s">
        <v>744</v>
      </c>
      <c r="D377" t="s">
        <v>2929</v>
      </c>
      <c r="E377">
        <v>1</v>
      </c>
      <c r="G377">
        <v>22.1</v>
      </c>
      <c r="H377" t="s">
        <v>2930</v>
      </c>
      <c r="I377">
        <v>17</v>
      </c>
      <c r="J377" t="s">
        <v>2090</v>
      </c>
      <c r="K377">
        <v>0</v>
      </c>
      <c r="M377">
        <v>15</v>
      </c>
    </row>
    <row r="378" spans="1:13" hidden="1">
      <c r="A378" t="s">
        <v>2931</v>
      </c>
      <c r="B378" t="s">
        <v>2931</v>
      </c>
      <c r="C378" t="s">
        <v>1583</v>
      </c>
      <c r="D378" t="s">
        <v>2932</v>
      </c>
      <c r="E378">
        <v>1</v>
      </c>
      <c r="G378">
        <v>10</v>
      </c>
      <c r="H378" t="s">
        <v>2933</v>
      </c>
      <c r="I378">
        <v>1</v>
      </c>
      <c r="J378" t="s">
        <v>1915</v>
      </c>
      <c r="K378">
        <v>2</v>
      </c>
      <c r="M378">
        <v>1</v>
      </c>
    </row>
    <row r="379" spans="1:13" hidden="1">
      <c r="A379" t="s">
        <v>2934</v>
      </c>
      <c r="B379" t="s">
        <v>2934</v>
      </c>
      <c r="C379" t="s">
        <v>1584</v>
      </c>
      <c r="D379" t="s">
        <v>2935</v>
      </c>
      <c r="E379">
        <v>1</v>
      </c>
      <c r="G379">
        <v>8.3000000000000007</v>
      </c>
      <c r="H379" t="s">
        <v>2936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2937</v>
      </c>
      <c r="B380" t="s">
        <v>2937</v>
      </c>
      <c r="C380" t="s">
        <v>1585</v>
      </c>
      <c r="D380" t="s">
        <v>2938</v>
      </c>
      <c r="E380">
        <v>1</v>
      </c>
      <c r="G380">
        <v>1.47</v>
      </c>
      <c r="H380" t="s">
        <v>2939</v>
      </c>
      <c r="I380">
        <v>3</v>
      </c>
      <c r="J380" t="s">
        <v>1938</v>
      </c>
      <c r="K380">
        <v>0</v>
      </c>
      <c r="M380">
        <v>2</v>
      </c>
    </row>
    <row r="381" spans="1:13" hidden="1">
      <c r="A381" t="s">
        <v>2940</v>
      </c>
      <c r="B381" t="s">
        <v>2940</v>
      </c>
      <c r="C381" t="s">
        <v>1586</v>
      </c>
      <c r="E381">
        <v>2</v>
      </c>
      <c r="G381">
        <v>296.10000000000002</v>
      </c>
      <c r="H381" t="s">
        <v>2941</v>
      </c>
      <c r="I381">
        <v>19</v>
      </c>
      <c r="J381" t="s">
        <v>1979</v>
      </c>
      <c r="K381">
        <v>2</v>
      </c>
      <c r="M381">
        <v>3</v>
      </c>
    </row>
    <row r="382" spans="1:13" hidden="1">
      <c r="A382" t="s">
        <v>2942</v>
      </c>
      <c r="B382" t="s">
        <v>2942</v>
      </c>
      <c r="C382" t="s">
        <v>1587</v>
      </c>
      <c r="D382" t="s">
        <v>2943</v>
      </c>
      <c r="E382">
        <v>2</v>
      </c>
      <c r="G382">
        <v>4735</v>
      </c>
      <c r="H382" t="s">
        <v>2944</v>
      </c>
      <c r="I382">
        <v>25</v>
      </c>
      <c r="J382" t="s">
        <v>1902</v>
      </c>
      <c r="K382">
        <v>2</v>
      </c>
      <c r="M382">
        <v>15</v>
      </c>
    </row>
    <row r="383" spans="1:13" hidden="1">
      <c r="A383" t="s">
        <v>2945</v>
      </c>
      <c r="B383" t="s">
        <v>2945</v>
      </c>
      <c r="C383" t="s">
        <v>1588</v>
      </c>
      <c r="D383" t="s">
        <v>2946</v>
      </c>
      <c r="E383">
        <v>1</v>
      </c>
      <c r="G383">
        <v>6.1</v>
      </c>
      <c r="H383" t="s">
        <v>2947</v>
      </c>
      <c r="I383">
        <v>1</v>
      </c>
      <c r="J383" t="s">
        <v>1915</v>
      </c>
      <c r="K383">
        <v>0</v>
      </c>
      <c r="M383">
        <v>25</v>
      </c>
    </row>
    <row r="384" spans="1:13" hidden="1">
      <c r="A384" t="s">
        <v>2948</v>
      </c>
      <c r="B384" t="s">
        <v>2948</v>
      </c>
      <c r="C384" t="s">
        <v>1589</v>
      </c>
      <c r="D384" t="s">
        <v>2949</v>
      </c>
      <c r="E384">
        <v>1</v>
      </c>
      <c r="G384">
        <v>6.7</v>
      </c>
      <c r="H384" t="s">
        <v>2950</v>
      </c>
      <c r="I384">
        <v>1</v>
      </c>
      <c r="J384" t="s">
        <v>1915</v>
      </c>
      <c r="K384">
        <v>0</v>
      </c>
      <c r="M384">
        <v>25</v>
      </c>
    </row>
    <row r="385" spans="1:13" hidden="1">
      <c r="A385" t="s">
        <v>2951</v>
      </c>
      <c r="B385" t="s">
        <v>2951</v>
      </c>
      <c r="C385" t="s">
        <v>1590</v>
      </c>
      <c r="D385" t="s">
        <v>2952</v>
      </c>
      <c r="E385">
        <v>1</v>
      </c>
      <c r="G385">
        <v>2.9</v>
      </c>
      <c r="H385" t="s">
        <v>2953</v>
      </c>
      <c r="I385">
        <v>15</v>
      </c>
      <c r="J385" t="s">
        <v>1906</v>
      </c>
      <c r="K385">
        <v>0</v>
      </c>
      <c r="M385">
        <v>3</v>
      </c>
    </row>
    <row r="386" spans="1:13" hidden="1">
      <c r="A386" t="s">
        <v>2954</v>
      </c>
      <c r="B386" t="s">
        <v>2954</v>
      </c>
      <c r="C386" t="s">
        <v>1591</v>
      </c>
      <c r="E386">
        <v>1</v>
      </c>
      <c r="G386">
        <v>10.4</v>
      </c>
      <c r="H386" t="s">
        <v>2955</v>
      </c>
      <c r="I386">
        <v>1</v>
      </c>
      <c r="J386" t="s">
        <v>1915</v>
      </c>
      <c r="K386">
        <v>2</v>
      </c>
      <c r="M386">
        <v>6</v>
      </c>
    </row>
    <row r="387" spans="1:13" hidden="1">
      <c r="A387" t="s">
        <v>2956</v>
      </c>
      <c r="B387" t="s">
        <v>2956</v>
      </c>
      <c r="C387" t="s">
        <v>1592</v>
      </c>
      <c r="D387" t="s">
        <v>2957</v>
      </c>
      <c r="E387">
        <v>2</v>
      </c>
      <c r="G387">
        <v>814.8</v>
      </c>
      <c r="H387" t="s">
        <v>2958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2959</v>
      </c>
      <c r="B388" t="s">
        <v>2959</v>
      </c>
      <c r="C388" t="s">
        <v>757</v>
      </c>
      <c r="D388" t="s">
        <v>2960</v>
      </c>
      <c r="E388">
        <v>1</v>
      </c>
      <c r="G388">
        <v>14.7</v>
      </c>
      <c r="H388" t="s">
        <v>2961</v>
      </c>
      <c r="I388">
        <v>1</v>
      </c>
      <c r="J388" t="s">
        <v>1915</v>
      </c>
      <c r="K388">
        <v>0</v>
      </c>
      <c r="M388">
        <v>25</v>
      </c>
    </row>
    <row r="389" spans="1:13" hidden="1">
      <c r="A389" t="s">
        <v>2962</v>
      </c>
      <c r="B389" t="s">
        <v>2962</v>
      </c>
      <c r="C389" t="s">
        <v>1593</v>
      </c>
      <c r="D389" t="s">
        <v>2963</v>
      </c>
      <c r="E389">
        <v>1</v>
      </c>
      <c r="G389">
        <v>100</v>
      </c>
      <c r="H389" t="s">
        <v>2964</v>
      </c>
      <c r="I389">
        <v>25</v>
      </c>
      <c r="J389" t="s">
        <v>1902</v>
      </c>
      <c r="K389">
        <v>0</v>
      </c>
      <c r="M389">
        <v>15</v>
      </c>
    </row>
    <row r="390" spans="1:13" hidden="1">
      <c r="A390" t="s">
        <v>2965</v>
      </c>
      <c r="B390" t="s">
        <v>2965</v>
      </c>
      <c r="C390" t="s">
        <v>1594</v>
      </c>
      <c r="D390" t="s">
        <v>2966</v>
      </c>
      <c r="E390">
        <v>1</v>
      </c>
      <c r="G390">
        <v>61</v>
      </c>
      <c r="H390" t="s">
        <v>2967</v>
      </c>
      <c r="I390">
        <v>25</v>
      </c>
      <c r="J390" t="s">
        <v>1902</v>
      </c>
      <c r="K390">
        <v>0</v>
      </c>
      <c r="M390">
        <v>8</v>
      </c>
    </row>
    <row r="391" spans="1:13" hidden="1">
      <c r="A391" t="s">
        <v>2968</v>
      </c>
      <c r="B391" t="s">
        <v>2968</v>
      </c>
      <c r="C391" t="s">
        <v>1595</v>
      </c>
      <c r="E391">
        <v>1</v>
      </c>
      <c r="G391">
        <v>45.5</v>
      </c>
      <c r="H391" t="s">
        <v>2969</v>
      </c>
      <c r="I391">
        <v>14</v>
      </c>
      <c r="J391" t="s">
        <v>1898</v>
      </c>
      <c r="K391">
        <v>0</v>
      </c>
      <c r="M391">
        <v>3</v>
      </c>
    </row>
    <row r="392" spans="1:13" hidden="1">
      <c r="A392" t="s">
        <v>2970</v>
      </c>
      <c r="B392" t="s">
        <v>2970</v>
      </c>
      <c r="C392" t="s">
        <v>1596</v>
      </c>
      <c r="D392" t="s">
        <v>2971</v>
      </c>
      <c r="E392">
        <v>1</v>
      </c>
      <c r="G392">
        <v>28.5</v>
      </c>
      <c r="H392" t="s">
        <v>2972</v>
      </c>
      <c r="I392">
        <v>1</v>
      </c>
      <c r="J392" t="s">
        <v>1915</v>
      </c>
      <c r="K392">
        <v>0</v>
      </c>
      <c r="M392">
        <v>25</v>
      </c>
    </row>
    <row r="393" spans="1:13" hidden="1">
      <c r="A393" t="s">
        <v>2973</v>
      </c>
      <c r="B393" t="s">
        <v>2973</v>
      </c>
      <c r="C393" t="s">
        <v>765</v>
      </c>
      <c r="E393">
        <v>1</v>
      </c>
      <c r="G393">
        <v>6</v>
      </c>
      <c r="H393" t="s">
        <v>2974</v>
      </c>
      <c r="I393">
        <v>1</v>
      </c>
      <c r="J393" t="s">
        <v>1915</v>
      </c>
      <c r="K393">
        <v>0</v>
      </c>
      <c r="M393">
        <v>25</v>
      </c>
    </row>
    <row r="394" spans="1:13" hidden="1">
      <c r="A394" t="s">
        <v>2975</v>
      </c>
      <c r="B394" t="s">
        <v>2975</v>
      </c>
      <c r="C394" t="s">
        <v>1598</v>
      </c>
      <c r="D394" t="s">
        <v>2976</v>
      </c>
      <c r="E394">
        <v>2</v>
      </c>
      <c r="G394">
        <v>201.1</v>
      </c>
      <c r="H394" t="s">
        <v>2977</v>
      </c>
      <c r="I394">
        <v>1</v>
      </c>
      <c r="J394" t="s">
        <v>1915</v>
      </c>
      <c r="K394">
        <v>2</v>
      </c>
      <c r="M394">
        <v>3</v>
      </c>
    </row>
    <row r="395" spans="1:13" hidden="1">
      <c r="A395" t="s">
        <v>2978</v>
      </c>
      <c r="B395" t="s">
        <v>2978</v>
      </c>
      <c r="C395" t="s">
        <v>1599</v>
      </c>
      <c r="D395" t="s">
        <v>2979</v>
      </c>
      <c r="E395">
        <v>1</v>
      </c>
      <c r="G395">
        <v>100</v>
      </c>
      <c r="H395" t="s">
        <v>2980</v>
      </c>
      <c r="I395">
        <v>25</v>
      </c>
      <c r="J395" t="s">
        <v>1902</v>
      </c>
      <c r="K395">
        <v>2</v>
      </c>
      <c r="M395">
        <v>9</v>
      </c>
    </row>
    <row r="396" spans="1:13" hidden="1">
      <c r="A396" t="s">
        <v>2981</v>
      </c>
      <c r="B396" t="s">
        <v>2981</v>
      </c>
      <c r="C396" t="s">
        <v>1600</v>
      </c>
      <c r="E396">
        <v>1</v>
      </c>
      <c r="G396">
        <v>12.3</v>
      </c>
      <c r="H396" t="s">
        <v>2982</v>
      </c>
      <c r="I396">
        <v>1</v>
      </c>
      <c r="J396" t="s">
        <v>1915</v>
      </c>
      <c r="K396">
        <v>2</v>
      </c>
      <c r="M396">
        <v>26</v>
      </c>
    </row>
    <row r="397" spans="1:13" hidden="1">
      <c r="A397" t="s">
        <v>2983</v>
      </c>
      <c r="B397" t="s">
        <v>2983</v>
      </c>
      <c r="C397" t="s">
        <v>1601</v>
      </c>
      <c r="D397" t="s">
        <v>2984</v>
      </c>
      <c r="E397">
        <v>1</v>
      </c>
      <c r="G397">
        <v>33.700000000000003</v>
      </c>
      <c r="H397" t="s">
        <v>2985</v>
      </c>
      <c r="I397">
        <v>1</v>
      </c>
      <c r="J397" t="s">
        <v>1915</v>
      </c>
      <c r="K397">
        <v>2</v>
      </c>
      <c r="M397">
        <v>26</v>
      </c>
    </row>
    <row r="398" spans="1:13">
      <c r="A398" t="s">
        <v>2986</v>
      </c>
      <c r="B398" t="s">
        <v>2986</v>
      </c>
      <c r="C398" t="s">
        <v>1602</v>
      </c>
      <c r="E398">
        <v>1</v>
      </c>
      <c r="G398">
        <v>12538.6</v>
      </c>
      <c r="H398" t="s">
        <v>2987</v>
      </c>
      <c r="I398">
        <v>24</v>
      </c>
      <c r="J398" t="s">
        <v>2056</v>
      </c>
      <c r="K398">
        <v>2</v>
      </c>
      <c r="M398">
        <v>6</v>
      </c>
    </row>
    <row r="399" spans="1:13">
      <c r="A399" t="s">
        <v>2988</v>
      </c>
      <c r="B399" t="s">
        <v>2988</v>
      </c>
      <c r="C399" t="s">
        <v>1603</v>
      </c>
      <c r="E399">
        <v>1</v>
      </c>
      <c r="G399">
        <v>19805.5</v>
      </c>
      <c r="H399" t="s">
        <v>2989</v>
      </c>
      <c r="I399">
        <v>24</v>
      </c>
      <c r="J399" t="s">
        <v>2056</v>
      </c>
      <c r="K399">
        <v>2</v>
      </c>
      <c r="M399">
        <v>6</v>
      </c>
    </row>
    <row r="400" spans="1:13">
      <c r="A400" t="s">
        <v>2990</v>
      </c>
      <c r="B400" t="s">
        <v>2990</v>
      </c>
      <c r="C400" t="s">
        <v>1604</v>
      </c>
      <c r="D400" t="s">
        <v>2991</v>
      </c>
      <c r="E400">
        <v>1</v>
      </c>
      <c r="G400">
        <v>2.09</v>
      </c>
      <c r="H400" t="s">
        <v>2992</v>
      </c>
      <c r="I400">
        <v>15</v>
      </c>
      <c r="J400" t="s">
        <v>2056</v>
      </c>
      <c r="K400">
        <v>0</v>
      </c>
      <c r="M400">
        <v>7</v>
      </c>
    </row>
    <row r="401" spans="1:13" hidden="1">
      <c r="A401" t="s">
        <v>2993</v>
      </c>
      <c r="B401" t="s">
        <v>2993</v>
      </c>
      <c r="C401" t="s">
        <v>1605</v>
      </c>
      <c r="D401" t="s">
        <v>2994</v>
      </c>
      <c r="E401">
        <v>1</v>
      </c>
      <c r="G401">
        <v>5.9</v>
      </c>
      <c r="H401" t="s">
        <v>2995</v>
      </c>
      <c r="I401">
        <v>1</v>
      </c>
      <c r="J401" t="s">
        <v>1915</v>
      </c>
      <c r="K401">
        <v>0</v>
      </c>
      <c r="M401">
        <v>25</v>
      </c>
    </row>
    <row r="402" spans="1:13" hidden="1">
      <c r="A402" t="s">
        <v>2996</v>
      </c>
      <c r="B402" t="s">
        <v>2996</v>
      </c>
      <c r="C402" t="s">
        <v>1606</v>
      </c>
      <c r="D402" t="s">
        <v>2997</v>
      </c>
      <c r="E402">
        <v>1</v>
      </c>
      <c r="G402">
        <v>42.6</v>
      </c>
      <c r="H402" t="s">
        <v>2998</v>
      </c>
      <c r="I402">
        <v>1</v>
      </c>
      <c r="J402" t="s">
        <v>1915</v>
      </c>
      <c r="K402">
        <v>0</v>
      </c>
      <c r="M402">
        <v>1</v>
      </c>
    </row>
    <row r="403" spans="1:13" hidden="1">
      <c r="A403" t="s">
        <v>2999</v>
      </c>
      <c r="B403" t="s">
        <v>2999</v>
      </c>
      <c r="C403" t="s">
        <v>1607</v>
      </c>
      <c r="D403" t="s">
        <v>3000</v>
      </c>
      <c r="E403">
        <v>2</v>
      </c>
      <c r="G403">
        <v>10.1</v>
      </c>
      <c r="H403" t="s">
        <v>3001</v>
      </c>
      <c r="I403">
        <v>1</v>
      </c>
      <c r="J403" t="s">
        <v>1915</v>
      </c>
      <c r="K403">
        <v>2</v>
      </c>
      <c r="M403">
        <v>15</v>
      </c>
    </row>
    <row r="404" spans="1:13" hidden="1">
      <c r="A404" t="s">
        <v>3002</v>
      </c>
      <c r="B404" t="s">
        <v>3002</v>
      </c>
      <c r="C404" t="s">
        <v>1608</v>
      </c>
      <c r="D404" t="s">
        <v>3003</v>
      </c>
      <c r="E404">
        <v>1</v>
      </c>
      <c r="G404">
        <v>4691</v>
      </c>
      <c r="H404" t="s">
        <v>3004</v>
      </c>
      <c r="I404">
        <v>25</v>
      </c>
      <c r="J404" t="s">
        <v>1902</v>
      </c>
      <c r="K404">
        <v>2</v>
      </c>
      <c r="M404">
        <v>8</v>
      </c>
    </row>
    <row r="405" spans="1:13" hidden="1">
      <c r="A405" t="s">
        <v>3005</v>
      </c>
      <c r="B405" t="s">
        <v>3005</v>
      </c>
      <c r="C405" t="s">
        <v>1609</v>
      </c>
      <c r="E405">
        <v>1</v>
      </c>
      <c r="G405">
        <v>67.5</v>
      </c>
      <c r="H405" t="s">
        <v>3006</v>
      </c>
      <c r="I405">
        <v>1</v>
      </c>
      <c r="J405" t="s">
        <v>1915</v>
      </c>
      <c r="K405">
        <v>0</v>
      </c>
      <c r="M405">
        <v>1</v>
      </c>
    </row>
    <row r="406" spans="1:13" hidden="1">
      <c r="A406" t="s">
        <v>3007</v>
      </c>
      <c r="B406" t="s">
        <v>3007</v>
      </c>
      <c r="C406" t="s">
        <v>1610</v>
      </c>
      <c r="D406" t="s">
        <v>3008</v>
      </c>
      <c r="E406">
        <v>1</v>
      </c>
      <c r="G406">
        <v>14.3</v>
      </c>
      <c r="H406" t="s">
        <v>3009</v>
      </c>
      <c r="I406">
        <v>1</v>
      </c>
      <c r="J406" t="s">
        <v>1915</v>
      </c>
      <c r="K406">
        <v>0</v>
      </c>
      <c r="M406">
        <v>25</v>
      </c>
    </row>
    <row r="407" spans="1:13" hidden="1">
      <c r="A407" t="s">
        <v>3010</v>
      </c>
      <c r="B407" t="s">
        <v>3010</v>
      </c>
      <c r="C407" t="s">
        <v>782</v>
      </c>
      <c r="E407">
        <v>1</v>
      </c>
      <c r="G407">
        <v>7</v>
      </c>
      <c r="H407" t="s">
        <v>3011</v>
      </c>
      <c r="I407">
        <v>6</v>
      </c>
      <c r="J407" t="s">
        <v>3012</v>
      </c>
      <c r="K407">
        <v>0</v>
      </c>
      <c r="M407">
        <v>13</v>
      </c>
    </row>
    <row r="408" spans="1:13" hidden="1">
      <c r="A408" t="s">
        <v>3013</v>
      </c>
      <c r="B408" t="s">
        <v>3013</v>
      </c>
      <c r="C408" t="s">
        <v>785</v>
      </c>
      <c r="D408" t="s">
        <v>3014</v>
      </c>
      <c r="E408">
        <v>1</v>
      </c>
      <c r="G408">
        <v>554</v>
      </c>
      <c r="H408" t="s">
        <v>3015</v>
      </c>
      <c r="I408">
        <v>25</v>
      </c>
      <c r="J408" t="s">
        <v>1902</v>
      </c>
      <c r="K408">
        <v>0</v>
      </c>
      <c r="M408">
        <v>10</v>
      </c>
    </row>
    <row r="409" spans="1:13" hidden="1">
      <c r="A409" t="s">
        <v>3016</v>
      </c>
      <c r="B409" t="s">
        <v>3016</v>
      </c>
      <c r="C409" t="s">
        <v>1611</v>
      </c>
      <c r="E409">
        <v>1</v>
      </c>
      <c r="G409">
        <v>14.6</v>
      </c>
      <c r="H409" t="s">
        <v>3017</v>
      </c>
      <c r="I409">
        <v>1</v>
      </c>
      <c r="J409" t="s">
        <v>1915</v>
      </c>
      <c r="K409">
        <v>2</v>
      </c>
      <c r="M409">
        <v>26</v>
      </c>
    </row>
    <row r="410" spans="1:13" hidden="1">
      <c r="A410" t="s">
        <v>3018</v>
      </c>
      <c r="B410" t="s">
        <v>3018</v>
      </c>
      <c r="C410" t="s">
        <v>1612</v>
      </c>
      <c r="D410" t="s">
        <v>3019</v>
      </c>
      <c r="E410">
        <v>1</v>
      </c>
      <c r="G410">
        <v>6.2</v>
      </c>
      <c r="H410" t="s">
        <v>3020</v>
      </c>
      <c r="I410">
        <v>1</v>
      </c>
      <c r="J410" t="s">
        <v>1915</v>
      </c>
      <c r="K410">
        <v>2</v>
      </c>
      <c r="M410">
        <v>26</v>
      </c>
    </row>
    <row r="411" spans="1:13" hidden="1">
      <c r="A411" t="s">
        <v>3021</v>
      </c>
      <c r="B411" t="s">
        <v>3021</v>
      </c>
      <c r="C411" t="s">
        <v>1613</v>
      </c>
      <c r="D411" t="s">
        <v>3022</v>
      </c>
      <c r="E411">
        <v>1</v>
      </c>
      <c r="G411">
        <v>6.3</v>
      </c>
      <c r="H411" t="s">
        <v>3023</v>
      </c>
      <c r="I411">
        <v>1</v>
      </c>
      <c r="J411" t="s">
        <v>1915</v>
      </c>
      <c r="K411">
        <v>2</v>
      </c>
      <c r="M411">
        <v>26</v>
      </c>
    </row>
    <row r="412" spans="1:13" hidden="1">
      <c r="A412" t="s">
        <v>3024</v>
      </c>
      <c r="B412" t="s">
        <v>3024</v>
      </c>
      <c r="C412" t="s">
        <v>1614</v>
      </c>
      <c r="D412" t="s">
        <v>3025</v>
      </c>
      <c r="E412">
        <v>1</v>
      </c>
      <c r="G412">
        <v>6.3</v>
      </c>
      <c r="H412" t="s">
        <v>3026</v>
      </c>
      <c r="I412">
        <v>1</v>
      </c>
      <c r="J412" t="s">
        <v>1915</v>
      </c>
      <c r="K412">
        <v>2</v>
      </c>
      <c r="M412">
        <v>26</v>
      </c>
    </row>
    <row r="413" spans="1:13" hidden="1">
      <c r="A413" t="s">
        <v>3027</v>
      </c>
      <c r="B413" t="s">
        <v>3027</v>
      </c>
      <c r="C413" t="s">
        <v>1615</v>
      </c>
      <c r="D413" t="s">
        <v>3028</v>
      </c>
      <c r="E413">
        <v>1</v>
      </c>
      <c r="G413">
        <v>6.6</v>
      </c>
      <c r="H413" t="s">
        <v>3029</v>
      </c>
      <c r="I413">
        <v>1</v>
      </c>
      <c r="J413" t="s">
        <v>1915</v>
      </c>
      <c r="K413">
        <v>2</v>
      </c>
      <c r="M413">
        <v>26</v>
      </c>
    </row>
    <row r="414" spans="1:13" hidden="1">
      <c r="A414" t="s">
        <v>3030</v>
      </c>
      <c r="B414" t="s">
        <v>3030</v>
      </c>
      <c r="C414" t="s">
        <v>1616</v>
      </c>
      <c r="D414" t="s">
        <v>3031</v>
      </c>
      <c r="E414">
        <v>1</v>
      </c>
      <c r="G414">
        <v>10.1</v>
      </c>
      <c r="H414" t="s">
        <v>3032</v>
      </c>
      <c r="I414">
        <v>3</v>
      </c>
      <c r="J414" t="s">
        <v>1938</v>
      </c>
      <c r="K414">
        <v>2</v>
      </c>
      <c r="M414">
        <v>2</v>
      </c>
    </row>
    <row r="415" spans="1:13" hidden="1">
      <c r="A415" t="s">
        <v>3033</v>
      </c>
      <c r="B415" t="s">
        <v>3033</v>
      </c>
      <c r="C415" t="s">
        <v>1617</v>
      </c>
      <c r="D415" t="s">
        <v>3034</v>
      </c>
      <c r="E415">
        <v>1</v>
      </c>
      <c r="G415">
        <v>1443</v>
      </c>
      <c r="H415" t="s">
        <v>3035</v>
      </c>
      <c r="I415">
        <v>25</v>
      </c>
      <c r="J415" t="s">
        <v>1902</v>
      </c>
      <c r="K415">
        <v>2</v>
      </c>
      <c r="M415">
        <v>9</v>
      </c>
    </row>
    <row r="416" spans="1:13" hidden="1">
      <c r="A416" t="s">
        <v>3036</v>
      </c>
      <c r="B416" t="s">
        <v>3036</v>
      </c>
      <c r="C416" t="s">
        <v>1618</v>
      </c>
      <c r="D416" t="s">
        <v>3037</v>
      </c>
      <c r="E416">
        <v>1</v>
      </c>
      <c r="G416">
        <v>2263</v>
      </c>
      <c r="H416" t="s">
        <v>3038</v>
      </c>
      <c r="I416">
        <v>25</v>
      </c>
      <c r="J416" t="s">
        <v>1902</v>
      </c>
      <c r="K416">
        <v>2</v>
      </c>
      <c r="M416">
        <v>9</v>
      </c>
    </row>
    <row r="417" spans="1:13" hidden="1">
      <c r="A417" t="s">
        <v>3039</v>
      </c>
      <c r="B417" t="s">
        <v>3039</v>
      </c>
      <c r="C417" t="s">
        <v>1619</v>
      </c>
      <c r="D417" t="s">
        <v>3040</v>
      </c>
      <c r="E417">
        <v>1</v>
      </c>
      <c r="G417">
        <v>754</v>
      </c>
      <c r="H417" t="s">
        <v>3041</v>
      </c>
      <c r="I417">
        <v>25</v>
      </c>
      <c r="J417" t="s">
        <v>1902</v>
      </c>
      <c r="K417">
        <v>0</v>
      </c>
      <c r="M417">
        <v>8</v>
      </c>
    </row>
    <row r="418" spans="1:13" hidden="1">
      <c r="A418" t="s">
        <v>3042</v>
      </c>
      <c r="B418" t="s">
        <v>3042</v>
      </c>
      <c r="C418" t="s">
        <v>1620</v>
      </c>
      <c r="D418" t="s">
        <v>3043</v>
      </c>
      <c r="E418">
        <v>1</v>
      </c>
      <c r="G418">
        <v>11.1</v>
      </c>
      <c r="H418" t="s">
        <v>3044</v>
      </c>
      <c r="I418">
        <v>3</v>
      </c>
      <c r="J418" t="s">
        <v>1938</v>
      </c>
      <c r="K418">
        <v>0</v>
      </c>
      <c r="M418">
        <v>2</v>
      </c>
    </row>
    <row r="419" spans="1:13" hidden="1">
      <c r="A419" t="s">
        <v>3045</v>
      </c>
      <c r="B419" t="s">
        <v>3045</v>
      </c>
      <c r="C419" t="s">
        <v>1621</v>
      </c>
      <c r="D419" t="s">
        <v>3046</v>
      </c>
      <c r="E419">
        <v>1</v>
      </c>
      <c r="G419">
        <v>10.8</v>
      </c>
      <c r="H419" t="s">
        <v>3047</v>
      </c>
      <c r="I419">
        <v>1</v>
      </c>
      <c r="J419" t="s">
        <v>1915</v>
      </c>
      <c r="K419">
        <v>0</v>
      </c>
      <c r="M419">
        <v>25</v>
      </c>
    </row>
    <row r="420" spans="1:13" hidden="1">
      <c r="A420" t="s">
        <v>3048</v>
      </c>
      <c r="B420" t="s">
        <v>3048</v>
      </c>
      <c r="C420" t="s">
        <v>1622</v>
      </c>
      <c r="D420" t="s">
        <v>3049</v>
      </c>
      <c r="E420">
        <v>1</v>
      </c>
      <c r="G420">
        <v>61</v>
      </c>
      <c r="H420" t="s">
        <v>3050</v>
      </c>
      <c r="I420">
        <v>25</v>
      </c>
      <c r="J420" t="s">
        <v>1902</v>
      </c>
      <c r="K420">
        <v>0</v>
      </c>
      <c r="M420">
        <v>9</v>
      </c>
    </row>
    <row r="421" spans="1:13" hidden="1">
      <c r="A421" t="s">
        <v>3051</v>
      </c>
      <c r="B421" t="s">
        <v>3051</v>
      </c>
      <c r="C421" t="s">
        <v>1623</v>
      </c>
      <c r="D421" t="s">
        <v>3052</v>
      </c>
      <c r="E421">
        <v>1</v>
      </c>
      <c r="G421">
        <v>173.1</v>
      </c>
      <c r="H421" t="s">
        <v>3053</v>
      </c>
      <c r="I421">
        <v>21</v>
      </c>
      <c r="J421" t="s">
        <v>1945</v>
      </c>
      <c r="K421">
        <v>0</v>
      </c>
      <c r="M421">
        <v>3</v>
      </c>
    </row>
    <row r="422" spans="1:13" hidden="1">
      <c r="A422" t="s">
        <v>3054</v>
      </c>
      <c r="B422" t="s">
        <v>3054</v>
      </c>
      <c r="C422" t="s">
        <v>809</v>
      </c>
      <c r="D422" t="s">
        <v>3055</v>
      </c>
      <c r="E422">
        <v>1</v>
      </c>
      <c r="G422">
        <v>6.5</v>
      </c>
      <c r="H422" t="s">
        <v>3056</v>
      </c>
      <c r="I422">
        <v>3</v>
      </c>
      <c r="J422" t="s">
        <v>1938</v>
      </c>
      <c r="K422">
        <v>0</v>
      </c>
      <c r="M422">
        <v>3</v>
      </c>
    </row>
    <row r="423" spans="1:13" hidden="1">
      <c r="A423" t="s">
        <v>3057</v>
      </c>
      <c r="B423" t="s">
        <v>3057</v>
      </c>
      <c r="C423" t="s">
        <v>806</v>
      </c>
      <c r="D423" t="s">
        <v>3058</v>
      </c>
      <c r="E423">
        <v>1</v>
      </c>
      <c r="G423">
        <v>5.9</v>
      </c>
      <c r="H423" t="s">
        <v>3059</v>
      </c>
      <c r="I423">
        <v>1</v>
      </c>
      <c r="J423" t="s">
        <v>1915</v>
      </c>
      <c r="K423">
        <v>0</v>
      </c>
      <c r="M423">
        <v>25</v>
      </c>
    </row>
    <row r="424" spans="1:13" hidden="1">
      <c r="A424" t="s">
        <v>3060</v>
      </c>
      <c r="B424" t="s">
        <v>3060</v>
      </c>
      <c r="C424" t="s">
        <v>1624</v>
      </c>
      <c r="E424">
        <v>2</v>
      </c>
      <c r="G424">
        <v>110.9</v>
      </c>
      <c r="H424" t="s">
        <v>3061</v>
      </c>
      <c r="I424">
        <v>1</v>
      </c>
      <c r="J424" t="s">
        <v>1915</v>
      </c>
      <c r="K424">
        <v>2</v>
      </c>
      <c r="M424">
        <v>3</v>
      </c>
    </row>
    <row r="425" spans="1:13" hidden="1">
      <c r="A425" t="s">
        <v>3062</v>
      </c>
      <c r="B425" t="s">
        <v>3062</v>
      </c>
      <c r="C425" t="s">
        <v>1625</v>
      </c>
      <c r="D425" t="s">
        <v>3063</v>
      </c>
      <c r="E425">
        <v>1</v>
      </c>
      <c r="G425">
        <v>6.1</v>
      </c>
      <c r="H425" t="s">
        <v>3064</v>
      </c>
      <c r="I425">
        <v>1</v>
      </c>
      <c r="J425" t="s">
        <v>1915</v>
      </c>
      <c r="K425">
        <v>0</v>
      </c>
      <c r="M425">
        <v>25</v>
      </c>
    </row>
    <row r="426" spans="1:13" hidden="1">
      <c r="A426" t="s">
        <v>3065</v>
      </c>
      <c r="B426" t="s">
        <v>3065</v>
      </c>
      <c r="C426" t="s">
        <v>1626</v>
      </c>
      <c r="D426" t="s">
        <v>3066</v>
      </c>
      <c r="E426">
        <v>1</v>
      </c>
      <c r="G426">
        <v>7.5</v>
      </c>
      <c r="H426" t="s">
        <v>3067</v>
      </c>
      <c r="I426">
        <v>7</v>
      </c>
      <c r="J426" t="s">
        <v>2142</v>
      </c>
      <c r="K426">
        <v>0</v>
      </c>
      <c r="M426">
        <v>1</v>
      </c>
    </row>
    <row r="427" spans="1:13" hidden="1">
      <c r="A427" t="s">
        <v>3068</v>
      </c>
      <c r="B427" t="s">
        <v>3068</v>
      </c>
      <c r="C427" t="s">
        <v>1627</v>
      </c>
      <c r="D427" t="s">
        <v>3069</v>
      </c>
      <c r="E427">
        <v>2</v>
      </c>
      <c r="G427">
        <v>16.600000000000001</v>
      </c>
      <c r="H427" t="s">
        <v>3070</v>
      </c>
      <c r="I427">
        <v>1</v>
      </c>
      <c r="J427" t="s">
        <v>1915</v>
      </c>
      <c r="K427">
        <v>2</v>
      </c>
      <c r="M427">
        <v>3</v>
      </c>
    </row>
    <row r="428" spans="1:13" hidden="1">
      <c r="A428" t="s">
        <v>3071</v>
      </c>
      <c r="B428" t="s">
        <v>3071</v>
      </c>
      <c r="C428" t="s">
        <v>804</v>
      </c>
      <c r="D428" t="s">
        <v>3072</v>
      </c>
      <c r="E428">
        <v>2</v>
      </c>
      <c r="G428">
        <v>9.6999999999999993</v>
      </c>
      <c r="H428" t="s">
        <v>3073</v>
      </c>
      <c r="I428">
        <v>1</v>
      </c>
      <c r="J428" t="s">
        <v>1915</v>
      </c>
      <c r="K428">
        <v>0</v>
      </c>
      <c r="M428">
        <v>3</v>
      </c>
    </row>
    <row r="429" spans="1:13" hidden="1">
      <c r="A429" t="s">
        <v>3074</v>
      </c>
      <c r="B429" t="s">
        <v>3074</v>
      </c>
      <c r="C429" t="s">
        <v>1628</v>
      </c>
      <c r="D429" t="s">
        <v>3075</v>
      </c>
      <c r="E429">
        <v>2</v>
      </c>
      <c r="G429">
        <v>57</v>
      </c>
      <c r="H429" t="s">
        <v>3076</v>
      </c>
      <c r="I429">
        <v>19</v>
      </c>
      <c r="J429" t="s">
        <v>1979</v>
      </c>
      <c r="K429">
        <v>0</v>
      </c>
      <c r="M429">
        <v>3</v>
      </c>
    </row>
    <row r="430" spans="1:13" hidden="1">
      <c r="A430" t="s">
        <v>3077</v>
      </c>
      <c r="B430" t="s">
        <v>3077</v>
      </c>
      <c r="C430" t="s">
        <v>817</v>
      </c>
      <c r="E430">
        <v>2</v>
      </c>
      <c r="G430">
        <v>41.5</v>
      </c>
      <c r="H430" t="s">
        <v>3078</v>
      </c>
      <c r="I430">
        <v>19</v>
      </c>
      <c r="J430" t="s">
        <v>1979</v>
      </c>
      <c r="K430">
        <v>0</v>
      </c>
      <c r="M430">
        <v>3</v>
      </c>
    </row>
    <row r="431" spans="1:13" hidden="1">
      <c r="A431" t="s">
        <v>3079</v>
      </c>
      <c r="B431" t="s">
        <v>3079</v>
      </c>
      <c r="C431" t="s">
        <v>1629</v>
      </c>
      <c r="E431">
        <v>1</v>
      </c>
      <c r="G431">
        <v>10.4</v>
      </c>
      <c r="H431" t="s">
        <v>3080</v>
      </c>
      <c r="I431">
        <v>1</v>
      </c>
      <c r="J431" t="s">
        <v>1915</v>
      </c>
      <c r="K431">
        <v>0</v>
      </c>
      <c r="M431">
        <v>1</v>
      </c>
    </row>
    <row r="432" spans="1:13" hidden="1">
      <c r="A432" t="s">
        <v>3081</v>
      </c>
      <c r="B432" t="s">
        <v>3081</v>
      </c>
      <c r="C432" t="s">
        <v>1630</v>
      </c>
      <c r="E432">
        <v>1</v>
      </c>
      <c r="G432">
        <v>10.4</v>
      </c>
      <c r="H432" t="s">
        <v>3082</v>
      </c>
      <c r="I432">
        <v>1</v>
      </c>
      <c r="J432" t="s">
        <v>1915</v>
      </c>
      <c r="K432">
        <v>0</v>
      </c>
      <c r="M432">
        <v>25</v>
      </c>
    </row>
    <row r="433" spans="1:13" hidden="1">
      <c r="A433" t="s">
        <v>3083</v>
      </c>
      <c r="B433" t="s">
        <v>3083</v>
      </c>
      <c r="C433" t="s">
        <v>1631</v>
      </c>
      <c r="D433" t="s">
        <v>3084</v>
      </c>
      <c r="E433">
        <v>1</v>
      </c>
      <c r="G433">
        <v>74.099999999999994</v>
      </c>
      <c r="H433" t="s">
        <v>3085</v>
      </c>
      <c r="I433">
        <v>14</v>
      </c>
      <c r="J433" t="s">
        <v>1898</v>
      </c>
      <c r="K433">
        <v>0</v>
      </c>
      <c r="M433">
        <v>3</v>
      </c>
    </row>
    <row r="434" spans="1:13" hidden="1">
      <c r="A434" t="s">
        <v>3086</v>
      </c>
      <c r="B434" t="s">
        <v>3086</v>
      </c>
      <c r="C434" t="s">
        <v>1632</v>
      </c>
      <c r="E434">
        <v>1</v>
      </c>
      <c r="G434">
        <v>12.5</v>
      </c>
      <c r="H434" t="s">
        <v>3087</v>
      </c>
      <c r="I434">
        <v>1</v>
      </c>
      <c r="J434" t="s">
        <v>1915</v>
      </c>
      <c r="K434">
        <v>0</v>
      </c>
      <c r="M434">
        <v>1</v>
      </c>
    </row>
    <row r="435" spans="1:13" hidden="1">
      <c r="A435" t="s">
        <v>3088</v>
      </c>
      <c r="B435" t="s">
        <v>3088</v>
      </c>
      <c r="C435" t="s">
        <v>1633</v>
      </c>
      <c r="D435" t="s">
        <v>3089</v>
      </c>
      <c r="E435">
        <v>2</v>
      </c>
      <c r="G435">
        <v>48.7</v>
      </c>
      <c r="H435" t="s">
        <v>3090</v>
      </c>
      <c r="I435">
        <v>1</v>
      </c>
      <c r="J435" t="s">
        <v>1915</v>
      </c>
      <c r="K435">
        <v>2</v>
      </c>
      <c r="M435">
        <v>3</v>
      </c>
    </row>
    <row r="436" spans="1:13" hidden="1">
      <c r="A436" t="s">
        <v>3091</v>
      </c>
      <c r="B436" t="s">
        <v>3091</v>
      </c>
      <c r="C436" t="s">
        <v>1634</v>
      </c>
      <c r="D436" t="s">
        <v>3092</v>
      </c>
      <c r="E436">
        <v>2</v>
      </c>
      <c r="G436">
        <v>131.30000000000001</v>
      </c>
      <c r="H436" t="s">
        <v>3093</v>
      </c>
      <c r="I436">
        <v>1</v>
      </c>
      <c r="J436" t="s">
        <v>1915</v>
      </c>
      <c r="K436">
        <v>2</v>
      </c>
      <c r="M436">
        <v>3</v>
      </c>
    </row>
    <row r="437" spans="1:13" hidden="1">
      <c r="A437" t="s">
        <v>3094</v>
      </c>
      <c r="B437" t="s">
        <v>3094</v>
      </c>
      <c r="C437" t="s">
        <v>1635</v>
      </c>
      <c r="D437" t="s">
        <v>3095</v>
      </c>
      <c r="E437">
        <v>1</v>
      </c>
      <c r="G437">
        <v>5.9</v>
      </c>
      <c r="H437" t="s">
        <v>3096</v>
      </c>
      <c r="I437">
        <v>1</v>
      </c>
      <c r="J437" t="s">
        <v>1915</v>
      </c>
      <c r="K437">
        <v>0</v>
      </c>
      <c r="M437">
        <v>25</v>
      </c>
    </row>
    <row r="438" spans="1:13" hidden="1">
      <c r="A438" t="s">
        <v>3097</v>
      </c>
      <c r="B438" t="s">
        <v>3097</v>
      </c>
      <c r="C438" t="s">
        <v>1636</v>
      </c>
      <c r="D438" t="s">
        <v>3098</v>
      </c>
      <c r="E438">
        <v>1</v>
      </c>
      <c r="G438">
        <v>11</v>
      </c>
      <c r="H438" t="s">
        <v>3099</v>
      </c>
      <c r="I438">
        <v>3</v>
      </c>
      <c r="J438" t="s">
        <v>1938</v>
      </c>
      <c r="K438">
        <v>0</v>
      </c>
      <c r="M438">
        <v>15</v>
      </c>
    </row>
    <row r="439" spans="1:13" hidden="1">
      <c r="A439" t="s">
        <v>3100</v>
      </c>
      <c r="B439" t="s">
        <v>3100</v>
      </c>
      <c r="C439" t="s">
        <v>831</v>
      </c>
      <c r="D439" t="s">
        <v>3101</v>
      </c>
      <c r="E439">
        <v>1</v>
      </c>
      <c r="G439">
        <v>5.9</v>
      </c>
      <c r="H439" t="s">
        <v>3102</v>
      </c>
      <c r="I439">
        <v>1</v>
      </c>
      <c r="J439" t="s">
        <v>1915</v>
      </c>
      <c r="K439">
        <v>0</v>
      </c>
      <c r="M439">
        <v>25</v>
      </c>
    </row>
    <row r="440" spans="1:13" hidden="1">
      <c r="A440" t="s">
        <v>3103</v>
      </c>
      <c r="B440" t="s">
        <v>3103</v>
      </c>
      <c r="C440" t="s">
        <v>1639</v>
      </c>
      <c r="D440" t="s">
        <v>3104</v>
      </c>
      <c r="E440">
        <v>2</v>
      </c>
      <c r="G440">
        <v>39.200000000000003</v>
      </c>
      <c r="H440" t="s">
        <v>3105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3106</v>
      </c>
      <c r="B441" t="s">
        <v>3106</v>
      </c>
      <c r="C441" t="s">
        <v>1640</v>
      </c>
      <c r="D441" t="s">
        <v>3107</v>
      </c>
      <c r="E441">
        <v>2</v>
      </c>
      <c r="G441">
        <v>31.9</v>
      </c>
      <c r="H441" t="s">
        <v>3108</v>
      </c>
      <c r="I441">
        <v>1</v>
      </c>
      <c r="J441" t="s">
        <v>1915</v>
      </c>
      <c r="K441">
        <v>0</v>
      </c>
      <c r="M441">
        <v>15</v>
      </c>
    </row>
    <row r="442" spans="1:13" hidden="1">
      <c r="A442" t="s">
        <v>3109</v>
      </c>
      <c r="B442" t="s">
        <v>3109</v>
      </c>
      <c r="C442" t="s">
        <v>1641</v>
      </c>
      <c r="D442" t="s">
        <v>3110</v>
      </c>
      <c r="E442">
        <v>1</v>
      </c>
      <c r="G442">
        <v>232</v>
      </c>
      <c r="H442" t="s">
        <v>3111</v>
      </c>
      <c r="I442">
        <v>25</v>
      </c>
      <c r="J442" t="s">
        <v>1902</v>
      </c>
      <c r="K442">
        <v>2</v>
      </c>
      <c r="M442">
        <v>11</v>
      </c>
    </row>
    <row r="443" spans="1:13" hidden="1">
      <c r="A443" t="s">
        <v>3112</v>
      </c>
      <c r="B443" t="s">
        <v>3112</v>
      </c>
      <c r="C443" t="s">
        <v>1642</v>
      </c>
      <c r="E443">
        <v>2</v>
      </c>
      <c r="G443">
        <v>1190</v>
      </c>
      <c r="H443" t="s">
        <v>3113</v>
      </c>
      <c r="I443">
        <v>25</v>
      </c>
      <c r="J443" t="s">
        <v>1902</v>
      </c>
      <c r="K443">
        <v>2</v>
      </c>
      <c r="M443">
        <v>11</v>
      </c>
    </row>
    <row r="444" spans="1:13" hidden="1">
      <c r="A444" t="s">
        <v>3114</v>
      </c>
      <c r="B444" t="s">
        <v>3114</v>
      </c>
      <c r="C444" t="s">
        <v>1643</v>
      </c>
      <c r="E444">
        <v>1</v>
      </c>
      <c r="G444">
        <v>49.1</v>
      </c>
      <c r="H444" t="s">
        <v>3115</v>
      </c>
      <c r="I444">
        <v>1</v>
      </c>
      <c r="J444" t="s">
        <v>1915</v>
      </c>
      <c r="K444">
        <v>0</v>
      </c>
      <c r="M444">
        <v>25</v>
      </c>
    </row>
    <row r="445" spans="1:13" hidden="1">
      <c r="A445" t="s">
        <v>3116</v>
      </c>
      <c r="B445" t="s">
        <v>3116</v>
      </c>
      <c r="C445" t="s">
        <v>1644</v>
      </c>
      <c r="D445" t="s">
        <v>3117</v>
      </c>
      <c r="E445">
        <v>1</v>
      </c>
      <c r="G445">
        <v>18.2</v>
      </c>
      <c r="H445" t="s">
        <v>3118</v>
      </c>
      <c r="I445">
        <v>14</v>
      </c>
      <c r="J445" t="s">
        <v>1898</v>
      </c>
      <c r="K445">
        <v>0</v>
      </c>
      <c r="M445">
        <v>3</v>
      </c>
    </row>
    <row r="446" spans="1:13" hidden="1">
      <c r="A446" t="s">
        <v>3119</v>
      </c>
      <c r="B446" t="s">
        <v>3119</v>
      </c>
      <c r="C446" t="s">
        <v>1645</v>
      </c>
      <c r="E446">
        <v>1</v>
      </c>
      <c r="G446">
        <v>5.9</v>
      </c>
      <c r="H446" t="s">
        <v>3120</v>
      </c>
      <c r="I446">
        <v>1</v>
      </c>
      <c r="J446" t="s">
        <v>1915</v>
      </c>
      <c r="K446">
        <v>0</v>
      </c>
      <c r="M446">
        <v>25</v>
      </c>
    </row>
    <row r="447" spans="1:13" hidden="1">
      <c r="A447" t="s">
        <v>3121</v>
      </c>
      <c r="B447" t="s">
        <v>3121</v>
      </c>
      <c r="C447" t="s">
        <v>1646</v>
      </c>
      <c r="E447">
        <v>1</v>
      </c>
      <c r="G447">
        <v>5.9</v>
      </c>
      <c r="H447" t="s">
        <v>3122</v>
      </c>
      <c r="I447">
        <v>1</v>
      </c>
      <c r="J447" t="s">
        <v>1915</v>
      </c>
      <c r="K447">
        <v>0</v>
      </c>
      <c r="M447">
        <v>25</v>
      </c>
    </row>
    <row r="448" spans="1:13" hidden="1">
      <c r="A448" t="s">
        <v>3123</v>
      </c>
      <c r="B448" t="s">
        <v>3123</v>
      </c>
      <c r="C448" t="s">
        <v>1647</v>
      </c>
      <c r="E448">
        <v>1</v>
      </c>
      <c r="G448">
        <v>8.9</v>
      </c>
      <c r="H448" t="s">
        <v>3124</v>
      </c>
      <c r="I448">
        <v>1</v>
      </c>
      <c r="J448" t="s">
        <v>1915</v>
      </c>
      <c r="K448">
        <v>2</v>
      </c>
      <c r="M448">
        <v>26</v>
      </c>
    </row>
    <row r="449" spans="1:13" hidden="1">
      <c r="A449" t="s">
        <v>3125</v>
      </c>
      <c r="B449" t="s">
        <v>3125</v>
      </c>
      <c r="C449" t="s">
        <v>1648</v>
      </c>
      <c r="E449">
        <v>1</v>
      </c>
      <c r="G449">
        <v>14.3</v>
      </c>
      <c r="H449" t="s">
        <v>3126</v>
      </c>
      <c r="I449">
        <v>4</v>
      </c>
      <c r="J449" t="s">
        <v>2199</v>
      </c>
      <c r="K449">
        <v>2</v>
      </c>
      <c r="M449">
        <v>2</v>
      </c>
    </row>
    <row r="450" spans="1:13" hidden="1">
      <c r="A450" t="s">
        <v>3127</v>
      </c>
      <c r="B450" t="s">
        <v>3127</v>
      </c>
      <c r="C450" t="s">
        <v>1649</v>
      </c>
      <c r="D450" t="s">
        <v>3128</v>
      </c>
      <c r="E450">
        <v>2</v>
      </c>
      <c r="G450">
        <v>67</v>
      </c>
      <c r="H450" t="s">
        <v>3129</v>
      </c>
      <c r="I450">
        <v>21</v>
      </c>
      <c r="J450" t="s">
        <v>1945</v>
      </c>
      <c r="K450">
        <v>0</v>
      </c>
      <c r="M450">
        <v>3</v>
      </c>
    </row>
    <row r="451" spans="1:13" hidden="1">
      <c r="A451" t="s">
        <v>3130</v>
      </c>
      <c r="B451" t="s">
        <v>3130</v>
      </c>
      <c r="C451" t="s">
        <v>1650</v>
      </c>
      <c r="D451" t="s">
        <v>3131</v>
      </c>
      <c r="E451">
        <v>1</v>
      </c>
      <c r="G451">
        <v>10.4</v>
      </c>
      <c r="H451" t="s">
        <v>3132</v>
      </c>
      <c r="I451">
        <v>1</v>
      </c>
      <c r="J451" t="s">
        <v>1915</v>
      </c>
      <c r="K451">
        <v>0</v>
      </c>
      <c r="M451">
        <v>25</v>
      </c>
    </row>
    <row r="452" spans="1:13" hidden="1">
      <c r="A452" t="s">
        <v>3133</v>
      </c>
      <c r="B452" t="s">
        <v>3133</v>
      </c>
      <c r="C452" t="s">
        <v>1651</v>
      </c>
      <c r="E452">
        <v>1</v>
      </c>
      <c r="G452">
        <v>100</v>
      </c>
      <c r="H452" t="s">
        <v>3134</v>
      </c>
      <c r="I452">
        <v>25</v>
      </c>
      <c r="J452" t="s">
        <v>1902</v>
      </c>
      <c r="K452">
        <v>0</v>
      </c>
      <c r="M452">
        <v>9</v>
      </c>
    </row>
    <row r="453" spans="1:13" hidden="1">
      <c r="A453" t="s">
        <v>3135</v>
      </c>
      <c r="B453" t="s">
        <v>3135</v>
      </c>
      <c r="C453" t="s">
        <v>1652</v>
      </c>
      <c r="D453" t="s">
        <v>3136</v>
      </c>
      <c r="E453">
        <v>1</v>
      </c>
      <c r="G453">
        <v>153</v>
      </c>
      <c r="H453" t="s">
        <v>3137</v>
      </c>
      <c r="I453">
        <v>1</v>
      </c>
      <c r="J453" t="s">
        <v>1915</v>
      </c>
      <c r="K453">
        <v>0</v>
      </c>
      <c r="M453">
        <v>1</v>
      </c>
    </row>
    <row r="454" spans="1:13" hidden="1">
      <c r="A454" t="s">
        <v>3138</v>
      </c>
      <c r="B454" t="s">
        <v>3138</v>
      </c>
      <c r="C454" t="s">
        <v>1653</v>
      </c>
      <c r="D454" t="s">
        <v>3139</v>
      </c>
      <c r="E454">
        <v>1</v>
      </c>
      <c r="G454">
        <v>54.6</v>
      </c>
      <c r="H454" t="s">
        <v>3140</v>
      </c>
      <c r="I454">
        <v>6</v>
      </c>
      <c r="J454" t="s">
        <v>3012</v>
      </c>
      <c r="K454">
        <v>2</v>
      </c>
      <c r="M454">
        <v>15</v>
      </c>
    </row>
    <row r="455" spans="1:13" hidden="1">
      <c r="A455" t="s">
        <v>3141</v>
      </c>
      <c r="B455" t="s">
        <v>3141</v>
      </c>
      <c r="C455" t="s">
        <v>1654</v>
      </c>
      <c r="D455" t="s">
        <v>3142</v>
      </c>
      <c r="E455">
        <v>1</v>
      </c>
      <c r="G455">
        <v>195.7</v>
      </c>
      <c r="H455" t="s">
        <v>3143</v>
      </c>
      <c r="I455">
        <v>1</v>
      </c>
      <c r="J455" t="s">
        <v>1915</v>
      </c>
      <c r="K455">
        <v>0</v>
      </c>
      <c r="M455">
        <v>1</v>
      </c>
    </row>
    <row r="456" spans="1:13" hidden="1">
      <c r="A456" t="s">
        <v>3144</v>
      </c>
      <c r="B456" t="s">
        <v>3144</v>
      </c>
      <c r="C456" t="s">
        <v>1655</v>
      </c>
      <c r="D456" t="s">
        <v>3145</v>
      </c>
      <c r="E456">
        <v>1</v>
      </c>
      <c r="G456">
        <v>127</v>
      </c>
      <c r="H456" t="s">
        <v>3146</v>
      </c>
      <c r="I456">
        <v>25</v>
      </c>
      <c r="J456" t="s">
        <v>1902</v>
      </c>
      <c r="K456">
        <v>0</v>
      </c>
      <c r="M456">
        <v>9</v>
      </c>
    </row>
    <row r="457" spans="1:13" hidden="1">
      <c r="A457" t="s">
        <v>3147</v>
      </c>
      <c r="B457" t="s">
        <v>3147</v>
      </c>
      <c r="C457" t="s">
        <v>1656</v>
      </c>
      <c r="D457" t="s">
        <v>3148</v>
      </c>
      <c r="E457">
        <v>1</v>
      </c>
      <c r="G457">
        <v>7.5</v>
      </c>
      <c r="H457" t="s">
        <v>3149</v>
      </c>
      <c r="I457">
        <v>3</v>
      </c>
      <c r="J457" t="s">
        <v>1938</v>
      </c>
      <c r="K457">
        <v>2</v>
      </c>
      <c r="M457">
        <v>2</v>
      </c>
    </row>
    <row r="458" spans="1:13" hidden="1">
      <c r="A458" t="s">
        <v>3150</v>
      </c>
      <c r="B458" t="s">
        <v>3150</v>
      </c>
      <c r="C458" t="s">
        <v>1657</v>
      </c>
      <c r="D458" t="s">
        <v>3151</v>
      </c>
      <c r="E458">
        <v>2</v>
      </c>
      <c r="G458">
        <v>10.4</v>
      </c>
      <c r="H458" t="s">
        <v>3152</v>
      </c>
      <c r="I458">
        <v>1</v>
      </c>
      <c r="J458" t="s">
        <v>1915</v>
      </c>
      <c r="K458">
        <v>2</v>
      </c>
      <c r="M458">
        <v>3</v>
      </c>
    </row>
    <row r="459" spans="1:13" hidden="1">
      <c r="A459" t="s">
        <v>3153</v>
      </c>
      <c r="B459" t="s">
        <v>3153</v>
      </c>
      <c r="C459" t="s">
        <v>1658</v>
      </c>
      <c r="D459" t="s">
        <v>3154</v>
      </c>
      <c r="E459">
        <v>1</v>
      </c>
      <c r="G459">
        <v>70</v>
      </c>
      <c r="H459" t="s">
        <v>3155</v>
      </c>
      <c r="I459">
        <v>25</v>
      </c>
      <c r="J459" t="s">
        <v>1902</v>
      </c>
      <c r="K459">
        <v>2</v>
      </c>
      <c r="M459">
        <v>9</v>
      </c>
    </row>
    <row r="460" spans="1:13" hidden="1">
      <c r="A460" t="s">
        <v>3156</v>
      </c>
      <c r="B460" t="s">
        <v>3156</v>
      </c>
      <c r="C460" t="s">
        <v>1659</v>
      </c>
      <c r="E460">
        <v>1</v>
      </c>
      <c r="G460">
        <v>6.1</v>
      </c>
      <c r="H460" t="s">
        <v>3157</v>
      </c>
      <c r="I460">
        <v>1</v>
      </c>
      <c r="J460" t="s">
        <v>1915</v>
      </c>
      <c r="K460">
        <v>0</v>
      </c>
      <c r="M460">
        <v>25</v>
      </c>
    </row>
    <row r="461" spans="1:13" hidden="1">
      <c r="A461" t="s">
        <v>3158</v>
      </c>
      <c r="B461" t="s">
        <v>3158</v>
      </c>
      <c r="C461" t="s">
        <v>1660</v>
      </c>
      <c r="E461">
        <v>1</v>
      </c>
      <c r="G461">
        <v>6.1</v>
      </c>
      <c r="H461" t="s">
        <v>3159</v>
      </c>
      <c r="I461">
        <v>1</v>
      </c>
      <c r="J461" t="s">
        <v>1915</v>
      </c>
      <c r="K461">
        <v>0</v>
      </c>
      <c r="M461">
        <v>25</v>
      </c>
    </row>
    <row r="462" spans="1:13" hidden="1">
      <c r="A462" t="s">
        <v>3160</v>
      </c>
      <c r="B462" t="s">
        <v>3160</v>
      </c>
      <c r="C462" t="s">
        <v>1661</v>
      </c>
      <c r="E462">
        <v>1</v>
      </c>
      <c r="G462">
        <v>11.3</v>
      </c>
      <c r="H462" t="s">
        <v>3161</v>
      </c>
      <c r="I462">
        <v>1</v>
      </c>
      <c r="J462" t="s">
        <v>1915</v>
      </c>
      <c r="K462">
        <v>2</v>
      </c>
      <c r="M462">
        <v>6</v>
      </c>
    </row>
    <row r="463" spans="1:13" hidden="1">
      <c r="A463" t="s">
        <v>3162</v>
      </c>
      <c r="B463" t="s">
        <v>3162</v>
      </c>
      <c r="C463" t="s">
        <v>866</v>
      </c>
      <c r="D463" t="s">
        <v>3163</v>
      </c>
      <c r="E463">
        <v>1</v>
      </c>
      <c r="G463">
        <v>149.30000000000001</v>
      </c>
      <c r="H463" t="s">
        <v>3164</v>
      </c>
      <c r="I463">
        <v>1</v>
      </c>
      <c r="J463" t="s">
        <v>1915</v>
      </c>
      <c r="K463">
        <v>0</v>
      </c>
      <c r="M463">
        <v>25</v>
      </c>
    </row>
    <row r="464" spans="1:13" hidden="1">
      <c r="A464" t="s">
        <v>3165</v>
      </c>
      <c r="B464" t="s">
        <v>3165</v>
      </c>
      <c r="C464" t="s">
        <v>1662</v>
      </c>
      <c r="D464" t="s">
        <v>3166</v>
      </c>
      <c r="E464">
        <v>1</v>
      </c>
      <c r="G464">
        <v>10.1</v>
      </c>
      <c r="H464" t="s">
        <v>3167</v>
      </c>
      <c r="I464">
        <v>1</v>
      </c>
      <c r="J464" t="s">
        <v>1915</v>
      </c>
      <c r="K464">
        <v>0</v>
      </c>
      <c r="M464">
        <v>25</v>
      </c>
    </row>
    <row r="465" spans="1:13" hidden="1">
      <c r="A465" t="s">
        <v>3168</v>
      </c>
      <c r="B465" t="s">
        <v>3168</v>
      </c>
      <c r="C465" t="s">
        <v>1663</v>
      </c>
      <c r="E465">
        <v>2</v>
      </c>
      <c r="G465">
        <v>715</v>
      </c>
      <c r="H465" t="s">
        <v>3169</v>
      </c>
      <c r="I465">
        <v>25</v>
      </c>
      <c r="J465" t="s">
        <v>1902</v>
      </c>
      <c r="K465">
        <v>2</v>
      </c>
      <c r="M465">
        <v>9</v>
      </c>
    </row>
    <row r="466" spans="1:13" hidden="1">
      <c r="A466" t="s">
        <v>3170</v>
      </c>
      <c r="B466" t="s">
        <v>3170</v>
      </c>
      <c r="C466" t="s">
        <v>1664</v>
      </c>
      <c r="D466" t="s">
        <v>3171</v>
      </c>
      <c r="E466">
        <v>1</v>
      </c>
      <c r="G466">
        <v>61</v>
      </c>
      <c r="H466" t="s">
        <v>3172</v>
      </c>
      <c r="I466">
        <v>25</v>
      </c>
      <c r="J466" t="s">
        <v>1902</v>
      </c>
      <c r="K466">
        <v>2</v>
      </c>
      <c r="M466">
        <v>9</v>
      </c>
    </row>
    <row r="467" spans="1:13" hidden="1">
      <c r="A467" t="s">
        <v>3173</v>
      </c>
      <c r="B467" t="s">
        <v>3173</v>
      </c>
      <c r="C467" t="s">
        <v>1665</v>
      </c>
      <c r="D467" t="s">
        <v>3174</v>
      </c>
      <c r="E467">
        <v>1</v>
      </c>
      <c r="G467">
        <v>0.77</v>
      </c>
      <c r="H467" t="s">
        <v>3175</v>
      </c>
      <c r="I467">
        <v>3</v>
      </c>
      <c r="J467" t="s">
        <v>1938</v>
      </c>
      <c r="K467">
        <v>0</v>
      </c>
      <c r="M467">
        <v>2</v>
      </c>
    </row>
    <row r="468" spans="1:13" hidden="1">
      <c r="A468" t="s">
        <v>3176</v>
      </c>
      <c r="B468" t="s">
        <v>3176</v>
      </c>
      <c r="C468" t="s">
        <v>1666</v>
      </c>
      <c r="D468" t="s">
        <v>3177</v>
      </c>
      <c r="E468">
        <v>1</v>
      </c>
      <c r="G468">
        <v>100</v>
      </c>
      <c r="H468" t="s">
        <v>3178</v>
      </c>
      <c r="I468">
        <v>25</v>
      </c>
      <c r="J468" t="s">
        <v>1902</v>
      </c>
      <c r="K468">
        <v>0</v>
      </c>
      <c r="M468">
        <v>8</v>
      </c>
    </row>
    <row r="469" spans="1:13" hidden="1">
      <c r="A469" t="s">
        <v>3179</v>
      </c>
      <c r="B469" t="s">
        <v>3179</v>
      </c>
      <c r="C469" t="s">
        <v>1667</v>
      </c>
      <c r="D469" t="s">
        <v>3180</v>
      </c>
      <c r="E469">
        <v>1</v>
      </c>
      <c r="G469">
        <v>100</v>
      </c>
      <c r="H469" t="s">
        <v>3181</v>
      </c>
      <c r="I469">
        <v>25</v>
      </c>
      <c r="J469" t="s">
        <v>1902</v>
      </c>
      <c r="K469">
        <v>0</v>
      </c>
      <c r="M469">
        <v>9</v>
      </c>
    </row>
    <row r="470" spans="1:13" hidden="1">
      <c r="A470" t="s">
        <v>3182</v>
      </c>
      <c r="B470" t="s">
        <v>3182</v>
      </c>
      <c r="C470" t="s">
        <v>1666</v>
      </c>
      <c r="E470">
        <v>1</v>
      </c>
      <c r="G470">
        <v>151</v>
      </c>
      <c r="H470" t="s">
        <v>3183</v>
      </c>
      <c r="I470">
        <v>25</v>
      </c>
      <c r="J470" t="s">
        <v>1902</v>
      </c>
      <c r="K470">
        <v>0</v>
      </c>
      <c r="M470">
        <v>8</v>
      </c>
    </row>
    <row r="471" spans="1:13" hidden="1">
      <c r="A471" t="s">
        <v>3184</v>
      </c>
      <c r="B471" t="s">
        <v>3184</v>
      </c>
      <c r="C471" t="s">
        <v>1668</v>
      </c>
      <c r="D471" t="s">
        <v>3185</v>
      </c>
      <c r="E471">
        <v>2</v>
      </c>
      <c r="G471">
        <v>54.3</v>
      </c>
      <c r="H471" t="s">
        <v>3186</v>
      </c>
      <c r="I471">
        <v>11</v>
      </c>
      <c r="J471" t="s">
        <v>2351</v>
      </c>
      <c r="K471">
        <v>0</v>
      </c>
      <c r="M471">
        <v>15</v>
      </c>
    </row>
    <row r="472" spans="1:13" hidden="1">
      <c r="A472" t="s">
        <v>3187</v>
      </c>
      <c r="B472" t="s">
        <v>3187</v>
      </c>
      <c r="C472" t="s">
        <v>1669</v>
      </c>
      <c r="D472" t="s">
        <v>3188</v>
      </c>
      <c r="E472">
        <v>2</v>
      </c>
      <c r="G472">
        <v>36.200000000000003</v>
      </c>
      <c r="H472" t="s">
        <v>3189</v>
      </c>
      <c r="I472">
        <v>1</v>
      </c>
      <c r="J472" t="s">
        <v>1915</v>
      </c>
      <c r="K472">
        <v>0</v>
      </c>
      <c r="M472">
        <v>3</v>
      </c>
    </row>
    <row r="473" spans="1:13" hidden="1">
      <c r="A473" t="s">
        <v>3190</v>
      </c>
      <c r="B473" t="s">
        <v>3190</v>
      </c>
      <c r="C473" t="s">
        <v>1670</v>
      </c>
      <c r="D473" t="s">
        <v>3191</v>
      </c>
      <c r="E473">
        <v>1</v>
      </c>
      <c r="G473">
        <v>0</v>
      </c>
      <c r="H473" t="s">
        <v>3192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3193</v>
      </c>
      <c r="B474" t="s">
        <v>3193</v>
      </c>
      <c r="C474" t="s">
        <v>1671</v>
      </c>
      <c r="D474" t="s">
        <v>3194</v>
      </c>
      <c r="E474">
        <v>1</v>
      </c>
      <c r="G474">
        <v>0</v>
      </c>
      <c r="H474" t="s">
        <v>3195</v>
      </c>
      <c r="I474">
        <v>24</v>
      </c>
      <c r="J474" t="s">
        <v>2056</v>
      </c>
      <c r="K474">
        <v>0</v>
      </c>
      <c r="M474">
        <v>1</v>
      </c>
    </row>
    <row r="475" spans="1:13" hidden="1">
      <c r="A475" t="s">
        <v>3196</v>
      </c>
      <c r="B475" t="s">
        <v>3196</v>
      </c>
      <c r="C475" t="s">
        <v>1672</v>
      </c>
      <c r="D475" t="s">
        <v>3197</v>
      </c>
      <c r="E475">
        <v>1</v>
      </c>
      <c r="G475">
        <v>10.4</v>
      </c>
      <c r="H475" t="s">
        <v>3198</v>
      </c>
      <c r="I475">
        <v>1</v>
      </c>
      <c r="J475" t="s">
        <v>1915</v>
      </c>
      <c r="K475">
        <v>0</v>
      </c>
      <c r="M475">
        <v>25</v>
      </c>
    </row>
    <row r="476" spans="1:13" hidden="1">
      <c r="A476" t="s">
        <v>3199</v>
      </c>
      <c r="B476" t="s">
        <v>3199</v>
      </c>
      <c r="C476" t="s">
        <v>1673</v>
      </c>
      <c r="E476">
        <v>2</v>
      </c>
      <c r="G476">
        <v>24939</v>
      </c>
      <c r="H476" t="s">
        <v>3200</v>
      </c>
      <c r="I476">
        <v>25</v>
      </c>
      <c r="J476" t="s">
        <v>1902</v>
      </c>
      <c r="K476">
        <v>2</v>
      </c>
      <c r="M476">
        <v>15</v>
      </c>
    </row>
    <row r="477" spans="1:13" hidden="1">
      <c r="A477" t="s">
        <v>3201</v>
      </c>
      <c r="B477" t="s">
        <v>3201</v>
      </c>
      <c r="C477" t="s">
        <v>1674</v>
      </c>
      <c r="D477" t="s">
        <v>3202</v>
      </c>
      <c r="E477">
        <v>1</v>
      </c>
      <c r="G477">
        <v>38.4</v>
      </c>
      <c r="H477" t="s">
        <v>3203</v>
      </c>
      <c r="I477">
        <v>19</v>
      </c>
      <c r="J477" t="s">
        <v>1979</v>
      </c>
      <c r="K477">
        <v>0</v>
      </c>
      <c r="M477">
        <v>3</v>
      </c>
    </row>
    <row r="478" spans="1:13" hidden="1">
      <c r="A478" t="s">
        <v>3204</v>
      </c>
      <c r="B478" t="s">
        <v>3204</v>
      </c>
      <c r="C478" t="s">
        <v>1675</v>
      </c>
      <c r="D478" t="s">
        <v>3205</v>
      </c>
      <c r="E478">
        <v>2</v>
      </c>
      <c r="G478">
        <v>12.1</v>
      </c>
      <c r="H478" t="s">
        <v>3206</v>
      </c>
      <c r="I478">
        <v>1</v>
      </c>
      <c r="J478" t="s">
        <v>1915</v>
      </c>
      <c r="K478">
        <v>0</v>
      </c>
      <c r="M478">
        <v>15</v>
      </c>
    </row>
    <row r="479" spans="1:13" hidden="1">
      <c r="A479" t="s">
        <v>3207</v>
      </c>
      <c r="B479" t="s">
        <v>3207</v>
      </c>
      <c r="C479" t="s">
        <v>1676</v>
      </c>
      <c r="E479">
        <v>1</v>
      </c>
      <c r="G479">
        <v>61</v>
      </c>
      <c r="H479" t="s">
        <v>3208</v>
      </c>
      <c r="I479">
        <v>25</v>
      </c>
      <c r="J479" t="s">
        <v>1902</v>
      </c>
      <c r="K479">
        <v>0</v>
      </c>
      <c r="M479">
        <v>9</v>
      </c>
    </row>
    <row r="480" spans="1:13" hidden="1">
      <c r="A480" t="s">
        <v>3209</v>
      </c>
      <c r="B480" t="s">
        <v>3209</v>
      </c>
      <c r="C480" t="s">
        <v>889</v>
      </c>
      <c r="D480" t="s">
        <v>3210</v>
      </c>
      <c r="E480">
        <v>2</v>
      </c>
      <c r="G480">
        <v>10.1</v>
      </c>
      <c r="H480" t="s">
        <v>3211</v>
      </c>
      <c r="I480">
        <v>1</v>
      </c>
      <c r="J480" t="s">
        <v>1915</v>
      </c>
      <c r="K480">
        <v>0</v>
      </c>
      <c r="M480">
        <v>3</v>
      </c>
    </row>
    <row r="481" spans="1:13" hidden="1">
      <c r="A481" t="s">
        <v>3212</v>
      </c>
      <c r="B481" t="s">
        <v>3212</v>
      </c>
      <c r="C481" t="s">
        <v>1677</v>
      </c>
      <c r="E481">
        <v>2</v>
      </c>
      <c r="G481">
        <v>17.899999999999999</v>
      </c>
      <c r="H481" t="s">
        <v>3213</v>
      </c>
      <c r="I481">
        <v>21</v>
      </c>
      <c r="J481" t="s">
        <v>1945</v>
      </c>
      <c r="K481">
        <v>0</v>
      </c>
      <c r="M481">
        <v>3</v>
      </c>
    </row>
    <row r="482" spans="1:13" hidden="1">
      <c r="A482" t="s">
        <v>3214</v>
      </c>
      <c r="B482" t="s">
        <v>3214</v>
      </c>
      <c r="C482" t="s">
        <v>1678</v>
      </c>
      <c r="E482">
        <v>2</v>
      </c>
      <c r="G482">
        <v>150</v>
      </c>
      <c r="H482" t="s">
        <v>3215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3216</v>
      </c>
      <c r="B483" t="s">
        <v>3216</v>
      </c>
      <c r="C483" t="s">
        <v>891</v>
      </c>
      <c r="D483" t="s">
        <v>3217</v>
      </c>
      <c r="E483">
        <v>1</v>
      </c>
      <c r="G483">
        <v>1416</v>
      </c>
      <c r="H483" t="s">
        <v>3218</v>
      </c>
      <c r="I483">
        <v>25</v>
      </c>
      <c r="J483" t="s">
        <v>1902</v>
      </c>
      <c r="K483">
        <v>2</v>
      </c>
      <c r="M483">
        <v>15</v>
      </c>
    </row>
    <row r="484" spans="1:13" hidden="1">
      <c r="A484" t="s">
        <v>3219</v>
      </c>
      <c r="B484" t="s">
        <v>3219</v>
      </c>
      <c r="C484" t="s">
        <v>1679</v>
      </c>
      <c r="D484" t="s">
        <v>3220</v>
      </c>
      <c r="E484">
        <v>1</v>
      </c>
      <c r="G484">
        <v>5.9</v>
      </c>
      <c r="H484" t="s">
        <v>3221</v>
      </c>
      <c r="I484">
        <v>1</v>
      </c>
      <c r="J484" t="s">
        <v>1915</v>
      </c>
      <c r="K484">
        <v>0</v>
      </c>
      <c r="M484">
        <v>3</v>
      </c>
    </row>
    <row r="485" spans="1:13" hidden="1">
      <c r="A485" t="s">
        <v>3222</v>
      </c>
      <c r="B485" t="s">
        <v>3222</v>
      </c>
      <c r="C485" t="s">
        <v>1680</v>
      </c>
      <c r="D485" t="s">
        <v>3223</v>
      </c>
      <c r="E485">
        <v>1</v>
      </c>
      <c r="G485">
        <v>6.1</v>
      </c>
      <c r="H485" t="s">
        <v>3224</v>
      </c>
      <c r="I485">
        <v>1</v>
      </c>
      <c r="J485" t="s">
        <v>1915</v>
      </c>
      <c r="K485">
        <v>0</v>
      </c>
      <c r="M485">
        <v>3</v>
      </c>
    </row>
    <row r="486" spans="1:13" hidden="1">
      <c r="A486" t="s">
        <v>3225</v>
      </c>
      <c r="B486" t="s">
        <v>3225</v>
      </c>
      <c r="C486" t="s">
        <v>1681</v>
      </c>
      <c r="D486" t="s">
        <v>3226</v>
      </c>
      <c r="E486">
        <v>2</v>
      </c>
      <c r="G486">
        <v>11.4</v>
      </c>
      <c r="H486" t="s">
        <v>3227</v>
      </c>
      <c r="I486">
        <v>1</v>
      </c>
      <c r="J486" t="s">
        <v>1915</v>
      </c>
      <c r="K486">
        <v>0</v>
      </c>
      <c r="M486">
        <v>1</v>
      </c>
    </row>
    <row r="487" spans="1:13" hidden="1">
      <c r="A487" t="s">
        <v>3228</v>
      </c>
      <c r="B487" t="s">
        <v>3228</v>
      </c>
      <c r="C487" t="s">
        <v>1682</v>
      </c>
      <c r="D487" t="s">
        <v>3229</v>
      </c>
      <c r="E487">
        <v>2</v>
      </c>
      <c r="G487">
        <v>18.3</v>
      </c>
      <c r="H487" t="s">
        <v>3230</v>
      </c>
      <c r="I487">
        <v>1</v>
      </c>
      <c r="J487" t="s">
        <v>1915</v>
      </c>
      <c r="K487">
        <v>0</v>
      </c>
      <c r="M487">
        <v>1</v>
      </c>
    </row>
    <row r="488" spans="1:13" hidden="1">
      <c r="A488" t="s">
        <v>3231</v>
      </c>
      <c r="B488" t="s">
        <v>3231</v>
      </c>
      <c r="C488" t="s">
        <v>1683</v>
      </c>
      <c r="D488" t="s">
        <v>3232</v>
      </c>
      <c r="E488">
        <v>2</v>
      </c>
      <c r="G488">
        <v>8.6</v>
      </c>
      <c r="H488" t="s">
        <v>3233</v>
      </c>
      <c r="I488">
        <v>1</v>
      </c>
      <c r="J488" t="s">
        <v>1915</v>
      </c>
      <c r="K488">
        <v>0</v>
      </c>
      <c r="M488">
        <v>1</v>
      </c>
    </row>
    <row r="489" spans="1:13" hidden="1">
      <c r="A489" t="s">
        <v>3234</v>
      </c>
      <c r="B489" t="s">
        <v>3234</v>
      </c>
      <c r="C489" t="s">
        <v>1684</v>
      </c>
      <c r="D489" t="s">
        <v>3235</v>
      </c>
      <c r="E489">
        <v>1</v>
      </c>
      <c r="G489">
        <v>10.1</v>
      </c>
      <c r="H489" t="s">
        <v>3236</v>
      </c>
      <c r="I489">
        <v>1</v>
      </c>
      <c r="J489" t="s">
        <v>1915</v>
      </c>
      <c r="K489">
        <v>0</v>
      </c>
      <c r="M489">
        <v>25</v>
      </c>
    </row>
    <row r="490" spans="1:13" hidden="1">
      <c r="A490" t="s">
        <v>3237</v>
      </c>
      <c r="B490" t="s">
        <v>3237</v>
      </c>
      <c r="C490" t="s">
        <v>1685</v>
      </c>
      <c r="E490">
        <v>2</v>
      </c>
      <c r="G490">
        <v>205</v>
      </c>
      <c r="H490" t="s">
        <v>3238</v>
      </c>
      <c r="I490">
        <v>25</v>
      </c>
      <c r="J490" t="s">
        <v>1902</v>
      </c>
      <c r="K490">
        <v>0</v>
      </c>
      <c r="M490">
        <v>9</v>
      </c>
    </row>
    <row r="491" spans="1:13" hidden="1">
      <c r="A491" t="s">
        <v>3239</v>
      </c>
      <c r="B491" t="s">
        <v>3239</v>
      </c>
      <c r="C491" t="s">
        <v>1686</v>
      </c>
      <c r="D491" t="s">
        <v>3240</v>
      </c>
      <c r="E491">
        <v>1</v>
      </c>
      <c r="G491">
        <v>34.299999999999997</v>
      </c>
      <c r="H491" t="s">
        <v>3241</v>
      </c>
      <c r="I491">
        <v>14</v>
      </c>
      <c r="J491" t="s">
        <v>1898</v>
      </c>
      <c r="K491">
        <v>2</v>
      </c>
      <c r="M491">
        <v>3</v>
      </c>
    </row>
    <row r="492" spans="1:13" hidden="1">
      <c r="A492" t="s">
        <v>3242</v>
      </c>
      <c r="B492" t="s">
        <v>3242</v>
      </c>
      <c r="C492" t="s">
        <v>1687</v>
      </c>
      <c r="D492" t="s">
        <v>3243</v>
      </c>
      <c r="E492">
        <v>1</v>
      </c>
      <c r="G492">
        <v>6.3</v>
      </c>
      <c r="H492" t="s">
        <v>3244</v>
      </c>
      <c r="I492">
        <v>1</v>
      </c>
      <c r="J492" t="s">
        <v>1915</v>
      </c>
      <c r="K492">
        <v>0</v>
      </c>
      <c r="M492">
        <v>25</v>
      </c>
    </row>
    <row r="493" spans="1:13" hidden="1">
      <c r="A493" t="s">
        <v>3245</v>
      </c>
      <c r="B493" t="s">
        <v>3245</v>
      </c>
      <c r="C493" t="s">
        <v>1688</v>
      </c>
      <c r="D493" t="s">
        <v>3246</v>
      </c>
      <c r="E493">
        <v>1</v>
      </c>
      <c r="G493">
        <v>27.4</v>
      </c>
      <c r="H493" t="s">
        <v>3247</v>
      </c>
      <c r="I493">
        <v>3</v>
      </c>
      <c r="J493" t="s">
        <v>1938</v>
      </c>
      <c r="K493">
        <v>0</v>
      </c>
      <c r="M493">
        <v>2</v>
      </c>
    </row>
    <row r="494" spans="1:13" hidden="1">
      <c r="A494" t="s">
        <v>3248</v>
      </c>
      <c r="B494" t="s">
        <v>3248</v>
      </c>
      <c r="C494" t="s">
        <v>1689</v>
      </c>
      <c r="D494" t="s">
        <v>3249</v>
      </c>
      <c r="E494">
        <v>1</v>
      </c>
      <c r="G494">
        <v>60</v>
      </c>
      <c r="H494" t="s">
        <v>3250</v>
      </c>
      <c r="I494">
        <v>25</v>
      </c>
      <c r="J494" t="s">
        <v>1902</v>
      </c>
      <c r="K494">
        <v>0</v>
      </c>
      <c r="M494">
        <v>9</v>
      </c>
    </row>
    <row r="495" spans="1:13" hidden="1">
      <c r="A495" t="s">
        <v>3251</v>
      </c>
      <c r="B495" t="s">
        <v>3251</v>
      </c>
      <c r="C495" t="s">
        <v>1690</v>
      </c>
      <c r="E495">
        <v>1</v>
      </c>
      <c r="G495">
        <v>10.4</v>
      </c>
      <c r="H495" t="s">
        <v>3252</v>
      </c>
      <c r="I495">
        <v>1</v>
      </c>
      <c r="J495" t="s">
        <v>1915</v>
      </c>
      <c r="K495">
        <v>0</v>
      </c>
      <c r="M495">
        <v>25</v>
      </c>
    </row>
    <row r="496" spans="1:13" hidden="1">
      <c r="A496" t="s">
        <v>3253</v>
      </c>
      <c r="B496" t="s">
        <v>3253</v>
      </c>
      <c r="C496" t="s">
        <v>1691</v>
      </c>
      <c r="D496" t="s">
        <v>3254</v>
      </c>
      <c r="E496">
        <v>1</v>
      </c>
      <c r="G496">
        <v>9.3000000000000007</v>
      </c>
      <c r="H496" t="s">
        <v>3255</v>
      </c>
      <c r="I496">
        <v>1</v>
      </c>
      <c r="J496" t="s">
        <v>1915</v>
      </c>
      <c r="K496">
        <v>2</v>
      </c>
      <c r="M496">
        <v>26</v>
      </c>
    </row>
    <row r="497" spans="1:13" hidden="1">
      <c r="A497" t="s">
        <v>3256</v>
      </c>
      <c r="B497" t="s">
        <v>3256</v>
      </c>
      <c r="C497" t="s">
        <v>1692</v>
      </c>
      <c r="D497" t="s">
        <v>3257</v>
      </c>
      <c r="E497">
        <v>1</v>
      </c>
      <c r="G497">
        <v>18</v>
      </c>
      <c r="H497" t="s">
        <v>3258</v>
      </c>
      <c r="I497">
        <v>1</v>
      </c>
      <c r="J497" t="s">
        <v>1915</v>
      </c>
      <c r="K497">
        <v>2</v>
      </c>
      <c r="M497">
        <v>26</v>
      </c>
    </row>
    <row r="498" spans="1:13" hidden="1">
      <c r="A498" t="s">
        <v>3259</v>
      </c>
      <c r="B498" t="s">
        <v>3259</v>
      </c>
      <c r="C498" t="s">
        <v>1693</v>
      </c>
      <c r="D498" t="s">
        <v>3260</v>
      </c>
      <c r="E498">
        <v>1</v>
      </c>
      <c r="G498">
        <v>32</v>
      </c>
      <c r="H498" t="s">
        <v>3261</v>
      </c>
      <c r="I498">
        <v>1</v>
      </c>
      <c r="J498" t="s">
        <v>1915</v>
      </c>
      <c r="K498">
        <v>2</v>
      </c>
      <c r="M498">
        <v>26</v>
      </c>
    </row>
    <row r="499" spans="1:13" hidden="1">
      <c r="A499" t="s">
        <v>3262</v>
      </c>
      <c r="B499" t="s">
        <v>3262</v>
      </c>
      <c r="C499" t="s">
        <v>1694</v>
      </c>
      <c r="D499" t="s">
        <v>3263</v>
      </c>
      <c r="E499">
        <v>1</v>
      </c>
      <c r="G499">
        <v>99.2</v>
      </c>
      <c r="H499" t="s">
        <v>3264</v>
      </c>
      <c r="I499">
        <v>3</v>
      </c>
      <c r="J499" t="s">
        <v>1938</v>
      </c>
      <c r="K499">
        <v>2</v>
      </c>
      <c r="M499">
        <v>2</v>
      </c>
    </row>
    <row r="500" spans="1:13" hidden="1">
      <c r="A500" t="s">
        <v>3265</v>
      </c>
      <c r="B500" t="s">
        <v>3265</v>
      </c>
      <c r="C500" t="s">
        <v>1695</v>
      </c>
      <c r="D500" t="s">
        <v>3266</v>
      </c>
      <c r="E500">
        <v>2</v>
      </c>
      <c r="G500">
        <v>64.3</v>
      </c>
      <c r="H500" t="s">
        <v>3267</v>
      </c>
      <c r="I500">
        <v>21</v>
      </c>
      <c r="J500" t="s">
        <v>1945</v>
      </c>
      <c r="K500">
        <v>0</v>
      </c>
      <c r="M500">
        <v>3</v>
      </c>
    </row>
    <row r="501" spans="1:13" hidden="1">
      <c r="A501" t="s">
        <v>3268</v>
      </c>
      <c r="B501" t="s">
        <v>3268</v>
      </c>
      <c r="C501" t="s">
        <v>1696</v>
      </c>
      <c r="D501" t="s">
        <v>3269</v>
      </c>
      <c r="E501">
        <v>1</v>
      </c>
      <c r="G501">
        <v>12</v>
      </c>
      <c r="H501" t="s">
        <v>3270</v>
      </c>
      <c r="I501">
        <v>1</v>
      </c>
      <c r="J501" t="s">
        <v>1915</v>
      </c>
      <c r="K501">
        <v>0</v>
      </c>
      <c r="M501">
        <v>1</v>
      </c>
    </row>
    <row r="502" spans="1:13" hidden="1">
      <c r="A502" t="s">
        <v>3271</v>
      </c>
      <c r="B502" t="s">
        <v>3271</v>
      </c>
      <c r="C502" t="s">
        <v>1697</v>
      </c>
      <c r="D502" t="s">
        <v>3272</v>
      </c>
      <c r="E502">
        <v>1</v>
      </c>
      <c r="G502">
        <v>15.6</v>
      </c>
      <c r="H502" t="s">
        <v>3273</v>
      </c>
      <c r="I502">
        <v>1</v>
      </c>
      <c r="J502" t="s">
        <v>1915</v>
      </c>
      <c r="K502">
        <v>0</v>
      </c>
      <c r="M502">
        <v>5</v>
      </c>
    </row>
    <row r="503" spans="1:13" hidden="1">
      <c r="A503" t="s">
        <v>3274</v>
      </c>
      <c r="B503" t="s">
        <v>3274</v>
      </c>
      <c r="C503" t="s">
        <v>1698</v>
      </c>
      <c r="D503" t="s">
        <v>3275</v>
      </c>
      <c r="E503">
        <v>1</v>
      </c>
      <c r="G503">
        <v>6.7</v>
      </c>
      <c r="H503" t="s">
        <v>3276</v>
      </c>
      <c r="I503">
        <v>1</v>
      </c>
      <c r="J503" t="s">
        <v>1915</v>
      </c>
      <c r="K503">
        <v>2</v>
      </c>
      <c r="M503">
        <v>6</v>
      </c>
    </row>
    <row r="504" spans="1:13" hidden="1">
      <c r="A504" t="s">
        <v>3277</v>
      </c>
      <c r="B504" t="s">
        <v>3277</v>
      </c>
      <c r="C504" t="s">
        <v>1236</v>
      </c>
      <c r="D504" t="s">
        <v>3278</v>
      </c>
      <c r="E504">
        <v>1</v>
      </c>
      <c r="G504">
        <v>5.3</v>
      </c>
      <c r="H504" t="s">
        <v>3279</v>
      </c>
      <c r="I504">
        <v>1</v>
      </c>
      <c r="J504" t="s">
        <v>1915</v>
      </c>
      <c r="K504">
        <v>0</v>
      </c>
      <c r="M504">
        <v>5</v>
      </c>
    </row>
    <row r="505" spans="1:13" hidden="1">
      <c r="A505" t="s">
        <v>3280</v>
      </c>
      <c r="B505" t="s">
        <v>3280</v>
      </c>
      <c r="C505" t="s">
        <v>1699</v>
      </c>
      <c r="E505">
        <v>1</v>
      </c>
      <c r="G505">
        <v>27.7</v>
      </c>
      <c r="H505" t="s">
        <v>3281</v>
      </c>
      <c r="I505">
        <v>4</v>
      </c>
      <c r="J505" t="s">
        <v>2199</v>
      </c>
      <c r="K505">
        <v>2</v>
      </c>
      <c r="M505">
        <v>2</v>
      </c>
    </row>
    <row r="506" spans="1:13" hidden="1">
      <c r="A506" t="s">
        <v>3282</v>
      </c>
      <c r="B506" t="s">
        <v>3282</v>
      </c>
      <c r="C506" t="s">
        <v>1700</v>
      </c>
      <c r="E506">
        <v>1</v>
      </c>
      <c r="G506">
        <v>5.6</v>
      </c>
      <c r="H506" t="s">
        <v>3283</v>
      </c>
      <c r="I506">
        <v>10</v>
      </c>
      <c r="J506" t="s">
        <v>1967</v>
      </c>
      <c r="K506">
        <v>0</v>
      </c>
      <c r="M506">
        <v>3</v>
      </c>
    </row>
    <row r="507" spans="1:13" hidden="1">
      <c r="A507" t="s">
        <v>3284</v>
      </c>
      <c r="B507" t="s">
        <v>3284</v>
      </c>
      <c r="C507" t="s">
        <v>1701</v>
      </c>
      <c r="E507">
        <v>1</v>
      </c>
      <c r="G507">
        <v>59</v>
      </c>
      <c r="H507" t="s">
        <v>3285</v>
      </c>
      <c r="I507">
        <v>25</v>
      </c>
      <c r="J507" t="s">
        <v>1902</v>
      </c>
      <c r="K507">
        <v>0</v>
      </c>
      <c r="M507">
        <v>9</v>
      </c>
    </row>
    <row r="508" spans="1:13" hidden="1">
      <c r="A508" t="s">
        <v>3286</v>
      </c>
      <c r="B508" t="s">
        <v>3286</v>
      </c>
      <c r="C508" t="s">
        <v>1702</v>
      </c>
      <c r="D508" t="s">
        <v>3287</v>
      </c>
      <c r="E508">
        <v>1</v>
      </c>
      <c r="G508">
        <v>16.600000000000001</v>
      </c>
      <c r="H508" t="s">
        <v>3288</v>
      </c>
      <c r="I508">
        <v>14</v>
      </c>
      <c r="J508" t="s">
        <v>1898</v>
      </c>
      <c r="K508">
        <v>0</v>
      </c>
      <c r="M508">
        <v>15</v>
      </c>
    </row>
    <row r="509" spans="1:13" hidden="1">
      <c r="A509" t="s">
        <v>3289</v>
      </c>
      <c r="B509" t="s">
        <v>3289</v>
      </c>
      <c r="C509" t="s">
        <v>1703</v>
      </c>
      <c r="E509">
        <v>1</v>
      </c>
      <c r="G509">
        <v>146.1</v>
      </c>
      <c r="H509" t="s">
        <v>3290</v>
      </c>
      <c r="I509">
        <v>1</v>
      </c>
      <c r="J509" t="s">
        <v>1915</v>
      </c>
      <c r="K509">
        <v>0</v>
      </c>
      <c r="M509">
        <v>25</v>
      </c>
    </row>
    <row r="510" spans="1:13" hidden="1">
      <c r="A510" t="s">
        <v>3291</v>
      </c>
      <c r="B510" t="s">
        <v>3291</v>
      </c>
      <c r="C510" t="s">
        <v>1704</v>
      </c>
      <c r="D510" t="s">
        <v>3292</v>
      </c>
      <c r="E510">
        <v>1</v>
      </c>
      <c r="G510">
        <v>46498</v>
      </c>
      <c r="H510" t="s">
        <v>3293</v>
      </c>
      <c r="I510">
        <v>25</v>
      </c>
      <c r="J510" t="s">
        <v>1902</v>
      </c>
      <c r="K510">
        <v>0</v>
      </c>
      <c r="M510">
        <v>6</v>
      </c>
    </row>
    <row r="511" spans="1:13" hidden="1">
      <c r="A511" t="s">
        <v>3294</v>
      </c>
      <c r="B511" t="s">
        <v>3294</v>
      </c>
      <c r="C511" t="s">
        <v>924</v>
      </c>
      <c r="D511" t="s">
        <v>3295</v>
      </c>
      <c r="E511">
        <v>2</v>
      </c>
      <c r="G511">
        <v>8.8000000000000007</v>
      </c>
      <c r="H511" t="s">
        <v>3296</v>
      </c>
      <c r="I511">
        <v>3</v>
      </c>
      <c r="J511" t="s">
        <v>1938</v>
      </c>
      <c r="K511">
        <v>2</v>
      </c>
      <c r="M511">
        <v>2</v>
      </c>
    </row>
    <row r="512" spans="1:13" hidden="1">
      <c r="A512" t="s">
        <v>3297</v>
      </c>
      <c r="B512" t="s">
        <v>3297</v>
      </c>
      <c r="C512" t="s">
        <v>1705</v>
      </c>
      <c r="D512" t="s">
        <v>3298</v>
      </c>
      <c r="E512">
        <v>1</v>
      </c>
      <c r="G512">
        <v>10.4</v>
      </c>
      <c r="H512" t="s">
        <v>3299</v>
      </c>
      <c r="I512">
        <v>1</v>
      </c>
      <c r="J512" t="s">
        <v>1915</v>
      </c>
      <c r="K512">
        <v>0</v>
      </c>
      <c r="M512">
        <v>25</v>
      </c>
    </row>
    <row r="513" spans="1:13" hidden="1">
      <c r="A513" t="s">
        <v>3300</v>
      </c>
      <c r="B513" t="s">
        <v>3300</v>
      </c>
      <c r="C513" t="s">
        <v>1706</v>
      </c>
      <c r="E513">
        <v>2</v>
      </c>
      <c r="G513">
        <v>6.8</v>
      </c>
      <c r="H513" t="s">
        <v>3301</v>
      </c>
      <c r="I513">
        <v>1</v>
      </c>
      <c r="J513" t="s">
        <v>1915</v>
      </c>
      <c r="K513">
        <v>0</v>
      </c>
      <c r="M513">
        <v>15</v>
      </c>
    </row>
    <row r="514" spans="1:13" hidden="1">
      <c r="A514" t="s">
        <v>3302</v>
      </c>
      <c r="B514" t="s">
        <v>3302</v>
      </c>
      <c r="C514" t="s">
        <v>1708</v>
      </c>
      <c r="D514" t="s">
        <v>3303</v>
      </c>
      <c r="E514">
        <v>1</v>
      </c>
      <c r="G514">
        <v>8.5</v>
      </c>
      <c r="H514" t="s">
        <v>3304</v>
      </c>
      <c r="I514">
        <v>17</v>
      </c>
      <c r="J514" t="s">
        <v>2090</v>
      </c>
      <c r="K514">
        <v>0</v>
      </c>
      <c r="M514">
        <v>3</v>
      </c>
    </row>
    <row r="515" spans="1:13" hidden="1">
      <c r="A515" t="s">
        <v>3305</v>
      </c>
      <c r="B515" t="s">
        <v>3305</v>
      </c>
      <c r="C515" t="s">
        <v>1709</v>
      </c>
      <c r="D515" t="s">
        <v>3306</v>
      </c>
      <c r="E515">
        <v>2</v>
      </c>
      <c r="G515">
        <v>28172</v>
      </c>
      <c r="H515" t="s">
        <v>3307</v>
      </c>
      <c r="I515">
        <v>25</v>
      </c>
      <c r="J515" t="s">
        <v>1902</v>
      </c>
      <c r="K515">
        <v>0</v>
      </c>
      <c r="M515">
        <v>3</v>
      </c>
    </row>
    <row r="516" spans="1:13" hidden="1">
      <c r="A516" t="s">
        <v>3308</v>
      </c>
      <c r="B516" t="s">
        <v>3308</v>
      </c>
      <c r="C516" t="s">
        <v>1710</v>
      </c>
      <c r="D516" t="s">
        <v>3309</v>
      </c>
      <c r="E516">
        <v>1</v>
      </c>
      <c r="G516">
        <v>165</v>
      </c>
      <c r="H516" t="s">
        <v>3310</v>
      </c>
      <c r="I516">
        <v>25</v>
      </c>
      <c r="J516" t="s">
        <v>1902</v>
      </c>
      <c r="K516">
        <v>0</v>
      </c>
      <c r="M516">
        <v>9</v>
      </c>
    </row>
    <row r="517" spans="1:13" hidden="1">
      <c r="A517" t="s">
        <v>3311</v>
      </c>
      <c r="B517" t="s">
        <v>3311</v>
      </c>
      <c r="C517" t="s">
        <v>1711</v>
      </c>
      <c r="D517" t="s">
        <v>3312</v>
      </c>
      <c r="E517">
        <v>1</v>
      </c>
      <c r="G517">
        <v>126</v>
      </c>
      <c r="H517" t="s">
        <v>3313</v>
      </c>
      <c r="I517">
        <v>25</v>
      </c>
      <c r="J517" t="s">
        <v>1902</v>
      </c>
      <c r="K517">
        <v>0</v>
      </c>
      <c r="M517">
        <v>8</v>
      </c>
    </row>
    <row r="518" spans="1:13" hidden="1">
      <c r="A518" t="s">
        <v>3314</v>
      </c>
      <c r="B518" t="s">
        <v>3314</v>
      </c>
      <c r="C518" t="s">
        <v>1712</v>
      </c>
      <c r="D518" t="s">
        <v>3315</v>
      </c>
      <c r="E518">
        <v>1</v>
      </c>
      <c r="G518">
        <v>7.4</v>
      </c>
      <c r="H518" t="s">
        <v>3316</v>
      </c>
      <c r="I518">
        <v>18</v>
      </c>
      <c r="J518" t="s">
        <v>2254</v>
      </c>
      <c r="K518">
        <v>0</v>
      </c>
      <c r="M518">
        <v>5</v>
      </c>
    </row>
    <row r="519" spans="1:13" hidden="1">
      <c r="A519" t="s">
        <v>3317</v>
      </c>
      <c r="B519" t="s">
        <v>3317</v>
      </c>
      <c r="C519" t="s">
        <v>1713</v>
      </c>
      <c r="D519" t="s">
        <v>3318</v>
      </c>
      <c r="E519">
        <v>1</v>
      </c>
      <c r="G519">
        <v>7.4</v>
      </c>
      <c r="H519" t="s">
        <v>3319</v>
      </c>
      <c r="I519">
        <v>18</v>
      </c>
      <c r="J519" t="s">
        <v>2254</v>
      </c>
      <c r="K519">
        <v>0</v>
      </c>
      <c r="M519">
        <v>5</v>
      </c>
    </row>
    <row r="520" spans="1:13" hidden="1">
      <c r="A520" t="s">
        <v>3320</v>
      </c>
      <c r="B520" t="s">
        <v>3320</v>
      </c>
      <c r="C520" t="s">
        <v>1714</v>
      </c>
      <c r="E520">
        <v>1</v>
      </c>
      <c r="G520">
        <v>3.7</v>
      </c>
      <c r="H520" t="s">
        <v>3321</v>
      </c>
      <c r="I520">
        <v>14</v>
      </c>
      <c r="J520" t="s">
        <v>1898</v>
      </c>
      <c r="K520">
        <v>0</v>
      </c>
      <c r="M520">
        <v>5</v>
      </c>
    </row>
    <row r="521" spans="1:13" hidden="1">
      <c r="A521" t="s">
        <v>3322</v>
      </c>
      <c r="B521" t="s">
        <v>3322</v>
      </c>
      <c r="C521" t="s">
        <v>1715</v>
      </c>
      <c r="D521" t="s">
        <v>3323</v>
      </c>
      <c r="E521">
        <v>1</v>
      </c>
      <c r="G521">
        <v>35976</v>
      </c>
      <c r="H521" t="s">
        <v>3324</v>
      </c>
      <c r="I521">
        <v>25</v>
      </c>
      <c r="J521" t="s">
        <v>1902</v>
      </c>
      <c r="K521">
        <v>0</v>
      </c>
      <c r="M521">
        <v>11</v>
      </c>
    </row>
    <row r="522" spans="1:13" hidden="1">
      <c r="A522" t="s">
        <v>3325</v>
      </c>
      <c r="B522" t="s">
        <v>3325</v>
      </c>
      <c r="C522" t="s">
        <v>1716</v>
      </c>
      <c r="D522" t="s">
        <v>3326</v>
      </c>
      <c r="E522">
        <v>2</v>
      </c>
      <c r="G522">
        <v>33.6</v>
      </c>
      <c r="H522" t="s">
        <v>3327</v>
      </c>
      <c r="I522">
        <v>1</v>
      </c>
      <c r="J522" t="s">
        <v>1915</v>
      </c>
      <c r="K522">
        <v>2</v>
      </c>
      <c r="M522">
        <v>3</v>
      </c>
    </row>
    <row r="523" spans="1:13" hidden="1">
      <c r="A523" t="s">
        <v>3328</v>
      </c>
      <c r="B523" t="s">
        <v>3328</v>
      </c>
      <c r="C523" t="s">
        <v>1717</v>
      </c>
      <c r="E523">
        <v>1</v>
      </c>
      <c r="G523">
        <v>201.4</v>
      </c>
      <c r="H523" t="s">
        <v>3329</v>
      </c>
      <c r="I523">
        <v>21</v>
      </c>
      <c r="J523" t="s">
        <v>1945</v>
      </c>
      <c r="K523">
        <v>0</v>
      </c>
      <c r="M523">
        <v>3</v>
      </c>
    </row>
    <row r="524" spans="1:13" hidden="1">
      <c r="A524" t="s">
        <v>3330</v>
      </c>
      <c r="B524" t="s">
        <v>3330</v>
      </c>
      <c r="C524" t="s">
        <v>943</v>
      </c>
      <c r="D524" t="s">
        <v>3331</v>
      </c>
      <c r="E524">
        <v>1</v>
      </c>
      <c r="G524">
        <v>21.3</v>
      </c>
      <c r="H524" t="s">
        <v>3332</v>
      </c>
      <c r="I524">
        <v>14</v>
      </c>
      <c r="J524" t="s">
        <v>1898</v>
      </c>
      <c r="K524">
        <v>0</v>
      </c>
      <c r="M524">
        <v>3</v>
      </c>
    </row>
    <row r="525" spans="1:13" hidden="1">
      <c r="A525" t="s">
        <v>3333</v>
      </c>
      <c r="B525" t="s">
        <v>3333</v>
      </c>
      <c r="C525" t="s">
        <v>1718</v>
      </c>
      <c r="D525" t="s">
        <v>3334</v>
      </c>
      <c r="E525">
        <v>1</v>
      </c>
      <c r="G525">
        <v>90.8</v>
      </c>
      <c r="H525" t="s">
        <v>3335</v>
      </c>
      <c r="I525">
        <v>1</v>
      </c>
      <c r="J525" t="s">
        <v>1915</v>
      </c>
      <c r="K525">
        <v>0</v>
      </c>
      <c r="M525">
        <v>1</v>
      </c>
    </row>
    <row r="526" spans="1:13" hidden="1">
      <c r="A526" t="s">
        <v>3336</v>
      </c>
      <c r="B526" t="s">
        <v>3336</v>
      </c>
      <c r="C526" t="s">
        <v>1719</v>
      </c>
      <c r="D526" t="s">
        <v>3337</v>
      </c>
      <c r="E526">
        <v>1</v>
      </c>
      <c r="G526">
        <v>109.9</v>
      </c>
      <c r="H526" t="s">
        <v>3338</v>
      </c>
      <c r="I526">
        <v>1</v>
      </c>
      <c r="J526" t="s">
        <v>1915</v>
      </c>
      <c r="K526">
        <v>0</v>
      </c>
      <c r="M526">
        <v>1</v>
      </c>
    </row>
    <row r="527" spans="1:13" hidden="1">
      <c r="A527" t="s">
        <v>3339</v>
      </c>
      <c r="B527" t="s">
        <v>3339</v>
      </c>
      <c r="C527" t="s">
        <v>1720</v>
      </c>
      <c r="D527" t="s">
        <v>3340</v>
      </c>
      <c r="E527">
        <v>1</v>
      </c>
      <c r="G527">
        <v>7.3</v>
      </c>
      <c r="H527" t="s">
        <v>3341</v>
      </c>
      <c r="I527">
        <v>1</v>
      </c>
      <c r="J527" t="s">
        <v>1915</v>
      </c>
      <c r="K527">
        <v>0</v>
      </c>
      <c r="M527">
        <v>5</v>
      </c>
    </row>
    <row r="528" spans="1:13" hidden="1">
      <c r="A528" t="s">
        <v>3342</v>
      </c>
      <c r="B528" t="s">
        <v>3342</v>
      </c>
      <c r="C528" t="s">
        <v>1721</v>
      </c>
      <c r="E528">
        <v>1</v>
      </c>
      <c r="G528">
        <v>561</v>
      </c>
      <c r="H528" t="s">
        <v>3343</v>
      </c>
      <c r="I528">
        <v>25</v>
      </c>
      <c r="J528" t="s">
        <v>1902</v>
      </c>
      <c r="K528">
        <v>2</v>
      </c>
      <c r="M528">
        <v>9</v>
      </c>
    </row>
    <row r="529" spans="1:13" hidden="1">
      <c r="A529" t="s">
        <v>3344</v>
      </c>
      <c r="B529" t="s">
        <v>3344</v>
      </c>
      <c r="C529" t="s">
        <v>1722</v>
      </c>
      <c r="D529" t="s">
        <v>3345</v>
      </c>
      <c r="E529">
        <v>1</v>
      </c>
      <c r="G529">
        <v>7.8</v>
      </c>
      <c r="H529" t="s">
        <v>3346</v>
      </c>
      <c r="I529">
        <v>1</v>
      </c>
      <c r="J529" t="s">
        <v>1915</v>
      </c>
      <c r="K529">
        <v>0</v>
      </c>
      <c r="M529">
        <v>25</v>
      </c>
    </row>
    <row r="530" spans="1:13" hidden="1">
      <c r="A530" t="s">
        <v>3347</v>
      </c>
      <c r="B530" t="s">
        <v>3347</v>
      </c>
      <c r="C530" t="s">
        <v>1723</v>
      </c>
      <c r="E530">
        <v>1</v>
      </c>
      <c r="G530">
        <v>16.2</v>
      </c>
      <c r="H530" t="s">
        <v>3348</v>
      </c>
      <c r="I530">
        <v>4</v>
      </c>
      <c r="J530" t="s">
        <v>2199</v>
      </c>
      <c r="K530">
        <v>0</v>
      </c>
      <c r="M530">
        <v>2</v>
      </c>
    </row>
    <row r="531" spans="1:13" hidden="1">
      <c r="A531" t="s">
        <v>3349</v>
      </c>
      <c r="B531" t="s">
        <v>3349</v>
      </c>
      <c r="C531" t="s">
        <v>1724</v>
      </c>
      <c r="E531">
        <v>2</v>
      </c>
      <c r="G531">
        <v>100.1</v>
      </c>
      <c r="H531" t="s">
        <v>3350</v>
      </c>
      <c r="I531">
        <v>5</v>
      </c>
      <c r="J531" t="s">
        <v>2581</v>
      </c>
      <c r="K531">
        <v>0</v>
      </c>
      <c r="M531">
        <v>1</v>
      </c>
    </row>
    <row r="532" spans="1:13" hidden="1">
      <c r="A532" t="s">
        <v>3351</v>
      </c>
      <c r="B532" t="s">
        <v>3351</v>
      </c>
      <c r="C532" t="s">
        <v>1725</v>
      </c>
      <c r="D532" t="s">
        <v>3352</v>
      </c>
      <c r="E532">
        <v>1</v>
      </c>
      <c r="G532">
        <v>329</v>
      </c>
      <c r="H532" t="s">
        <v>3353</v>
      </c>
      <c r="I532">
        <v>25</v>
      </c>
      <c r="J532" t="s">
        <v>1902</v>
      </c>
      <c r="K532">
        <v>0</v>
      </c>
      <c r="M532">
        <v>8</v>
      </c>
    </row>
    <row r="533" spans="1:13" hidden="1">
      <c r="A533" t="s">
        <v>3354</v>
      </c>
      <c r="B533" t="s">
        <v>3354</v>
      </c>
      <c r="C533" t="s">
        <v>1726</v>
      </c>
      <c r="E533">
        <v>1</v>
      </c>
      <c r="G533">
        <v>11.3</v>
      </c>
      <c r="H533" t="s">
        <v>3355</v>
      </c>
      <c r="I533">
        <v>14</v>
      </c>
      <c r="J533" t="s">
        <v>1898</v>
      </c>
      <c r="K533">
        <v>0</v>
      </c>
      <c r="M533">
        <v>3</v>
      </c>
    </row>
    <row r="534" spans="1:13" hidden="1">
      <c r="A534" t="s">
        <v>3356</v>
      </c>
      <c r="B534" t="s">
        <v>3356</v>
      </c>
      <c r="C534" t="s">
        <v>1727</v>
      </c>
      <c r="E534">
        <v>1</v>
      </c>
      <c r="G534">
        <v>10.4</v>
      </c>
      <c r="H534" t="s">
        <v>3357</v>
      </c>
      <c r="I534">
        <v>1</v>
      </c>
      <c r="J534" t="s">
        <v>1915</v>
      </c>
      <c r="K534">
        <v>0</v>
      </c>
      <c r="M534">
        <v>25</v>
      </c>
    </row>
    <row r="535" spans="1:13" hidden="1">
      <c r="A535" t="s">
        <v>3358</v>
      </c>
      <c r="B535" t="s">
        <v>3358</v>
      </c>
      <c r="C535" t="s">
        <v>964</v>
      </c>
      <c r="D535" t="s">
        <v>3359</v>
      </c>
      <c r="E535">
        <v>1</v>
      </c>
      <c r="G535">
        <v>863</v>
      </c>
      <c r="H535" t="s">
        <v>3360</v>
      </c>
      <c r="I535">
        <v>25</v>
      </c>
      <c r="J535" t="s">
        <v>1902</v>
      </c>
      <c r="K535">
        <v>0</v>
      </c>
      <c r="M535">
        <v>8</v>
      </c>
    </row>
    <row r="536" spans="1:13" hidden="1">
      <c r="A536" t="s">
        <v>3361</v>
      </c>
      <c r="B536" t="s">
        <v>3361</v>
      </c>
      <c r="C536" t="s">
        <v>1728</v>
      </c>
      <c r="D536" t="s">
        <v>3362</v>
      </c>
      <c r="E536">
        <v>1</v>
      </c>
      <c r="G536">
        <v>188</v>
      </c>
      <c r="H536" t="s">
        <v>3363</v>
      </c>
      <c r="I536">
        <v>25</v>
      </c>
      <c r="J536" t="s">
        <v>1902</v>
      </c>
      <c r="K536">
        <v>2</v>
      </c>
      <c r="M536">
        <v>9</v>
      </c>
    </row>
    <row r="537" spans="1:13" hidden="1">
      <c r="A537" t="s">
        <v>3364</v>
      </c>
      <c r="B537" t="s">
        <v>3364</v>
      </c>
      <c r="C537" t="s">
        <v>968</v>
      </c>
      <c r="D537" t="s">
        <v>3365</v>
      </c>
      <c r="E537">
        <v>2</v>
      </c>
      <c r="G537">
        <v>71.099999999999994</v>
      </c>
      <c r="H537" t="s">
        <v>3366</v>
      </c>
      <c r="I537">
        <v>3</v>
      </c>
      <c r="J537" t="s">
        <v>1938</v>
      </c>
      <c r="K537">
        <v>0</v>
      </c>
      <c r="M537">
        <v>15</v>
      </c>
    </row>
    <row r="538" spans="1:13" hidden="1">
      <c r="A538" t="s">
        <v>3367</v>
      </c>
      <c r="B538" t="s">
        <v>3367</v>
      </c>
      <c r="C538" t="s">
        <v>1729</v>
      </c>
      <c r="D538" t="s">
        <v>3368</v>
      </c>
      <c r="E538">
        <v>1</v>
      </c>
      <c r="G538">
        <v>251</v>
      </c>
      <c r="H538" t="s">
        <v>3369</v>
      </c>
      <c r="I538">
        <v>25</v>
      </c>
      <c r="J538" t="s">
        <v>1902</v>
      </c>
      <c r="K538">
        <v>0</v>
      </c>
      <c r="M538">
        <v>10</v>
      </c>
    </row>
    <row r="539" spans="1:13" hidden="1">
      <c r="A539" t="s">
        <v>3370</v>
      </c>
      <c r="B539" t="s">
        <v>3370</v>
      </c>
      <c r="C539" t="s">
        <v>1730</v>
      </c>
      <c r="D539" t="s">
        <v>3371</v>
      </c>
      <c r="E539">
        <v>1</v>
      </c>
      <c r="G539">
        <v>279</v>
      </c>
      <c r="H539" t="s">
        <v>3369</v>
      </c>
      <c r="I539">
        <v>25</v>
      </c>
      <c r="J539" t="s">
        <v>1902</v>
      </c>
      <c r="K539">
        <v>0</v>
      </c>
      <c r="M539">
        <v>10</v>
      </c>
    </row>
    <row r="540" spans="1:13" hidden="1">
      <c r="A540" t="s">
        <v>3372</v>
      </c>
      <c r="B540" t="s">
        <v>3372</v>
      </c>
      <c r="C540" t="s">
        <v>1731</v>
      </c>
      <c r="D540" t="s">
        <v>3373</v>
      </c>
      <c r="E540">
        <v>1</v>
      </c>
      <c r="G540">
        <v>3.2</v>
      </c>
      <c r="H540" t="s">
        <v>3374</v>
      </c>
      <c r="I540">
        <v>9</v>
      </c>
      <c r="J540" t="s">
        <v>3375</v>
      </c>
      <c r="K540">
        <v>0</v>
      </c>
      <c r="M540">
        <v>3</v>
      </c>
    </row>
    <row r="541" spans="1:13">
      <c r="A541" t="s">
        <v>3376</v>
      </c>
      <c r="B541" t="s">
        <v>3376</v>
      </c>
      <c r="C541" t="s">
        <v>1732</v>
      </c>
      <c r="D541" t="s">
        <v>3377</v>
      </c>
      <c r="E541">
        <v>1</v>
      </c>
      <c r="G541">
        <v>0</v>
      </c>
      <c r="H541" t="s">
        <v>1732</v>
      </c>
      <c r="I541">
        <v>24</v>
      </c>
      <c r="J541" t="s">
        <v>2056</v>
      </c>
      <c r="K541">
        <v>0</v>
      </c>
      <c r="M541">
        <v>15</v>
      </c>
    </row>
    <row r="542" spans="1:13" hidden="1">
      <c r="A542" t="s">
        <v>3378</v>
      </c>
      <c r="B542" t="s">
        <v>3378</v>
      </c>
      <c r="C542" t="s">
        <v>1733</v>
      </c>
      <c r="D542" t="s">
        <v>3379</v>
      </c>
      <c r="E542">
        <v>2</v>
      </c>
      <c r="G542">
        <v>69</v>
      </c>
      <c r="H542" t="s">
        <v>3380</v>
      </c>
      <c r="I542">
        <v>25</v>
      </c>
      <c r="J542" t="s">
        <v>1902</v>
      </c>
      <c r="K542">
        <v>0</v>
      </c>
      <c r="M542">
        <v>15</v>
      </c>
    </row>
    <row r="543" spans="1:13" hidden="1">
      <c r="A543" t="s">
        <v>3381</v>
      </c>
      <c r="B543" t="s">
        <v>3381</v>
      </c>
      <c r="C543" t="s">
        <v>1734</v>
      </c>
      <c r="D543" t="s">
        <v>3382</v>
      </c>
      <c r="E543">
        <v>1</v>
      </c>
      <c r="G543">
        <v>77.8</v>
      </c>
      <c r="H543" t="s">
        <v>3383</v>
      </c>
      <c r="I543">
        <v>16</v>
      </c>
      <c r="J543" t="s">
        <v>3384</v>
      </c>
      <c r="K543">
        <v>0</v>
      </c>
      <c r="M543">
        <v>5</v>
      </c>
    </row>
    <row r="544" spans="1:13" hidden="1">
      <c r="A544" t="s">
        <v>3385</v>
      </c>
      <c r="B544" t="s">
        <v>3385</v>
      </c>
      <c r="C544" t="s">
        <v>1735</v>
      </c>
      <c r="D544" t="s">
        <v>3386</v>
      </c>
      <c r="E544">
        <v>2</v>
      </c>
      <c r="G544">
        <v>22.9</v>
      </c>
      <c r="H544" t="s">
        <v>3387</v>
      </c>
      <c r="I544">
        <v>11</v>
      </c>
      <c r="J544" t="s">
        <v>2351</v>
      </c>
      <c r="K544">
        <v>0</v>
      </c>
      <c r="M544">
        <v>3</v>
      </c>
    </row>
    <row r="545" spans="1:13" hidden="1">
      <c r="A545" t="s">
        <v>3388</v>
      </c>
      <c r="B545" t="s">
        <v>3388</v>
      </c>
      <c r="C545" t="s">
        <v>1736</v>
      </c>
      <c r="E545">
        <v>2</v>
      </c>
      <c r="G545">
        <v>71.3</v>
      </c>
      <c r="H545" t="s">
        <v>3389</v>
      </c>
      <c r="I545">
        <v>1</v>
      </c>
      <c r="J545" t="s">
        <v>1915</v>
      </c>
      <c r="K545">
        <v>0</v>
      </c>
      <c r="M545">
        <v>3</v>
      </c>
    </row>
    <row r="546" spans="1:13" hidden="1">
      <c r="A546" t="s">
        <v>3390</v>
      </c>
      <c r="B546" t="s">
        <v>3390</v>
      </c>
      <c r="C546" t="s">
        <v>1737</v>
      </c>
      <c r="D546" t="s">
        <v>3391</v>
      </c>
      <c r="E546">
        <v>2</v>
      </c>
      <c r="G546">
        <v>7.3</v>
      </c>
      <c r="H546" t="s">
        <v>3392</v>
      </c>
      <c r="I546">
        <v>1</v>
      </c>
      <c r="J546" t="s">
        <v>1915</v>
      </c>
      <c r="K546">
        <v>2</v>
      </c>
      <c r="M546">
        <v>2</v>
      </c>
    </row>
    <row r="547" spans="1:13" hidden="1">
      <c r="A547" t="s">
        <v>3393</v>
      </c>
      <c r="B547" t="s">
        <v>3393</v>
      </c>
      <c r="C547" t="s">
        <v>1738</v>
      </c>
      <c r="D547" t="s">
        <v>3394</v>
      </c>
      <c r="E547">
        <v>1</v>
      </c>
      <c r="G547">
        <v>12</v>
      </c>
      <c r="H547" t="s">
        <v>3395</v>
      </c>
      <c r="I547">
        <v>14</v>
      </c>
      <c r="J547" t="s">
        <v>1898</v>
      </c>
      <c r="K547">
        <v>0</v>
      </c>
      <c r="M547">
        <v>3</v>
      </c>
    </row>
    <row r="548" spans="1:13" hidden="1">
      <c r="A548" t="s">
        <v>3396</v>
      </c>
      <c r="B548" t="s">
        <v>3396</v>
      </c>
      <c r="C548" t="s">
        <v>990</v>
      </c>
      <c r="D548" t="s">
        <v>3397</v>
      </c>
      <c r="E548">
        <v>1</v>
      </c>
      <c r="G548">
        <v>17.5</v>
      </c>
      <c r="H548" t="s">
        <v>3398</v>
      </c>
      <c r="I548">
        <v>1</v>
      </c>
      <c r="J548" t="s">
        <v>1915</v>
      </c>
      <c r="K548">
        <v>0</v>
      </c>
      <c r="M548">
        <v>25</v>
      </c>
    </row>
    <row r="549" spans="1:13" hidden="1">
      <c r="A549" t="s">
        <v>3399</v>
      </c>
      <c r="B549" t="s">
        <v>3399</v>
      </c>
      <c r="C549" t="s">
        <v>989</v>
      </c>
      <c r="D549" t="s">
        <v>3400</v>
      </c>
      <c r="E549">
        <v>1</v>
      </c>
      <c r="G549">
        <v>14</v>
      </c>
      <c r="H549" t="s">
        <v>3401</v>
      </c>
      <c r="I549">
        <v>1</v>
      </c>
      <c r="J549" t="s">
        <v>1915</v>
      </c>
      <c r="K549">
        <v>0</v>
      </c>
      <c r="M549">
        <v>25</v>
      </c>
    </row>
    <row r="550" spans="1:13" hidden="1">
      <c r="A550" t="s">
        <v>3402</v>
      </c>
      <c r="B550" t="s">
        <v>3402</v>
      </c>
      <c r="C550" t="s">
        <v>1739</v>
      </c>
      <c r="D550" t="s">
        <v>3403</v>
      </c>
      <c r="E550">
        <v>1</v>
      </c>
      <c r="G550">
        <v>5.9</v>
      </c>
      <c r="H550" t="s">
        <v>3404</v>
      </c>
      <c r="I550">
        <v>1</v>
      </c>
      <c r="J550" t="s">
        <v>1915</v>
      </c>
      <c r="K550">
        <v>0</v>
      </c>
      <c r="M550">
        <v>25</v>
      </c>
    </row>
    <row r="551" spans="1:13" hidden="1">
      <c r="A551" t="s">
        <v>3405</v>
      </c>
      <c r="B551" t="s">
        <v>3405</v>
      </c>
      <c r="C551" t="s">
        <v>1740</v>
      </c>
      <c r="D551" t="s">
        <v>3406</v>
      </c>
      <c r="E551">
        <v>1</v>
      </c>
      <c r="G551">
        <v>5.9</v>
      </c>
      <c r="H551" t="s">
        <v>3407</v>
      </c>
      <c r="I551">
        <v>1</v>
      </c>
      <c r="J551" t="s">
        <v>1915</v>
      </c>
      <c r="K551">
        <v>0</v>
      </c>
      <c r="M551">
        <v>25</v>
      </c>
    </row>
    <row r="552" spans="1:13" hidden="1">
      <c r="A552" t="s">
        <v>3408</v>
      </c>
      <c r="B552" t="s">
        <v>3408</v>
      </c>
      <c r="C552" t="s">
        <v>985</v>
      </c>
      <c r="D552" t="s">
        <v>3409</v>
      </c>
      <c r="E552">
        <v>1</v>
      </c>
      <c r="G552">
        <v>9.6</v>
      </c>
      <c r="H552" t="s">
        <v>3410</v>
      </c>
      <c r="I552">
        <v>3</v>
      </c>
      <c r="J552" t="s">
        <v>1938</v>
      </c>
      <c r="K552">
        <v>0</v>
      </c>
      <c r="M552">
        <v>3</v>
      </c>
    </row>
    <row r="553" spans="1:13" hidden="1">
      <c r="A553" t="s">
        <v>3411</v>
      </c>
      <c r="B553" t="s">
        <v>3411</v>
      </c>
      <c r="C553" t="s">
        <v>1742</v>
      </c>
      <c r="D553" t="s">
        <v>3412</v>
      </c>
      <c r="E553">
        <v>1</v>
      </c>
      <c r="G553">
        <v>6.1</v>
      </c>
      <c r="H553" t="s">
        <v>3413</v>
      </c>
      <c r="I553">
        <v>1</v>
      </c>
      <c r="J553" t="s">
        <v>1915</v>
      </c>
      <c r="K553">
        <v>0</v>
      </c>
      <c r="M553">
        <v>25</v>
      </c>
    </row>
    <row r="554" spans="1:13" hidden="1">
      <c r="A554" t="s">
        <v>3414</v>
      </c>
      <c r="B554" t="s">
        <v>3414</v>
      </c>
      <c r="C554" t="s">
        <v>1743</v>
      </c>
      <c r="D554" t="s">
        <v>3415</v>
      </c>
      <c r="E554">
        <v>1</v>
      </c>
      <c r="G554">
        <v>8.6999999999999993</v>
      </c>
      <c r="H554" t="s">
        <v>3416</v>
      </c>
      <c r="I554">
        <v>1</v>
      </c>
      <c r="J554" t="s">
        <v>1915</v>
      </c>
      <c r="K554">
        <v>0</v>
      </c>
      <c r="M554">
        <v>25</v>
      </c>
    </row>
    <row r="555" spans="1:13" hidden="1">
      <c r="A555" t="s">
        <v>3417</v>
      </c>
      <c r="B555" t="s">
        <v>3417</v>
      </c>
      <c r="C555" t="s">
        <v>1744</v>
      </c>
      <c r="E555">
        <v>2</v>
      </c>
      <c r="G555">
        <v>1924</v>
      </c>
      <c r="H555" t="s">
        <v>3418</v>
      </c>
      <c r="I555">
        <v>25</v>
      </c>
      <c r="J555" t="s">
        <v>1902</v>
      </c>
      <c r="K555">
        <v>2</v>
      </c>
      <c r="M555">
        <v>11</v>
      </c>
    </row>
    <row r="556" spans="1:13" hidden="1">
      <c r="A556" t="s">
        <v>3419</v>
      </c>
      <c r="B556" t="s">
        <v>3419</v>
      </c>
      <c r="C556" t="s">
        <v>997</v>
      </c>
      <c r="E556">
        <v>2</v>
      </c>
      <c r="G556">
        <v>552.20000000000005</v>
      </c>
      <c r="H556" t="s">
        <v>3420</v>
      </c>
      <c r="I556">
        <v>21</v>
      </c>
      <c r="J556" t="s">
        <v>1945</v>
      </c>
      <c r="K556">
        <v>0</v>
      </c>
      <c r="M556">
        <v>3</v>
      </c>
    </row>
    <row r="557" spans="1:13" hidden="1">
      <c r="A557" t="s">
        <v>3421</v>
      </c>
      <c r="B557" t="s">
        <v>3421</v>
      </c>
      <c r="C557" t="s">
        <v>1745</v>
      </c>
      <c r="D557" t="s">
        <v>3422</v>
      </c>
      <c r="E557">
        <v>1</v>
      </c>
      <c r="G557">
        <v>8.3000000000000007</v>
      </c>
      <c r="H557" t="s">
        <v>3423</v>
      </c>
      <c r="I557">
        <v>1</v>
      </c>
      <c r="J557" t="s">
        <v>1915</v>
      </c>
      <c r="K557">
        <v>0</v>
      </c>
      <c r="M557">
        <v>5</v>
      </c>
    </row>
    <row r="558" spans="1:13" hidden="1">
      <c r="A558" t="s">
        <v>3424</v>
      </c>
      <c r="B558" t="s">
        <v>3424</v>
      </c>
      <c r="C558" t="s">
        <v>1000</v>
      </c>
      <c r="D558" t="s">
        <v>3425</v>
      </c>
      <c r="E558">
        <v>1</v>
      </c>
      <c r="G558">
        <v>8.1</v>
      </c>
      <c r="H558" t="s">
        <v>3426</v>
      </c>
      <c r="I558">
        <v>1</v>
      </c>
      <c r="J558" t="s">
        <v>1915</v>
      </c>
      <c r="K558">
        <v>0</v>
      </c>
      <c r="M558">
        <v>25</v>
      </c>
    </row>
    <row r="559" spans="1:13" hidden="1">
      <c r="A559" t="s">
        <v>3427</v>
      </c>
      <c r="B559" t="s">
        <v>3427</v>
      </c>
      <c r="C559" t="s">
        <v>1746</v>
      </c>
      <c r="D559" t="s">
        <v>3428</v>
      </c>
      <c r="E559">
        <v>2</v>
      </c>
      <c r="G559">
        <v>27.6</v>
      </c>
      <c r="H559" t="s">
        <v>3429</v>
      </c>
      <c r="I559">
        <v>21</v>
      </c>
      <c r="J559" t="s">
        <v>1945</v>
      </c>
      <c r="K559">
        <v>0</v>
      </c>
      <c r="M559">
        <v>15</v>
      </c>
    </row>
    <row r="560" spans="1:13" hidden="1">
      <c r="A560" t="s">
        <v>3430</v>
      </c>
      <c r="B560" t="s">
        <v>3430</v>
      </c>
      <c r="C560" t="s">
        <v>1747</v>
      </c>
      <c r="D560" t="s">
        <v>3431</v>
      </c>
      <c r="E560">
        <v>1</v>
      </c>
      <c r="G560">
        <v>328</v>
      </c>
      <c r="H560" t="s">
        <v>3432</v>
      </c>
      <c r="I560">
        <v>25</v>
      </c>
      <c r="J560" t="s">
        <v>1902</v>
      </c>
      <c r="K560">
        <v>0</v>
      </c>
      <c r="M560">
        <v>8</v>
      </c>
    </row>
    <row r="561" spans="1:13" hidden="1">
      <c r="A561" t="s">
        <v>3433</v>
      </c>
      <c r="B561" t="s">
        <v>3433</v>
      </c>
      <c r="C561" t="s">
        <v>1748</v>
      </c>
      <c r="D561" t="s">
        <v>3434</v>
      </c>
      <c r="E561">
        <v>1</v>
      </c>
      <c r="G561">
        <v>513.1</v>
      </c>
      <c r="H561" t="s">
        <v>3435</v>
      </c>
      <c r="I561">
        <v>1</v>
      </c>
      <c r="J561" t="s">
        <v>1915</v>
      </c>
      <c r="K561">
        <v>2</v>
      </c>
      <c r="M561">
        <v>1</v>
      </c>
    </row>
    <row r="562" spans="1:13" hidden="1">
      <c r="A562" t="s">
        <v>3436</v>
      </c>
      <c r="B562" t="s">
        <v>3436</v>
      </c>
      <c r="C562" t="s">
        <v>1749</v>
      </c>
      <c r="E562">
        <v>1</v>
      </c>
      <c r="G562">
        <v>15.7</v>
      </c>
      <c r="H562" t="s">
        <v>3437</v>
      </c>
      <c r="I562">
        <v>1</v>
      </c>
      <c r="J562" t="s">
        <v>1915</v>
      </c>
      <c r="K562">
        <v>2</v>
      </c>
      <c r="M562">
        <v>26</v>
      </c>
    </row>
    <row r="563" spans="1:13" hidden="1">
      <c r="A563" t="s">
        <v>3438</v>
      </c>
      <c r="B563" t="s">
        <v>3438</v>
      </c>
      <c r="C563" t="s">
        <v>1750</v>
      </c>
      <c r="D563" t="s">
        <v>3439</v>
      </c>
      <c r="E563">
        <v>2</v>
      </c>
      <c r="G563">
        <v>15.9</v>
      </c>
      <c r="H563" t="s">
        <v>3440</v>
      </c>
      <c r="I563">
        <v>21</v>
      </c>
      <c r="J563" t="s">
        <v>1945</v>
      </c>
      <c r="K563">
        <v>0</v>
      </c>
      <c r="M563">
        <v>3</v>
      </c>
    </row>
    <row r="564" spans="1:13" hidden="1">
      <c r="A564" t="s">
        <v>3441</v>
      </c>
      <c r="B564" t="s">
        <v>3441</v>
      </c>
      <c r="C564" t="s">
        <v>1751</v>
      </c>
      <c r="D564" t="s">
        <v>3442</v>
      </c>
      <c r="E564">
        <v>1</v>
      </c>
      <c r="G564">
        <v>10.4</v>
      </c>
      <c r="H564" t="s">
        <v>3443</v>
      </c>
      <c r="I564">
        <v>1</v>
      </c>
      <c r="J564" t="s">
        <v>1915</v>
      </c>
      <c r="K564">
        <v>0</v>
      </c>
      <c r="M564">
        <v>25</v>
      </c>
    </row>
    <row r="565" spans="1:13" hidden="1">
      <c r="A565" t="s">
        <v>3444</v>
      </c>
      <c r="B565" t="s">
        <v>3444</v>
      </c>
      <c r="C565" t="s">
        <v>1752</v>
      </c>
      <c r="D565" t="s">
        <v>3445</v>
      </c>
      <c r="E565">
        <v>1</v>
      </c>
      <c r="G565">
        <v>100</v>
      </c>
      <c r="H565" t="s">
        <v>3446</v>
      </c>
      <c r="I565">
        <v>25</v>
      </c>
      <c r="J565" t="s">
        <v>1902</v>
      </c>
      <c r="K565">
        <v>0</v>
      </c>
      <c r="M565">
        <v>9</v>
      </c>
    </row>
    <row r="566" spans="1:13" hidden="1">
      <c r="A566" t="s">
        <v>3447</v>
      </c>
      <c r="B566" t="s">
        <v>3447</v>
      </c>
      <c r="C566" t="s">
        <v>1753</v>
      </c>
      <c r="D566" t="s">
        <v>3448</v>
      </c>
      <c r="E566">
        <v>1</v>
      </c>
      <c r="G566">
        <v>8.8000000000000007</v>
      </c>
      <c r="H566" t="s">
        <v>3449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3450</v>
      </c>
      <c r="B567" t="s">
        <v>3450</v>
      </c>
      <c r="C567" t="s">
        <v>1012</v>
      </c>
      <c r="D567" t="s">
        <v>3451</v>
      </c>
      <c r="E567">
        <v>1</v>
      </c>
      <c r="G567">
        <v>5.9</v>
      </c>
      <c r="H567" t="s">
        <v>3452</v>
      </c>
      <c r="I567">
        <v>1</v>
      </c>
      <c r="J567" t="s">
        <v>1915</v>
      </c>
      <c r="K567">
        <v>0</v>
      </c>
      <c r="M567">
        <v>25</v>
      </c>
    </row>
    <row r="568" spans="1:13" hidden="1">
      <c r="A568" t="s">
        <v>3453</v>
      </c>
      <c r="B568" t="s">
        <v>3453</v>
      </c>
      <c r="C568" t="s">
        <v>1754</v>
      </c>
      <c r="D568" t="s">
        <v>3454</v>
      </c>
      <c r="E568">
        <v>2</v>
      </c>
      <c r="G568">
        <v>77.400000000000006</v>
      </c>
      <c r="H568" t="s">
        <v>3455</v>
      </c>
      <c r="I568">
        <v>1</v>
      </c>
      <c r="J568" t="s">
        <v>1915</v>
      </c>
      <c r="K568">
        <v>2</v>
      </c>
      <c r="M568">
        <v>3</v>
      </c>
    </row>
    <row r="569" spans="1:13" hidden="1">
      <c r="A569" t="s">
        <v>3456</v>
      </c>
      <c r="B569" t="s">
        <v>3456</v>
      </c>
      <c r="C569" t="s">
        <v>1755</v>
      </c>
      <c r="D569" t="s">
        <v>3457</v>
      </c>
      <c r="E569">
        <v>1</v>
      </c>
      <c r="G569">
        <v>10.4</v>
      </c>
      <c r="H569" t="s">
        <v>3458</v>
      </c>
      <c r="I569">
        <v>1</v>
      </c>
      <c r="J569" t="s">
        <v>1915</v>
      </c>
      <c r="K569">
        <v>2</v>
      </c>
      <c r="M569">
        <v>26</v>
      </c>
    </row>
    <row r="570" spans="1:13" hidden="1">
      <c r="A570" t="s">
        <v>3459</v>
      </c>
      <c r="B570" t="s">
        <v>3459</v>
      </c>
      <c r="C570" t="s">
        <v>1756</v>
      </c>
      <c r="D570" t="s">
        <v>3460</v>
      </c>
      <c r="E570">
        <v>1</v>
      </c>
      <c r="G570">
        <v>1060.9000000000001</v>
      </c>
      <c r="H570" t="s">
        <v>3461</v>
      </c>
      <c r="I570">
        <v>10</v>
      </c>
      <c r="J570" t="s">
        <v>1967</v>
      </c>
      <c r="K570">
        <v>0</v>
      </c>
      <c r="M570">
        <v>3</v>
      </c>
    </row>
    <row r="571" spans="1:13" hidden="1">
      <c r="A571" t="s">
        <v>3462</v>
      </c>
      <c r="B571" t="s">
        <v>3462</v>
      </c>
      <c r="C571" t="s">
        <v>1757</v>
      </c>
      <c r="D571" t="s">
        <v>3463</v>
      </c>
      <c r="E571">
        <v>1</v>
      </c>
      <c r="G571">
        <v>21.5</v>
      </c>
      <c r="H571" t="s">
        <v>3464</v>
      </c>
      <c r="I571">
        <v>1</v>
      </c>
      <c r="J571" t="s">
        <v>1915</v>
      </c>
      <c r="K571">
        <v>2</v>
      </c>
      <c r="M571">
        <v>26</v>
      </c>
    </row>
    <row r="572" spans="1:13" hidden="1">
      <c r="A572" t="s">
        <v>3465</v>
      </c>
      <c r="B572" t="s">
        <v>3465</v>
      </c>
      <c r="C572" t="s">
        <v>1758</v>
      </c>
      <c r="D572" t="s">
        <v>3466</v>
      </c>
      <c r="E572">
        <v>1</v>
      </c>
      <c r="G572">
        <v>66</v>
      </c>
      <c r="H572" t="s">
        <v>3467</v>
      </c>
      <c r="I572">
        <v>1</v>
      </c>
      <c r="J572" t="s">
        <v>1915</v>
      </c>
      <c r="K572">
        <v>2</v>
      </c>
      <c r="M572">
        <v>26</v>
      </c>
    </row>
    <row r="573" spans="1:13" hidden="1">
      <c r="A573" t="s">
        <v>3468</v>
      </c>
      <c r="B573" t="s">
        <v>3468</v>
      </c>
      <c r="C573" t="s">
        <v>1759</v>
      </c>
      <c r="E573">
        <v>2</v>
      </c>
      <c r="G573">
        <v>9</v>
      </c>
      <c r="H573" t="s">
        <v>3469</v>
      </c>
      <c r="I573">
        <v>1</v>
      </c>
      <c r="J573" t="s">
        <v>1915</v>
      </c>
      <c r="K573">
        <v>0</v>
      </c>
      <c r="M573">
        <v>3</v>
      </c>
    </row>
    <row r="574" spans="1:13" hidden="1">
      <c r="A574" t="s">
        <v>3470</v>
      </c>
      <c r="B574" t="s">
        <v>3470</v>
      </c>
      <c r="C574" t="s">
        <v>1020</v>
      </c>
      <c r="D574" t="s">
        <v>3471</v>
      </c>
      <c r="E574">
        <v>2</v>
      </c>
      <c r="G574">
        <v>10.1</v>
      </c>
      <c r="H574" t="s">
        <v>3472</v>
      </c>
      <c r="I574">
        <v>1</v>
      </c>
      <c r="J574" t="s">
        <v>1915</v>
      </c>
      <c r="K574">
        <v>0</v>
      </c>
      <c r="M574">
        <v>3</v>
      </c>
    </row>
    <row r="575" spans="1:13" hidden="1">
      <c r="A575" t="s">
        <v>3473</v>
      </c>
      <c r="B575" t="s">
        <v>3473</v>
      </c>
      <c r="C575" t="s">
        <v>1760</v>
      </c>
      <c r="E575">
        <v>1</v>
      </c>
      <c r="G575">
        <v>656</v>
      </c>
      <c r="H575" t="s">
        <v>3474</v>
      </c>
      <c r="I575">
        <v>25</v>
      </c>
      <c r="J575" t="s">
        <v>1902</v>
      </c>
      <c r="K575">
        <v>0</v>
      </c>
      <c r="M575">
        <v>8</v>
      </c>
    </row>
    <row r="576" spans="1:13" hidden="1">
      <c r="A576" t="s">
        <v>3475</v>
      </c>
      <c r="B576" t="s">
        <v>3475</v>
      </c>
      <c r="C576" t="s">
        <v>1761</v>
      </c>
      <c r="E576">
        <v>2</v>
      </c>
      <c r="G576">
        <v>26.3</v>
      </c>
      <c r="H576" t="s">
        <v>3476</v>
      </c>
      <c r="I576">
        <v>21</v>
      </c>
      <c r="J576" t="s">
        <v>1945</v>
      </c>
      <c r="K576">
        <v>0</v>
      </c>
      <c r="M576">
        <v>15</v>
      </c>
    </row>
    <row r="577" spans="1:13" hidden="1">
      <c r="A577" t="s">
        <v>3477</v>
      </c>
      <c r="B577" t="s">
        <v>3477</v>
      </c>
      <c r="C577" t="s">
        <v>1762</v>
      </c>
      <c r="D577" t="s">
        <v>3478</v>
      </c>
      <c r="E577">
        <v>1</v>
      </c>
      <c r="G577">
        <v>10.4</v>
      </c>
      <c r="H577" t="s">
        <v>3479</v>
      </c>
      <c r="I577">
        <v>1</v>
      </c>
      <c r="J577" t="s">
        <v>1915</v>
      </c>
      <c r="K577">
        <v>0</v>
      </c>
      <c r="M577">
        <v>25</v>
      </c>
    </row>
    <row r="578" spans="1:13" hidden="1">
      <c r="A578" t="s">
        <v>3480</v>
      </c>
      <c r="B578" t="s">
        <v>3480</v>
      </c>
      <c r="C578" t="s">
        <v>1023</v>
      </c>
      <c r="D578" t="s">
        <v>3481</v>
      </c>
      <c r="E578">
        <v>1</v>
      </c>
      <c r="G578">
        <v>9.6</v>
      </c>
      <c r="H578" t="s">
        <v>3482</v>
      </c>
      <c r="I578">
        <v>3</v>
      </c>
      <c r="J578" t="s">
        <v>1938</v>
      </c>
      <c r="K578">
        <v>0</v>
      </c>
      <c r="M578">
        <v>2</v>
      </c>
    </row>
    <row r="579" spans="1:13" hidden="1">
      <c r="A579" t="s">
        <v>3483</v>
      </c>
      <c r="B579" t="s">
        <v>3483</v>
      </c>
      <c r="C579" t="s">
        <v>1763</v>
      </c>
      <c r="E579">
        <v>1</v>
      </c>
      <c r="G579">
        <v>303.60000000000002</v>
      </c>
      <c r="H579" t="s">
        <v>3484</v>
      </c>
      <c r="I579">
        <v>1</v>
      </c>
      <c r="J579" t="s">
        <v>1915</v>
      </c>
      <c r="K579">
        <v>2</v>
      </c>
      <c r="M579">
        <v>3</v>
      </c>
    </row>
    <row r="580" spans="1:13" hidden="1">
      <c r="A580" t="s">
        <v>3485</v>
      </c>
      <c r="B580" t="s">
        <v>3485</v>
      </c>
      <c r="C580" t="s">
        <v>1764</v>
      </c>
      <c r="D580" t="s">
        <v>3486</v>
      </c>
      <c r="E580">
        <v>1</v>
      </c>
      <c r="G580">
        <v>61.4</v>
      </c>
      <c r="H580" t="s">
        <v>3487</v>
      </c>
      <c r="I580">
        <v>3</v>
      </c>
      <c r="J580" t="s">
        <v>1938</v>
      </c>
      <c r="K580">
        <v>0</v>
      </c>
      <c r="M580">
        <v>3</v>
      </c>
    </row>
    <row r="581" spans="1:13" hidden="1">
      <c r="A581" t="s">
        <v>3488</v>
      </c>
      <c r="B581" t="s">
        <v>3488</v>
      </c>
      <c r="C581" t="s">
        <v>1765</v>
      </c>
      <c r="D581" t="s">
        <v>3489</v>
      </c>
      <c r="E581">
        <v>1</v>
      </c>
      <c r="G581">
        <v>6.8</v>
      </c>
      <c r="H581" t="s">
        <v>3490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3491</v>
      </c>
      <c r="B582" t="s">
        <v>3491</v>
      </c>
      <c r="C582" t="s">
        <v>1767</v>
      </c>
      <c r="E582">
        <v>2</v>
      </c>
      <c r="G582">
        <v>75.599999999999994</v>
      </c>
      <c r="H582" t="s">
        <v>3492</v>
      </c>
      <c r="I582">
        <v>1</v>
      </c>
      <c r="J582" t="s">
        <v>1915</v>
      </c>
      <c r="K582">
        <v>0</v>
      </c>
      <c r="M582">
        <v>1</v>
      </c>
    </row>
    <row r="583" spans="1:13" hidden="1">
      <c r="A583" t="s">
        <v>3493</v>
      </c>
      <c r="B583" t="s">
        <v>3493</v>
      </c>
      <c r="C583" t="s">
        <v>1768</v>
      </c>
      <c r="D583" t="s">
        <v>3494</v>
      </c>
      <c r="E583">
        <v>1</v>
      </c>
      <c r="G583">
        <v>8.4</v>
      </c>
      <c r="H583" t="s">
        <v>3495</v>
      </c>
      <c r="I583">
        <v>1</v>
      </c>
      <c r="J583" t="s">
        <v>1915</v>
      </c>
      <c r="K583">
        <v>0</v>
      </c>
      <c r="M583">
        <v>25</v>
      </c>
    </row>
    <row r="584" spans="1:13" hidden="1">
      <c r="A584" t="s">
        <v>3496</v>
      </c>
      <c r="B584" t="s">
        <v>3496</v>
      </c>
      <c r="C584" t="s">
        <v>1769</v>
      </c>
      <c r="E584">
        <v>2</v>
      </c>
      <c r="G584">
        <v>5.9</v>
      </c>
      <c r="H584" t="s">
        <v>3497</v>
      </c>
      <c r="I584">
        <v>1</v>
      </c>
      <c r="J584" t="s">
        <v>1915</v>
      </c>
      <c r="K584">
        <v>0</v>
      </c>
      <c r="M584">
        <v>15</v>
      </c>
    </row>
    <row r="585" spans="1:13" hidden="1">
      <c r="A585" t="s">
        <v>3498</v>
      </c>
      <c r="B585" t="s">
        <v>3498</v>
      </c>
      <c r="C585" t="s">
        <v>1770</v>
      </c>
      <c r="E585">
        <v>2</v>
      </c>
      <c r="G585">
        <v>6.5</v>
      </c>
      <c r="H585" t="s">
        <v>3499</v>
      </c>
      <c r="I585">
        <v>1</v>
      </c>
      <c r="J585" t="s">
        <v>1915</v>
      </c>
      <c r="K585">
        <v>0</v>
      </c>
      <c r="M585">
        <v>15</v>
      </c>
    </row>
    <row r="586" spans="1:13" hidden="1">
      <c r="A586" t="s">
        <v>3500</v>
      </c>
      <c r="B586" t="s">
        <v>3500</v>
      </c>
      <c r="C586" t="s">
        <v>1771</v>
      </c>
      <c r="D586" t="s">
        <v>3501</v>
      </c>
      <c r="E586">
        <v>1</v>
      </c>
      <c r="G586">
        <v>6.9</v>
      </c>
      <c r="H586" t="s">
        <v>3502</v>
      </c>
      <c r="I586">
        <v>6</v>
      </c>
      <c r="J586" t="s">
        <v>3012</v>
      </c>
      <c r="K586">
        <v>0</v>
      </c>
      <c r="M586">
        <v>13</v>
      </c>
    </row>
    <row r="587" spans="1:13" hidden="1">
      <c r="A587" t="s">
        <v>3503</v>
      </c>
      <c r="B587" t="s">
        <v>3503</v>
      </c>
      <c r="C587" t="s">
        <v>1772</v>
      </c>
      <c r="D587" t="s">
        <v>3504</v>
      </c>
      <c r="E587">
        <v>1</v>
      </c>
      <c r="G587">
        <v>2164.9</v>
      </c>
      <c r="H587" t="s">
        <v>3505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3506</v>
      </c>
      <c r="B588" t="s">
        <v>3506</v>
      </c>
      <c r="C588" t="s">
        <v>1773</v>
      </c>
      <c r="E588">
        <v>2</v>
      </c>
      <c r="G588">
        <v>76.3</v>
      </c>
      <c r="H588" t="s">
        <v>3507</v>
      </c>
      <c r="I588">
        <v>1</v>
      </c>
      <c r="J588" t="s">
        <v>1915</v>
      </c>
      <c r="K588">
        <v>2</v>
      </c>
      <c r="M588">
        <v>3</v>
      </c>
    </row>
    <row r="589" spans="1:13" hidden="1">
      <c r="A589" t="s">
        <v>3508</v>
      </c>
      <c r="B589" t="s">
        <v>3508</v>
      </c>
      <c r="C589" t="s">
        <v>1774</v>
      </c>
      <c r="D589" t="s">
        <v>3509</v>
      </c>
      <c r="E589">
        <v>1</v>
      </c>
      <c r="G589">
        <v>1.07</v>
      </c>
      <c r="H589" t="s">
        <v>3510</v>
      </c>
      <c r="I589">
        <v>7</v>
      </c>
      <c r="J589" t="s">
        <v>2142</v>
      </c>
      <c r="K589">
        <v>0</v>
      </c>
      <c r="M589">
        <v>7</v>
      </c>
    </row>
    <row r="590" spans="1:13" hidden="1">
      <c r="A590" t="s">
        <v>3511</v>
      </c>
      <c r="B590" t="s">
        <v>3511</v>
      </c>
      <c r="C590" t="s">
        <v>1775</v>
      </c>
      <c r="D590" t="s">
        <v>3512</v>
      </c>
      <c r="E590">
        <v>1</v>
      </c>
      <c r="G590">
        <v>1.07</v>
      </c>
      <c r="H590" t="s">
        <v>3510</v>
      </c>
      <c r="I590">
        <v>7</v>
      </c>
      <c r="J590" t="s">
        <v>2142</v>
      </c>
      <c r="K590">
        <v>0</v>
      </c>
      <c r="M590">
        <v>7</v>
      </c>
    </row>
    <row r="591" spans="1:13" hidden="1">
      <c r="A591" t="s">
        <v>3513</v>
      </c>
      <c r="B591" t="s">
        <v>3513</v>
      </c>
      <c r="C591" t="s">
        <v>1776</v>
      </c>
      <c r="E591">
        <v>2</v>
      </c>
      <c r="G591">
        <v>2744</v>
      </c>
      <c r="H591" t="s">
        <v>3514</v>
      </c>
      <c r="I591">
        <v>7</v>
      </c>
      <c r="J591" t="s">
        <v>2142</v>
      </c>
      <c r="K591">
        <v>0</v>
      </c>
      <c r="M591">
        <v>15</v>
      </c>
    </row>
    <row r="592" spans="1:13" hidden="1">
      <c r="A592" t="s">
        <v>3515</v>
      </c>
      <c r="B592" t="s">
        <v>3515</v>
      </c>
      <c r="C592" t="s">
        <v>1777</v>
      </c>
      <c r="E592">
        <v>1</v>
      </c>
      <c r="G592">
        <v>3962</v>
      </c>
      <c r="H592" t="s">
        <v>3516</v>
      </c>
      <c r="I592">
        <v>25</v>
      </c>
      <c r="J592" t="s">
        <v>1902</v>
      </c>
      <c r="K592">
        <v>2</v>
      </c>
      <c r="M592">
        <v>8</v>
      </c>
    </row>
    <row r="593" spans="1:13" hidden="1">
      <c r="A593" t="s">
        <v>3517</v>
      </c>
      <c r="B593" t="s">
        <v>3517</v>
      </c>
      <c r="C593" t="s">
        <v>1778</v>
      </c>
      <c r="E593">
        <v>1</v>
      </c>
      <c r="G593">
        <v>151</v>
      </c>
      <c r="H593" t="s">
        <v>3518</v>
      </c>
      <c r="I593">
        <v>21</v>
      </c>
      <c r="J593" t="s">
        <v>1945</v>
      </c>
      <c r="K593">
        <v>0</v>
      </c>
      <c r="M593">
        <v>11</v>
      </c>
    </row>
    <row r="594" spans="1:13" hidden="1">
      <c r="A594" t="s">
        <v>3519</v>
      </c>
      <c r="B594" t="s">
        <v>3519</v>
      </c>
      <c r="C594" t="s">
        <v>1779</v>
      </c>
      <c r="D594" t="s">
        <v>3520</v>
      </c>
      <c r="E594">
        <v>1</v>
      </c>
      <c r="G594">
        <v>159.1</v>
      </c>
      <c r="H594" t="s">
        <v>3521</v>
      </c>
      <c r="I594">
        <v>1</v>
      </c>
      <c r="J594" t="s">
        <v>1915</v>
      </c>
      <c r="K594">
        <v>2</v>
      </c>
      <c r="M594">
        <v>26</v>
      </c>
    </row>
    <row r="595" spans="1:13" hidden="1">
      <c r="A595" t="s">
        <v>3522</v>
      </c>
      <c r="B595" t="s">
        <v>3522</v>
      </c>
      <c r="C595" t="s">
        <v>1780</v>
      </c>
      <c r="D595" t="s">
        <v>3523</v>
      </c>
      <c r="E595">
        <v>1</v>
      </c>
      <c r="G595">
        <v>295.8</v>
      </c>
      <c r="H595" t="s">
        <v>3524</v>
      </c>
      <c r="I595">
        <v>1</v>
      </c>
      <c r="J595" t="s">
        <v>1915</v>
      </c>
      <c r="K595">
        <v>2</v>
      </c>
      <c r="M595">
        <v>26</v>
      </c>
    </row>
    <row r="596" spans="1:13" hidden="1">
      <c r="A596" t="s">
        <v>3525</v>
      </c>
      <c r="B596" t="s">
        <v>3525</v>
      </c>
      <c r="C596" t="s">
        <v>1781</v>
      </c>
      <c r="D596" t="s">
        <v>3526</v>
      </c>
      <c r="E596">
        <v>2</v>
      </c>
      <c r="G596">
        <v>6197</v>
      </c>
      <c r="H596" t="s">
        <v>3527</v>
      </c>
      <c r="I596">
        <v>25</v>
      </c>
      <c r="J596" t="s">
        <v>1902</v>
      </c>
      <c r="K596">
        <v>0</v>
      </c>
      <c r="M596">
        <v>6</v>
      </c>
    </row>
    <row r="597" spans="1:13" hidden="1">
      <c r="A597" t="s">
        <v>3528</v>
      </c>
      <c r="B597" t="s">
        <v>3528</v>
      </c>
      <c r="C597" t="s">
        <v>1782</v>
      </c>
      <c r="D597" t="s">
        <v>3529</v>
      </c>
      <c r="E597">
        <v>1</v>
      </c>
      <c r="G597">
        <v>18.899999999999999</v>
      </c>
      <c r="H597" t="s">
        <v>3530</v>
      </c>
      <c r="I597">
        <v>1</v>
      </c>
      <c r="J597" t="s">
        <v>1915</v>
      </c>
      <c r="K597">
        <v>0</v>
      </c>
      <c r="M597">
        <v>25</v>
      </c>
    </row>
    <row r="598" spans="1:13" hidden="1">
      <c r="A598" t="s">
        <v>3531</v>
      </c>
      <c r="B598" t="s">
        <v>3531</v>
      </c>
      <c r="C598" t="s">
        <v>1783</v>
      </c>
      <c r="D598" t="s">
        <v>3532</v>
      </c>
      <c r="E598">
        <v>1</v>
      </c>
      <c r="G598">
        <v>11.7</v>
      </c>
      <c r="H598" t="s">
        <v>3533</v>
      </c>
      <c r="I598">
        <v>1</v>
      </c>
      <c r="J598" t="s">
        <v>1915</v>
      </c>
      <c r="K598">
        <v>2</v>
      </c>
      <c r="M598">
        <v>26</v>
      </c>
    </row>
    <row r="599" spans="1:13" hidden="1">
      <c r="A599" t="s">
        <v>3534</v>
      </c>
      <c r="B599" t="s">
        <v>3534</v>
      </c>
      <c r="C599" t="s">
        <v>1784</v>
      </c>
      <c r="D599" t="s">
        <v>3535</v>
      </c>
      <c r="E599">
        <v>1</v>
      </c>
      <c r="G599">
        <v>28.7</v>
      </c>
      <c r="H599" t="s">
        <v>3536</v>
      </c>
      <c r="I599">
        <v>1</v>
      </c>
      <c r="J599" t="s">
        <v>1915</v>
      </c>
      <c r="K599">
        <v>2</v>
      </c>
      <c r="M599">
        <v>26</v>
      </c>
    </row>
    <row r="600" spans="1:13" hidden="1">
      <c r="A600" t="s">
        <v>3537</v>
      </c>
      <c r="B600" t="s">
        <v>3537</v>
      </c>
      <c r="C600" t="s">
        <v>1785</v>
      </c>
      <c r="D600" t="s">
        <v>3538</v>
      </c>
      <c r="E600">
        <v>1</v>
      </c>
      <c r="G600">
        <v>11.3</v>
      </c>
      <c r="H600" t="s">
        <v>3539</v>
      </c>
      <c r="I600">
        <v>1</v>
      </c>
      <c r="J600" t="s">
        <v>1915</v>
      </c>
      <c r="K600">
        <v>0</v>
      </c>
      <c r="M600">
        <v>25</v>
      </c>
    </row>
    <row r="601" spans="1:13" hidden="1">
      <c r="A601" t="s">
        <v>3540</v>
      </c>
      <c r="B601" t="s">
        <v>3540</v>
      </c>
      <c r="C601" t="s">
        <v>1786</v>
      </c>
      <c r="D601" t="s">
        <v>3541</v>
      </c>
      <c r="E601">
        <v>2</v>
      </c>
      <c r="G601">
        <v>1049</v>
      </c>
      <c r="H601" t="s">
        <v>3542</v>
      </c>
      <c r="I601">
        <v>25</v>
      </c>
      <c r="J601" t="s">
        <v>1902</v>
      </c>
      <c r="K601">
        <v>2</v>
      </c>
      <c r="M601">
        <v>11</v>
      </c>
    </row>
    <row r="602" spans="1:13" hidden="1">
      <c r="A602" t="s">
        <v>3543</v>
      </c>
      <c r="B602" t="s">
        <v>3543</v>
      </c>
      <c r="C602" t="s">
        <v>1787</v>
      </c>
      <c r="D602" t="s">
        <v>3544</v>
      </c>
      <c r="E602">
        <v>2</v>
      </c>
      <c r="G602">
        <v>10.4</v>
      </c>
      <c r="H602" t="s">
        <v>3545</v>
      </c>
      <c r="I602">
        <v>1</v>
      </c>
      <c r="J602" t="s">
        <v>1915</v>
      </c>
      <c r="K602">
        <v>2</v>
      </c>
      <c r="M602">
        <v>3</v>
      </c>
    </row>
    <row r="603" spans="1:13" hidden="1">
      <c r="A603" t="s">
        <v>3546</v>
      </c>
      <c r="B603" t="s">
        <v>3546</v>
      </c>
      <c r="C603" t="s">
        <v>1788</v>
      </c>
      <c r="D603" t="s">
        <v>3547</v>
      </c>
      <c r="E603">
        <v>1</v>
      </c>
      <c r="G603">
        <v>411.3</v>
      </c>
      <c r="H603" t="s">
        <v>3548</v>
      </c>
      <c r="I603">
        <v>1</v>
      </c>
      <c r="J603" t="s">
        <v>1915</v>
      </c>
      <c r="K603">
        <v>0</v>
      </c>
      <c r="M603">
        <v>25</v>
      </c>
    </row>
    <row r="604" spans="1:13" hidden="1">
      <c r="A604" t="s">
        <v>3549</v>
      </c>
      <c r="B604" t="s">
        <v>3549</v>
      </c>
      <c r="C604" t="s">
        <v>1789</v>
      </c>
      <c r="D604" t="s">
        <v>3550</v>
      </c>
      <c r="E604">
        <v>2</v>
      </c>
      <c r="G604">
        <v>33070</v>
      </c>
      <c r="H604" t="s">
        <v>3551</v>
      </c>
      <c r="I604">
        <v>25</v>
      </c>
      <c r="J604" t="s">
        <v>1902</v>
      </c>
      <c r="K604">
        <v>2</v>
      </c>
      <c r="M604">
        <v>9</v>
      </c>
    </row>
    <row r="605" spans="1:13" hidden="1">
      <c r="A605" t="s">
        <v>3552</v>
      </c>
      <c r="B605" t="s">
        <v>3552</v>
      </c>
      <c r="C605" t="s">
        <v>1790</v>
      </c>
      <c r="D605" t="s">
        <v>3553</v>
      </c>
      <c r="E605">
        <v>2</v>
      </c>
      <c r="G605">
        <v>33347</v>
      </c>
      <c r="H605" t="s">
        <v>3554</v>
      </c>
      <c r="I605">
        <v>25</v>
      </c>
      <c r="J605" t="s">
        <v>1902</v>
      </c>
      <c r="K605">
        <v>0</v>
      </c>
      <c r="M605">
        <v>15</v>
      </c>
    </row>
    <row r="606" spans="1:13" hidden="1">
      <c r="A606" t="s">
        <v>3555</v>
      </c>
      <c r="B606" t="s">
        <v>3555</v>
      </c>
      <c r="C606" t="s">
        <v>1791</v>
      </c>
      <c r="D606" t="s">
        <v>3556</v>
      </c>
      <c r="E606">
        <v>1</v>
      </c>
      <c r="G606">
        <v>11.9</v>
      </c>
      <c r="H606" t="s">
        <v>3557</v>
      </c>
      <c r="I606">
        <v>1</v>
      </c>
      <c r="J606" t="s">
        <v>1915</v>
      </c>
      <c r="K606">
        <v>2</v>
      </c>
      <c r="M606">
        <v>26</v>
      </c>
    </row>
    <row r="607" spans="1:13" hidden="1">
      <c r="A607" t="s">
        <v>3558</v>
      </c>
      <c r="B607" t="s">
        <v>3558</v>
      </c>
      <c r="C607" t="s">
        <v>1792</v>
      </c>
      <c r="D607" t="s">
        <v>3559</v>
      </c>
      <c r="E607">
        <v>1</v>
      </c>
      <c r="G607">
        <v>31.5</v>
      </c>
      <c r="H607" t="s">
        <v>3560</v>
      </c>
      <c r="I607">
        <v>7</v>
      </c>
      <c r="J607" t="s">
        <v>2142</v>
      </c>
      <c r="K607">
        <v>2</v>
      </c>
      <c r="M607">
        <v>1</v>
      </c>
    </row>
    <row r="608" spans="1:13" hidden="1">
      <c r="A608" t="s">
        <v>3561</v>
      </c>
      <c r="B608" t="s">
        <v>3561</v>
      </c>
      <c r="C608" t="s">
        <v>1793</v>
      </c>
      <c r="D608" t="s">
        <v>3562</v>
      </c>
      <c r="E608">
        <v>1</v>
      </c>
      <c r="G608">
        <v>31.5</v>
      </c>
      <c r="H608" t="s">
        <v>3560</v>
      </c>
      <c r="I608">
        <v>7</v>
      </c>
      <c r="J608" t="s">
        <v>2142</v>
      </c>
      <c r="K608">
        <v>2</v>
      </c>
      <c r="M608">
        <v>13</v>
      </c>
    </row>
    <row r="609" spans="1:13" hidden="1">
      <c r="A609" t="s">
        <v>3563</v>
      </c>
      <c r="B609" t="s">
        <v>3563</v>
      </c>
      <c r="C609" t="s">
        <v>1794</v>
      </c>
      <c r="D609" t="s">
        <v>3564</v>
      </c>
      <c r="E609">
        <v>1</v>
      </c>
      <c r="G609">
        <v>31.5</v>
      </c>
      <c r="H609" t="s">
        <v>3560</v>
      </c>
      <c r="I609">
        <v>7</v>
      </c>
      <c r="J609" t="s">
        <v>2142</v>
      </c>
      <c r="K609">
        <v>2</v>
      </c>
      <c r="M609">
        <v>1</v>
      </c>
    </row>
    <row r="610" spans="1:13" hidden="1">
      <c r="A610" t="s">
        <v>3565</v>
      </c>
      <c r="B610" t="s">
        <v>3565</v>
      </c>
      <c r="C610" t="s">
        <v>1795</v>
      </c>
      <c r="D610" t="s">
        <v>3566</v>
      </c>
      <c r="E610">
        <v>1</v>
      </c>
      <c r="G610">
        <v>19.3</v>
      </c>
      <c r="H610" t="s">
        <v>3567</v>
      </c>
      <c r="I610">
        <v>1</v>
      </c>
      <c r="J610" t="s">
        <v>1915</v>
      </c>
      <c r="K610">
        <v>2</v>
      </c>
      <c r="M610">
        <v>26</v>
      </c>
    </row>
    <row r="611" spans="1:13" hidden="1">
      <c r="A611" t="s">
        <v>3568</v>
      </c>
      <c r="B611" t="s">
        <v>3568</v>
      </c>
      <c r="C611" t="s">
        <v>1074</v>
      </c>
      <c r="D611" t="s">
        <v>3569</v>
      </c>
      <c r="E611">
        <v>1</v>
      </c>
      <c r="G611">
        <v>26.2</v>
      </c>
      <c r="H611" t="s">
        <v>3570</v>
      </c>
      <c r="I611">
        <v>1</v>
      </c>
      <c r="J611" t="s">
        <v>1915</v>
      </c>
      <c r="K611">
        <v>2</v>
      </c>
      <c r="M611">
        <v>26</v>
      </c>
    </row>
    <row r="612" spans="1:13" hidden="1">
      <c r="A612" t="s">
        <v>3571</v>
      </c>
      <c r="B612" t="s">
        <v>3571</v>
      </c>
      <c r="C612" t="s">
        <v>1071</v>
      </c>
      <c r="D612" t="s">
        <v>3572</v>
      </c>
      <c r="E612">
        <v>1</v>
      </c>
      <c r="G612">
        <v>84.2</v>
      </c>
      <c r="H612" t="s">
        <v>3573</v>
      </c>
      <c r="I612">
        <v>3</v>
      </c>
      <c r="J612" t="s">
        <v>1938</v>
      </c>
      <c r="K612">
        <v>2</v>
      </c>
      <c r="M612">
        <v>1</v>
      </c>
    </row>
    <row r="613" spans="1:13" hidden="1">
      <c r="A613" t="s">
        <v>3574</v>
      </c>
      <c r="B613" t="s">
        <v>3574</v>
      </c>
      <c r="C613" t="s">
        <v>1796</v>
      </c>
      <c r="D613" t="s">
        <v>3575</v>
      </c>
      <c r="E613">
        <v>1</v>
      </c>
      <c r="G613">
        <v>13032</v>
      </c>
      <c r="H613" t="s">
        <v>3576</v>
      </c>
      <c r="I613">
        <v>25</v>
      </c>
      <c r="J613" t="s">
        <v>1902</v>
      </c>
      <c r="K613">
        <v>2</v>
      </c>
      <c r="M613">
        <v>11</v>
      </c>
    </row>
    <row r="614" spans="1:13" hidden="1">
      <c r="A614" t="s">
        <v>3577</v>
      </c>
      <c r="B614" t="s">
        <v>3577</v>
      </c>
      <c r="C614" t="s">
        <v>1797</v>
      </c>
      <c r="D614" t="s">
        <v>3578</v>
      </c>
      <c r="E614">
        <v>1</v>
      </c>
      <c r="G614">
        <v>16654</v>
      </c>
      <c r="H614" t="s">
        <v>3579</v>
      </c>
      <c r="I614">
        <v>25</v>
      </c>
      <c r="J614" t="s">
        <v>1902</v>
      </c>
      <c r="K614">
        <v>2</v>
      </c>
      <c r="M614">
        <v>11</v>
      </c>
    </row>
    <row r="615" spans="1:13" hidden="1">
      <c r="A615" t="s">
        <v>3580</v>
      </c>
      <c r="B615" t="s">
        <v>3580</v>
      </c>
      <c r="C615" t="s">
        <v>1798</v>
      </c>
      <c r="D615" t="s">
        <v>3581</v>
      </c>
      <c r="E615">
        <v>1</v>
      </c>
      <c r="G615">
        <v>19680</v>
      </c>
      <c r="H615" t="s">
        <v>3582</v>
      </c>
      <c r="I615">
        <v>25</v>
      </c>
      <c r="J615" t="s">
        <v>1902</v>
      </c>
      <c r="K615">
        <v>2</v>
      </c>
      <c r="M615">
        <v>11</v>
      </c>
    </row>
    <row r="616" spans="1:13" hidden="1">
      <c r="A616" t="s">
        <v>3583</v>
      </c>
      <c r="B616" t="s">
        <v>3583</v>
      </c>
      <c r="C616" t="s">
        <v>1800</v>
      </c>
      <c r="D616" t="s">
        <v>3584</v>
      </c>
      <c r="E616">
        <v>1</v>
      </c>
      <c r="G616">
        <v>15</v>
      </c>
      <c r="H616" t="s">
        <v>3585</v>
      </c>
      <c r="I616">
        <v>7</v>
      </c>
      <c r="J616" t="s">
        <v>2142</v>
      </c>
      <c r="K616">
        <v>2</v>
      </c>
      <c r="M616">
        <v>1</v>
      </c>
    </row>
    <row r="617" spans="1:13" hidden="1">
      <c r="A617" t="s">
        <v>3586</v>
      </c>
      <c r="B617" t="s">
        <v>3586</v>
      </c>
      <c r="C617" t="s">
        <v>1802</v>
      </c>
      <c r="D617" t="s">
        <v>3587</v>
      </c>
      <c r="E617">
        <v>1</v>
      </c>
      <c r="G617">
        <v>29.7</v>
      </c>
      <c r="H617" t="s">
        <v>3588</v>
      </c>
      <c r="I617">
        <v>7</v>
      </c>
      <c r="J617" t="s">
        <v>2142</v>
      </c>
      <c r="K617">
        <v>2</v>
      </c>
      <c r="M617">
        <v>1</v>
      </c>
    </row>
    <row r="618" spans="1:13" hidden="1">
      <c r="A618" t="s">
        <v>3589</v>
      </c>
      <c r="B618" t="s">
        <v>3589</v>
      </c>
      <c r="C618" t="s">
        <v>1804</v>
      </c>
      <c r="E618">
        <v>1</v>
      </c>
      <c r="G618">
        <v>10.4</v>
      </c>
      <c r="H618" t="s">
        <v>3590</v>
      </c>
      <c r="I618">
        <v>1</v>
      </c>
      <c r="J618" t="s">
        <v>1915</v>
      </c>
      <c r="K618">
        <v>2</v>
      </c>
      <c r="M618">
        <v>26</v>
      </c>
    </row>
    <row r="619" spans="1:13" hidden="1">
      <c r="A619" t="s">
        <v>3591</v>
      </c>
      <c r="B619" t="s">
        <v>3591</v>
      </c>
      <c r="C619" t="s">
        <v>1805</v>
      </c>
      <c r="E619">
        <v>1</v>
      </c>
      <c r="G619">
        <v>10.4</v>
      </c>
      <c r="H619" t="s">
        <v>3592</v>
      </c>
      <c r="I619">
        <v>1</v>
      </c>
      <c r="J619" t="s">
        <v>1915</v>
      </c>
      <c r="K619">
        <v>2</v>
      </c>
      <c r="M619">
        <v>26</v>
      </c>
    </row>
    <row r="620" spans="1:13" hidden="1">
      <c r="A620" t="s">
        <v>3593</v>
      </c>
      <c r="B620" t="s">
        <v>3593</v>
      </c>
      <c r="C620" t="s">
        <v>1806</v>
      </c>
      <c r="E620">
        <v>1</v>
      </c>
      <c r="G620">
        <v>10.4</v>
      </c>
      <c r="H620" t="s">
        <v>3594</v>
      </c>
      <c r="I620">
        <v>1</v>
      </c>
      <c r="J620" t="s">
        <v>1915</v>
      </c>
      <c r="K620">
        <v>2</v>
      </c>
      <c r="M620">
        <v>26</v>
      </c>
    </row>
    <row r="621" spans="1:13" hidden="1">
      <c r="A621" t="s">
        <v>3595</v>
      </c>
      <c r="B621" t="s">
        <v>3595</v>
      </c>
      <c r="C621" t="s">
        <v>1807</v>
      </c>
      <c r="E621">
        <v>1</v>
      </c>
      <c r="G621">
        <v>10.9</v>
      </c>
      <c r="H621" t="s">
        <v>3596</v>
      </c>
      <c r="I621">
        <v>1</v>
      </c>
      <c r="J621" t="s">
        <v>1915</v>
      </c>
      <c r="K621">
        <v>2</v>
      </c>
      <c r="M621">
        <v>26</v>
      </c>
    </row>
    <row r="622" spans="1:13" hidden="1">
      <c r="A622" t="s">
        <v>3597</v>
      </c>
      <c r="B622" t="s">
        <v>3597</v>
      </c>
      <c r="C622" t="s">
        <v>1808</v>
      </c>
      <c r="D622" t="s">
        <v>3598</v>
      </c>
      <c r="E622">
        <v>1</v>
      </c>
      <c r="G622">
        <v>16.2</v>
      </c>
      <c r="H622" t="s">
        <v>3599</v>
      </c>
      <c r="I622">
        <v>1</v>
      </c>
      <c r="J622" t="s">
        <v>1915</v>
      </c>
      <c r="K622">
        <v>0</v>
      </c>
      <c r="M622">
        <v>25</v>
      </c>
    </row>
    <row r="623" spans="1:13" hidden="1">
      <c r="A623" t="s">
        <v>3600</v>
      </c>
      <c r="B623" t="s">
        <v>3600</v>
      </c>
      <c r="C623" t="s">
        <v>1063</v>
      </c>
      <c r="D623" t="s">
        <v>3601</v>
      </c>
      <c r="E623">
        <v>1</v>
      </c>
      <c r="G623">
        <v>6.6</v>
      </c>
      <c r="H623" t="s">
        <v>3602</v>
      </c>
      <c r="I623">
        <v>1</v>
      </c>
      <c r="J623" t="s">
        <v>1915</v>
      </c>
      <c r="K623">
        <v>0</v>
      </c>
      <c r="M623">
        <v>1</v>
      </c>
    </row>
    <row r="624" spans="1:13" hidden="1">
      <c r="A624" t="s">
        <v>3603</v>
      </c>
      <c r="B624" t="s">
        <v>3603</v>
      </c>
      <c r="C624" t="s">
        <v>1809</v>
      </c>
      <c r="E624">
        <v>2</v>
      </c>
      <c r="G624">
        <v>14.7</v>
      </c>
      <c r="H624" t="s">
        <v>3604</v>
      </c>
      <c r="I624">
        <v>14</v>
      </c>
      <c r="J624" t="s">
        <v>1898</v>
      </c>
      <c r="K624">
        <v>0</v>
      </c>
      <c r="M624">
        <v>3</v>
      </c>
    </row>
    <row r="625" spans="1:13" hidden="1">
      <c r="A625" t="s">
        <v>3605</v>
      </c>
      <c r="B625" t="s">
        <v>3605</v>
      </c>
      <c r="C625" t="s">
        <v>1810</v>
      </c>
      <c r="E625">
        <v>1</v>
      </c>
      <c r="G625">
        <v>71.2</v>
      </c>
      <c r="H625" t="s">
        <v>3606</v>
      </c>
      <c r="I625">
        <v>19</v>
      </c>
      <c r="J625" t="s">
        <v>1979</v>
      </c>
      <c r="K625">
        <v>2</v>
      </c>
      <c r="M625">
        <v>3</v>
      </c>
    </row>
    <row r="626" spans="1:13" hidden="1">
      <c r="A626" t="s">
        <v>3607</v>
      </c>
      <c r="B626" t="s">
        <v>3607</v>
      </c>
      <c r="C626" t="s">
        <v>1811</v>
      </c>
      <c r="E626">
        <v>1</v>
      </c>
      <c r="G626">
        <v>80.400000000000006</v>
      </c>
      <c r="H626" t="s">
        <v>3608</v>
      </c>
      <c r="I626">
        <v>19</v>
      </c>
      <c r="J626" t="s">
        <v>1979</v>
      </c>
      <c r="K626">
        <v>2</v>
      </c>
      <c r="M626">
        <v>3</v>
      </c>
    </row>
    <row r="627" spans="1:13" hidden="1">
      <c r="A627" t="s">
        <v>3609</v>
      </c>
      <c r="B627" t="s">
        <v>3609</v>
      </c>
      <c r="C627" t="s">
        <v>1812</v>
      </c>
      <c r="E627">
        <v>1</v>
      </c>
      <c r="G627">
        <v>84</v>
      </c>
      <c r="H627" t="s">
        <v>3610</v>
      </c>
      <c r="I627">
        <v>19</v>
      </c>
      <c r="J627" t="s">
        <v>1979</v>
      </c>
      <c r="K627">
        <v>2</v>
      </c>
      <c r="M627">
        <v>3</v>
      </c>
    </row>
    <row r="628" spans="1:13" hidden="1">
      <c r="A628" t="s">
        <v>3611</v>
      </c>
      <c r="B628" t="s">
        <v>3611</v>
      </c>
      <c r="C628" t="s">
        <v>1813</v>
      </c>
      <c r="E628">
        <v>1</v>
      </c>
      <c r="G628">
        <v>89.5</v>
      </c>
      <c r="H628" t="s">
        <v>3612</v>
      </c>
      <c r="I628">
        <v>19</v>
      </c>
      <c r="J628" t="s">
        <v>1979</v>
      </c>
      <c r="K628">
        <v>2</v>
      </c>
      <c r="M628">
        <v>3</v>
      </c>
    </row>
    <row r="629" spans="1:13" hidden="1">
      <c r="A629" t="s">
        <v>3613</v>
      </c>
      <c r="B629" t="s">
        <v>3613</v>
      </c>
      <c r="C629" t="s">
        <v>1814</v>
      </c>
      <c r="E629">
        <v>1</v>
      </c>
      <c r="G629">
        <v>161.30000000000001</v>
      </c>
      <c r="H629" t="s">
        <v>3614</v>
      </c>
      <c r="I629">
        <v>1</v>
      </c>
      <c r="J629" t="s">
        <v>1915</v>
      </c>
      <c r="K629">
        <v>0</v>
      </c>
      <c r="M629">
        <v>5</v>
      </c>
    </row>
    <row r="630" spans="1:13" hidden="1">
      <c r="A630" t="s">
        <v>3615</v>
      </c>
      <c r="B630" t="s">
        <v>3615</v>
      </c>
      <c r="C630" t="s">
        <v>1816</v>
      </c>
      <c r="D630" t="s">
        <v>3616</v>
      </c>
      <c r="E630">
        <v>1</v>
      </c>
      <c r="G630">
        <v>9.6</v>
      </c>
      <c r="H630" t="s">
        <v>3617</v>
      </c>
      <c r="I630">
        <v>1</v>
      </c>
      <c r="J630" t="s">
        <v>1915</v>
      </c>
      <c r="K630">
        <v>0</v>
      </c>
      <c r="M630">
        <v>25</v>
      </c>
    </row>
    <row r="631" spans="1:13" hidden="1">
      <c r="A631" t="s">
        <v>3618</v>
      </c>
      <c r="B631" t="s">
        <v>3618</v>
      </c>
      <c r="C631" t="s">
        <v>1817</v>
      </c>
      <c r="D631" t="s">
        <v>3619</v>
      </c>
      <c r="E631">
        <v>1</v>
      </c>
      <c r="G631">
        <v>10.4</v>
      </c>
      <c r="H631" t="s">
        <v>3620</v>
      </c>
      <c r="I631">
        <v>1</v>
      </c>
      <c r="J631" t="s">
        <v>1915</v>
      </c>
      <c r="K631">
        <v>0</v>
      </c>
      <c r="M631">
        <v>25</v>
      </c>
    </row>
    <row r="632" spans="1:13" hidden="1">
      <c r="A632" t="s">
        <v>3621</v>
      </c>
      <c r="B632" t="s">
        <v>3621</v>
      </c>
      <c r="C632" t="s">
        <v>1818</v>
      </c>
      <c r="E632">
        <v>2</v>
      </c>
      <c r="G632">
        <v>29</v>
      </c>
      <c r="H632" t="s">
        <v>3622</v>
      </c>
      <c r="I632">
        <v>1</v>
      </c>
      <c r="J632" t="s">
        <v>1915</v>
      </c>
      <c r="K632">
        <v>2</v>
      </c>
      <c r="M632">
        <v>1</v>
      </c>
    </row>
    <row r="633" spans="1:13" hidden="1">
      <c r="A633" t="s">
        <v>3623</v>
      </c>
      <c r="B633" t="s">
        <v>3623</v>
      </c>
      <c r="C633" t="s">
        <v>1819</v>
      </c>
      <c r="D633" t="s">
        <v>3624</v>
      </c>
      <c r="E633">
        <v>1</v>
      </c>
      <c r="G633">
        <v>9.9</v>
      </c>
      <c r="H633" t="s">
        <v>3625</v>
      </c>
      <c r="I633">
        <v>1</v>
      </c>
      <c r="J633" t="s">
        <v>1915</v>
      </c>
      <c r="K633">
        <v>0</v>
      </c>
      <c r="M633">
        <v>25</v>
      </c>
    </row>
    <row r="634" spans="1:13" hidden="1">
      <c r="A634" t="s">
        <v>3626</v>
      </c>
      <c r="B634" t="s">
        <v>3626</v>
      </c>
      <c r="C634" t="s">
        <v>1820</v>
      </c>
      <c r="D634" t="s">
        <v>3627</v>
      </c>
      <c r="E634">
        <v>2</v>
      </c>
      <c r="G634">
        <v>17611</v>
      </c>
      <c r="H634" t="s">
        <v>3628</v>
      </c>
      <c r="I634">
        <v>25</v>
      </c>
      <c r="J634" t="s">
        <v>1902</v>
      </c>
      <c r="K634">
        <v>2</v>
      </c>
      <c r="M634">
        <v>15</v>
      </c>
    </row>
    <row r="635" spans="1:13" hidden="1">
      <c r="A635" t="s">
        <v>3629</v>
      </c>
      <c r="B635" t="s">
        <v>3629</v>
      </c>
      <c r="C635" t="s">
        <v>1821</v>
      </c>
      <c r="E635">
        <v>2</v>
      </c>
      <c r="G635">
        <v>383.5</v>
      </c>
      <c r="H635" t="s">
        <v>3630</v>
      </c>
      <c r="I635">
        <v>1</v>
      </c>
      <c r="J635" t="s">
        <v>1915</v>
      </c>
      <c r="K635">
        <v>0</v>
      </c>
      <c r="M635">
        <v>15</v>
      </c>
    </row>
    <row r="636" spans="1:13" hidden="1">
      <c r="A636" t="s">
        <v>3631</v>
      </c>
      <c r="B636" t="s">
        <v>3631</v>
      </c>
      <c r="C636" t="s">
        <v>1822</v>
      </c>
      <c r="D636" t="s">
        <v>3632</v>
      </c>
      <c r="E636">
        <v>1</v>
      </c>
      <c r="G636">
        <v>64.5</v>
      </c>
      <c r="H636" t="s">
        <v>3633</v>
      </c>
      <c r="I636">
        <v>1</v>
      </c>
      <c r="J636" t="s">
        <v>1915</v>
      </c>
      <c r="K636">
        <v>0</v>
      </c>
      <c r="M636">
        <v>1</v>
      </c>
    </row>
    <row r="637" spans="1:13" hidden="1">
      <c r="A637" t="s">
        <v>3634</v>
      </c>
      <c r="B637" t="s">
        <v>3634</v>
      </c>
      <c r="C637" t="s">
        <v>1823</v>
      </c>
      <c r="D637" t="s">
        <v>3635</v>
      </c>
      <c r="E637">
        <v>1</v>
      </c>
      <c r="G637">
        <v>49.1</v>
      </c>
      <c r="H637" t="s">
        <v>3636</v>
      </c>
      <c r="I637">
        <v>17</v>
      </c>
      <c r="J637" t="s">
        <v>2090</v>
      </c>
      <c r="K637">
        <v>0</v>
      </c>
      <c r="M637">
        <v>3</v>
      </c>
    </row>
    <row r="638" spans="1:13" hidden="1">
      <c r="A638" t="s">
        <v>3637</v>
      </c>
      <c r="B638" t="s">
        <v>3637</v>
      </c>
      <c r="C638" t="s">
        <v>1824</v>
      </c>
      <c r="D638" t="s">
        <v>3638</v>
      </c>
      <c r="E638">
        <v>1</v>
      </c>
      <c r="G638">
        <v>16.899999999999999</v>
      </c>
      <c r="H638" t="s">
        <v>3639</v>
      </c>
      <c r="I638">
        <v>15</v>
      </c>
      <c r="J638" t="s">
        <v>1906</v>
      </c>
      <c r="K638">
        <v>0</v>
      </c>
      <c r="M638">
        <v>3</v>
      </c>
    </row>
    <row r="639" spans="1:13" hidden="1">
      <c r="A639" t="s">
        <v>3640</v>
      </c>
      <c r="B639" t="s">
        <v>3640</v>
      </c>
      <c r="C639" t="s">
        <v>1825</v>
      </c>
      <c r="D639" t="s">
        <v>3641</v>
      </c>
      <c r="E639">
        <v>2</v>
      </c>
      <c r="G639">
        <v>16.899999999999999</v>
      </c>
      <c r="H639" t="s">
        <v>3642</v>
      </c>
      <c r="I639">
        <v>14</v>
      </c>
      <c r="J639" t="s">
        <v>1898</v>
      </c>
      <c r="K639">
        <v>0</v>
      </c>
      <c r="M639">
        <v>3</v>
      </c>
    </row>
    <row r="640" spans="1:13" hidden="1">
      <c r="A640" t="s">
        <v>3643</v>
      </c>
      <c r="B640" t="s">
        <v>3643</v>
      </c>
      <c r="C640" t="s">
        <v>1826</v>
      </c>
      <c r="E640">
        <v>2</v>
      </c>
      <c r="G640">
        <v>208</v>
      </c>
      <c r="H640" t="s">
        <v>3644</v>
      </c>
      <c r="I640">
        <v>25</v>
      </c>
      <c r="J640" t="s">
        <v>1902</v>
      </c>
      <c r="K640">
        <v>0</v>
      </c>
      <c r="M640">
        <v>11</v>
      </c>
    </row>
    <row r="641" spans="1:13" hidden="1">
      <c r="A641" t="s">
        <v>3645</v>
      </c>
      <c r="B641" t="s">
        <v>3645</v>
      </c>
      <c r="C641" t="s">
        <v>1827</v>
      </c>
      <c r="D641" t="s">
        <v>3646</v>
      </c>
      <c r="E641">
        <v>1</v>
      </c>
      <c r="G641">
        <v>9.6</v>
      </c>
      <c r="H641" t="s">
        <v>3647</v>
      </c>
      <c r="I641">
        <v>1</v>
      </c>
      <c r="J641" t="s">
        <v>1915</v>
      </c>
      <c r="K641">
        <v>2</v>
      </c>
      <c r="M641">
        <v>26</v>
      </c>
    </row>
    <row r="642" spans="1:13" hidden="1">
      <c r="A642" t="s">
        <v>3648</v>
      </c>
      <c r="B642" t="s">
        <v>3648</v>
      </c>
      <c r="C642" t="s">
        <v>1116</v>
      </c>
      <c r="D642" t="s">
        <v>3649</v>
      </c>
      <c r="E642">
        <v>1</v>
      </c>
      <c r="G642">
        <v>18.7</v>
      </c>
      <c r="H642" t="s">
        <v>3650</v>
      </c>
      <c r="I642">
        <v>1</v>
      </c>
      <c r="J642" t="s">
        <v>1915</v>
      </c>
      <c r="K642">
        <v>2</v>
      </c>
      <c r="M642">
        <v>26</v>
      </c>
    </row>
    <row r="643" spans="1:13" hidden="1">
      <c r="A643" t="s">
        <v>3651</v>
      </c>
      <c r="B643" t="s">
        <v>3651</v>
      </c>
      <c r="C643" t="s">
        <v>1828</v>
      </c>
      <c r="D643" t="s">
        <v>3652</v>
      </c>
      <c r="E643">
        <v>1</v>
      </c>
      <c r="G643">
        <v>241.8</v>
      </c>
      <c r="H643" t="s">
        <v>3653</v>
      </c>
      <c r="I643">
        <v>1</v>
      </c>
      <c r="J643" t="s">
        <v>1915</v>
      </c>
      <c r="K643">
        <v>2</v>
      </c>
      <c r="M643">
        <v>26</v>
      </c>
    </row>
    <row r="644" spans="1:13" hidden="1">
      <c r="A644" t="s">
        <v>3654</v>
      </c>
      <c r="B644" t="s">
        <v>3654</v>
      </c>
      <c r="C644" t="s">
        <v>1829</v>
      </c>
      <c r="D644" t="s">
        <v>3655</v>
      </c>
      <c r="E644">
        <v>1</v>
      </c>
      <c r="G644">
        <v>461.9</v>
      </c>
      <c r="H644" t="s">
        <v>3656</v>
      </c>
      <c r="I644">
        <v>1</v>
      </c>
      <c r="J644" t="s">
        <v>1915</v>
      </c>
      <c r="K644">
        <v>2</v>
      </c>
      <c r="M644">
        <v>26</v>
      </c>
    </row>
    <row r="645" spans="1:13" hidden="1">
      <c r="A645" t="s">
        <v>3657</v>
      </c>
      <c r="B645" t="s">
        <v>3657</v>
      </c>
      <c r="C645" t="s">
        <v>1830</v>
      </c>
      <c r="E645">
        <v>1</v>
      </c>
      <c r="G645">
        <v>128.69999999999999</v>
      </c>
      <c r="H645" t="s">
        <v>3658</v>
      </c>
      <c r="I645">
        <v>1</v>
      </c>
      <c r="J645" t="s">
        <v>1915</v>
      </c>
      <c r="K645">
        <v>2</v>
      </c>
      <c r="M645">
        <v>26</v>
      </c>
    </row>
    <row r="646" spans="1:13" hidden="1">
      <c r="A646" t="s">
        <v>3659</v>
      </c>
      <c r="B646" t="s">
        <v>3659</v>
      </c>
      <c r="C646" t="s">
        <v>1122</v>
      </c>
      <c r="D646" t="s">
        <v>3660</v>
      </c>
      <c r="E646">
        <v>1</v>
      </c>
      <c r="G646">
        <v>6.1</v>
      </c>
      <c r="H646" t="s">
        <v>3661</v>
      </c>
      <c r="I646">
        <v>1</v>
      </c>
      <c r="J646" t="s">
        <v>1915</v>
      </c>
      <c r="K646">
        <v>0</v>
      </c>
      <c r="M646">
        <v>25</v>
      </c>
    </row>
    <row r="647" spans="1:13" hidden="1">
      <c r="A647" t="s">
        <v>3662</v>
      </c>
      <c r="B647" t="s">
        <v>3662</v>
      </c>
      <c r="C647" t="s">
        <v>1124</v>
      </c>
      <c r="D647" t="s">
        <v>3663</v>
      </c>
      <c r="E647">
        <v>1</v>
      </c>
      <c r="G647">
        <v>7</v>
      </c>
      <c r="H647" t="s">
        <v>3664</v>
      </c>
      <c r="I647">
        <v>1</v>
      </c>
      <c r="J647" t="s">
        <v>1915</v>
      </c>
      <c r="K647">
        <v>0</v>
      </c>
      <c r="M647">
        <v>25</v>
      </c>
    </row>
    <row r="648" spans="1:13" hidden="1">
      <c r="A648" t="s">
        <v>3665</v>
      </c>
      <c r="B648" t="s">
        <v>3665</v>
      </c>
      <c r="C648" t="s">
        <v>1831</v>
      </c>
      <c r="D648" t="s">
        <v>3666</v>
      </c>
      <c r="E648">
        <v>2</v>
      </c>
      <c r="G648">
        <v>76.3</v>
      </c>
      <c r="H648" t="s">
        <v>3667</v>
      </c>
      <c r="I648">
        <v>1</v>
      </c>
      <c r="J648" t="s">
        <v>1915</v>
      </c>
      <c r="K648">
        <v>0</v>
      </c>
      <c r="M648">
        <v>15</v>
      </c>
    </row>
    <row r="649" spans="1:13" hidden="1">
      <c r="A649" t="s">
        <v>3668</v>
      </c>
      <c r="B649" t="s">
        <v>3668</v>
      </c>
      <c r="C649" t="s">
        <v>1832</v>
      </c>
      <c r="D649" t="s">
        <v>3669</v>
      </c>
      <c r="E649">
        <v>1</v>
      </c>
      <c r="G649">
        <v>34.200000000000003</v>
      </c>
      <c r="H649" t="s">
        <v>3670</v>
      </c>
      <c r="I649">
        <v>1</v>
      </c>
      <c r="J649" t="s">
        <v>1915</v>
      </c>
      <c r="K649">
        <v>0</v>
      </c>
      <c r="M649">
        <v>25</v>
      </c>
    </row>
    <row r="650" spans="1:13" hidden="1">
      <c r="A650" t="s">
        <v>3671</v>
      </c>
      <c r="B650" t="s">
        <v>3671</v>
      </c>
      <c r="C650" t="s">
        <v>1833</v>
      </c>
      <c r="E650">
        <v>1</v>
      </c>
      <c r="G650">
        <v>2.13</v>
      </c>
      <c r="H650" t="s">
        <v>3672</v>
      </c>
      <c r="I650">
        <v>15</v>
      </c>
      <c r="J650" t="s">
        <v>1906</v>
      </c>
      <c r="K650">
        <v>0</v>
      </c>
      <c r="M650">
        <v>7</v>
      </c>
    </row>
    <row r="651" spans="1:13" hidden="1">
      <c r="A651" t="s">
        <v>3673</v>
      </c>
      <c r="B651" t="s">
        <v>3673</v>
      </c>
      <c r="C651" t="s">
        <v>1834</v>
      </c>
      <c r="D651" t="s">
        <v>3674</v>
      </c>
      <c r="E651">
        <v>1</v>
      </c>
      <c r="G651">
        <v>10.8</v>
      </c>
      <c r="H651" t="s">
        <v>3675</v>
      </c>
      <c r="I651">
        <v>1</v>
      </c>
      <c r="J651" t="s">
        <v>1915</v>
      </c>
      <c r="K651">
        <v>0</v>
      </c>
      <c r="M651">
        <v>1</v>
      </c>
    </row>
    <row r="652" spans="1:13" hidden="1">
      <c r="A652" t="s">
        <v>3676</v>
      </c>
      <c r="B652" t="s">
        <v>3676</v>
      </c>
      <c r="C652" t="s">
        <v>1835</v>
      </c>
      <c r="E652">
        <v>2</v>
      </c>
      <c r="G652">
        <v>52.4</v>
      </c>
      <c r="H652" t="s">
        <v>3677</v>
      </c>
      <c r="I652">
        <v>1</v>
      </c>
      <c r="J652" t="s">
        <v>1915</v>
      </c>
      <c r="K652">
        <v>2</v>
      </c>
      <c r="M652">
        <v>3</v>
      </c>
    </row>
    <row r="653" spans="1:13" hidden="1">
      <c r="A653" t="s">
        <v>3678</v>
      </c>
      <c r="B653" t="s">
        <v>3678</v>
      </c>
      <c r="C653" t="s">
        <v>1836</v>
      </c>
      <c r="D653" t="s">
        <v>3679</v>
      </c>
      <c r="E653">
        <v>1</v>
      </c>
      <c r="G653">
        <v>10.4</v>
      </c>
      <c r="H653" t="s">
        <v>3680</v>
      </c>
      <c r="I653">
        <v>1</v>
      </c>
      <c r="J653" t="s">
        <v>1915</v>
      </c>
      <c r="K653">
        <v>0</v>
      </c>
      <c r="M653">
        <v>25</v>
      </c>
    </row>
    <row r="654" spans="1:13" hidden="1">
      <c r="A654" t="s">
        <v>3681</v>
      </c>
      <c r="B654" t="s">
        <v>3681</v>
      </c>
      <c r="C654" t="s">
        <v>1837</v>
      </c>
      <c r="D654" t="s">
        <v>3682</v>
      </c>
      <c r="E654">
        <v>2</v>
      </c>
      <c r="G654">
        <v>111.8</v>
      </c>
      <c r="H654" t="s">
        <v>3683</v>
      </c>
      <c r="I654">
        <v>12</v>
      </c>
      <c r="J654" t="s">
        <v>2247</v>
      </c>
      <c r="K654">
        <v>2</v>
      </c>
      <c r="M654">
        <v>15</v>
      </c>
    </row>
    <row r="655" spans="1:13" hidden="1">
      <c r="A655" t="s">
        <v>3684</v>
      </c>
      <c r="B655" t="s">
        <v>3684</v>
      </c>
      <c r="C655" t="s">
        <v>1838</v>
      </c>
      <c r="D655" t="s">
        <v>3685</v>
      </c>
      <c r="E655">
        <v>1</v>
      </c>
      <c r="G655">
        <v>669</v>
      </c>
      <c r="H655" t="s">
        <v>3686</v>
      </c>
      <c r="I655">
        <v>25</v>
      </c>
      <c r="J655" t="s">
        <v>1902</v>
      </c>
      <c r="K655">
        <v>0</v>
      </c>
      <c r="M655">
        <v>9</v>
      </c>
    </row>
    <row r="656" spans="1:13" hidden="1">
      <c r="A656" t="s">
        <v>3687</v>
      </c>
      <c r="B656" t="s">
        <v>3687</v>
      </c>
      <c r="C656" t="s">
        <v>1839</v>
      </c>
      <c r="E656">
        <v>1</v>
      </c>
      <c r="G656">
        <v>25.4</v>
      </c>
      <c r="H656" t="s">
        <v>3688</v>
      </c>
      <c r="I656">
        <v>1</v>
      </c>
      <c r="J656" t="s">
        <v>1915</v>
      </c>
      <c r="K656">
        <v>0</v>
      </c>
      <c r="M656">
        <v>25</v>
      </c>
    </row>
    <row r="657" spans="1:13" hidden="1">
      <c r="A657" t="s">
        <v>3689</v>
      </c>
      <c r="B657" t="s">
        <v>3689</v>
      </c>
      <c r="C657" t="s">
        <v>1840</v>
      </c>
      <c r="E657">
        <v>1</v>
      </c>
      <c r="G657">
        <v>63.7</v>
      </c>
      <c r="H657" t="s">
        <v>3690</v>
      </c>
      <c r="I657">
        <v>3</v>
      </c>
      <c r="J657" t="s">
        <v>1938</v>
      </c>
      <c r="K657">
        <v>0</v>
      </c>
      <c r="M657">
        <v>2</v>
      </c>
    </row>
    <row r="658" spans="1:13" hidden="1">
      <c r="A658" t="s">
        <v>3691</v>
      </c>
      <c r="B658" t="s">
        <v>3691</v>
      </c>
      <c r="C658" t="s">
        <v>1841</v>
      </c>
      <c r="E658">
        <v>2</v>
      </c>
      <c r="G658">
        <v>75.900000000000006</v>
      </c>
      <c r="H658" t="s">
        <v>3692</v>
      </c>
      <c r="I658">
        <v>1</v>
      </c>
      <c r="J658" t="s">
        <v>1915</v>
      </c>
      <c r="K658">
        <v>0</v>
      </c>
      <c r="M658">
        <v>15</v>
      </c>
    </row>
    <row r="659" spans="1:13" hidden="1">
      <c r="A659" t="s">
        <v>3693</v>
      </c>
      <c r="B659" t="s">
        <v>3693</v>
      </c>
      <c r="C659" t="s">
        <v>1842</v>
      </c>
      <c r="D659" t="s">
        <v>3694</v>
      </c>
      <c r="E659">
        <v>2</v>
      </c>
      <c r="G659">
        <v>27.7</v>
      </c>
      <c r="H659" t="s">
        <v>3695</v>
      </c>
      <c r="I659">
        <v>3</v>
      </c>
      <c r="J659" t="s">
        <v>1938</v>
      </c>
      <c r="K659">
        <v>0</v>
      </c>
      <c r="M659">
        <v>2</v>
      </c>
    </row>
    <row r="660" spans="1:13" hidden="1">
      <c r="A660" t="s">
        <v>3696</v>
      </c>
      <c r="B660" t="s">
        <v>3696</v>
      </c>
      <c r="C660" t="s">
        <v>1843</v>
      </c>
      <c r="D660" t="s">
        <v>3697</v>
      </c>
      <c r="E660">
        <v>1</v>
      </c>
      <c r="G660">
        <v>32.9</v>
      </c>
      <c r="H660" t="s">
        <v>3698</v>
      </c>
      <c r="I660">
        <v>1</v>
      </c>
      <c r="J660" t="s">
        <v>1915</v>
      </c>
      <c r="K660">
        <v>0</v>
      </c>
      <c r="M660">
        <v>1</v>
      </c>
    </row>
    <row r="661" spans="1:13" hidden="1">
      <c r="A661" t="s">
        <v>3699</v>
      </c>
      <c r="B661" t="s">
        <v>3699</v>
      </c>
      <c r="C661" t="s">
        <v>1844</v>
      </c>
      <c r="E661">
        <v>1</v>
      </c>
      <c r="G661">
        <v>1044</v>
      </c>
      <c r="H661" t="s">
        <v>3700</v>
      </c>
      <c r="I661">
        <v>25</v>
      </c>
      <c r="J661" t="s">
        <v>1902</v>
      </c>
      <c r="K661">
        <v>0</v>
      </c>
      <c r="M661">
        <v>9</v>
      </c>
    </row>
    <row r="662" spans="1:13" hidden="1">
      <c r="A662" t="s">
        <v>3701</v>
      </c>
      <c r="B662" t="s">
        <v>3701</v>
      </c>
      <c r="C662" t="s">
        <v>1845</v>
      </c>
      <c r="E662">
        <v>2</v>
      </c>
      <c r="G662">
        <v>26.6</v>
      </c>
      <c r="H662" t="s">
        <v>3702</v>
      </c>
      <c r="I662">
        <v>21</v>
      </c>
      <c r="J662" t="s">
        <v>1945</v>
      </c>
      <c r="K662">
        <v>0</v>
      </c>
      <c r="M662">
        <v>3</v>
      </c>
    </row>
    <row r="663" spans="1:13" hidden="1">
      <c r="A663" t="s">
        <v>3703</v>
      </c>
      <c r="B663" t="s">
        <v>3703</v>
      </c>
      <c r="C663" t="s">
        <v>1846</v>
      </c>
      <c r="D663" t="s">
        <v>3704</v>
      </c>
      <c r="E663">
        <v>2</v>
      </c>
      <c r="G663">
        <v>2377.3000000000002</v>
      </c>
      <c r="H663" t="s">
        <v>3705</v>
      </c>
      <c r="I663">
        <v>1</v>
      </c>
      <c r="J663" t="s">
        <v>1915</v>
      </c>
      <c r="K663">
        <v>2</v>
      </c>
      <c r="M663">
        <v>15</v>
      </c>
    </row>
    <row r="664" spans="1:13" hidden="1">
      <c r="A664" t="s">
        <v>3706</v>
      </c>
      <c r="B664" t="s">
        <v>3706</v>
      </c>
      <c r="C664" t="s">
        <v>1847</v>
      </c>
      <c r="D664" t="s">
        <v>3707</v>
      </c>
      <c r="E664">
        <v>2</v>
      </c>
      <c r="G664">
        <v>346.9</v>
      </c>
      <c r="H664" t="s">
        <v>3708</v>
      </c>
      <c r="I664">
        <v>1</v>
      </c>
      <c r="J664" t="s">
        <v>1915</v>
      </c>
      <c r="K664">
        <v>2</v>
      </c>
      <c r="M664">
        <v>3</v>
      </c>
    </row>
    <row r="665" spans="1:13" hidden="1">
      <c r="A665" t="s">
        <v>3709</v>
      </c>
      <c r="B665" t="s">
        <v>3709</v>
      </c>
      <c r="C665" t="s">
        <v>1848</v>
      </c>
      <c r="D665" t="s">
        <v>3710</v>
      </c>
      <c r="E665">
        <v>2</v>
      </c>
      <c r="G665">
        <v>5220.8</v>
      </c>
      <c r="H665" t="s">
        <v>3711</v>
      </c>
      <c r="I665">
        <v>10</v>
      </c>
      <c r="J665" t="s">
        <v>1967</v>
      </c>
      <c r="K665">
        <v>0</v>
      </c>
      <c r="M665">
        <v>3</v>
      </c>
    </row>
    <row r="666" spans="1:13" hidden="1">
      <c r="A666" t="s">
        <v>3712</v>
      </c>
      <c r="B666" t="s">
        <v>3712</v>
      </c>
      <c r="C666" t="s">
        <v>1849</v>
      </c>
      <c r="D666" t="s">
        <v>3713</v>
      </c>
      <c r="E666">
        <v>2</v>
      </c>
      <c r="G666">
        <v>4829.8999999999996</v>
      </c>
      <c r="H666" t="s">
        <v>3714</v>
      </c>
      <c r="I666">
        <v>10</v>
      </c>
      <c r="J666" t="s">
        <v>1967</v>
      </c>
      <c r="K666">
        <v>0</v>
      </c>
      <c r="M666">
        <v>3</v>
      </c>
    </row>
    <row r="667" spans="1:13" hidden="1">
      <c r="A667" t="s">
        <v>3715</v>
      </c>
      <c r="B667" t="s">
        <v>3715</v>
      </c>
      <c r="C667" t="s">
        <v>1850</v>
      </c>
      <c r="D667" t="s">
        <v>3716</v>
      </c>
      <c r="E667">
        <v>1</v>
      </c>
      <c r="G667">
        <v>10.1</v>
      </c>
      <c r="H667" t="s">
        <v>3717</v>
      </c>
      <c r="I667">
        <v>1</v>
      </c>
      <c r="J667" t="s">
        <v>1915</v>
      </c>
      <c r="K667">
        <v>0</v>
      </c>
      <c r="M667">
        <v>25</v>
      </c>
    </row>
    <row r="668" spans="1:13" hidden="1">
      <c r="A668" t="s">
        <v>3718</v>
      </c>
      <c r="B668" t="s">
        <v>3718</v>
      </c>
      <c r="C668" t="s">
        <v>1851</v>
      </c>
      <c r="D668" t="s">
        <v>3719</v>
      </c>
      <c r="E668">
        <v>1</v>
      </c>
      <c r="G668">
        <v>13.8</v>
      </c>
      <c r="H668" t="s">
        <v>3720</v>
      </c>
      <c r="I668">
        <v>3</v>
      </c>
      <c r="J668" t="s">
        <v>1938</v>
      </c>
      <c r="K668">
        <v>0</v>
      </c>
      <c r="M668">
        <v>2</v>
      </c>
    </row>
    <row r="669" spans="1:13" hidden="1">
      <c r="A669" t="s">
        <v>3721</v>
      </c>
      <c r="B669" t="s">
        <v>3721</v>
      </c>
      <c r="C669" t="s">
        <v>1852</v>
      </c>
      <c r="E669">
        <v>1</v>
      </c>
      <c r="G669">
        <v>17.600000000000001</v>
      </c>
      <c r="H669" t="s">
        <v>3722</v>
      </c>
      <c r="I669">
        <v>19</v>
      </c>
      <c r="J669" t="s">
        <v>1979</v>
      </c>
      <c r="K669">
        <v>0</v>
      </c>
      <c r="M669">
        <v>12</v>
      </c>
    </row>
    <row r="670" spans="1:13" hidden="1">
      <c r="A670" t="s">
        <v>3723</v>
      </c>
      <c r="B670" t="s">
        <v>3723</v>
      </c>
      <c r="C670" t="s">
        <v>1853</v>
      </c>
      <c r="E670">
        <v>2</v>
      </c>
      <c r="G670">
        <v>1024.3</v>
      </c>
      <c r="H670" t="s">
        <v>3724</v>
      </c>
      <c r="I670">
        <v>3</v>
      </c>
      <c r="J670" t="s">
        <v>1938</v>
      </c>
      <c r="K670">
        <v>0</v>
      </c>
      <c r="M670">
        <v>3</v>
      </c>
    </row>
    <row r="671" spans="1:13" hidden="1">
      <c r="A671" t="s">
        <v>3725</v>
      </c>
      <c r="B671" t="s">
        <v>3725</v>
      </c>
      <c r="C671" t="s">
        <v>1854</v>
      </c>
      <c r="E671">
        <v>1</v>
      </c>
      <c r="G671">
        <v>14.9</v>
      </c>
      <c r="H671" t="s">
        <v>3726</v>
      </c>
      <c r="I671">
        <v>14</v>
      </c>
      <c r="J671" t="s">
        <v>1898</v>
      </c>
      <c r="K671">
        <v>0</v>
      </c>
      <c r="M671">
        <v>3</v>
      </c>
    </row>
    <row r="672" spans="1:13" hidden="1">
      <c r="A672" t="s">
        <v>3727</v>
      </c>
      <c r="B672" t="s">
        <v>3727</v>
      </c>
      <c r="C672" t="s">
        <v>1855</v>
      </c>
      <c r="E672">
        <v>1</v>
      </c>
      <c r="G672">
        <v>10.4</v>
      </c>
      <c r="H672" t="s">
        <v>3728</v>
      </c>
      <c r="I672">
        <v>1</v>
      </c>
      <c r="J672" t="s">
        <v>1915</v>
      </c>
      <c r="K672">
        <v>0</v>
      </c>
      <c r="M672">
        <v>25</v>
      </c>
    </row>
    <row r="673" spans="1:13" hidden="1">
      <c r="A673" t="s">
        <v>3729</v>
      </c>
      <c r="B673" t="s">
        <v>3729</v>
      </c>
      <c r="C673" t="s">
        <v>1856</v>
      </c>
      <c r="D673" t="s">
        <v>3730</v>
      </c>
      <c r="E673">
        <v>2</v>
      </c>
      <c r="G673">
        <v>41.1</v>
      </c>
      <c r="H673" t="s">
        <v>3731</v>
      </c>
      <c r="I673">
        <v>1</v>
      </c>
      <c r="J673" t="s">
        <v>1915</v>
      </c>
      <c r="K673">
        <v>0</v>
      </c>
      <c r="M673">
        <v>3</v>
      </c>
    </row>
    <row r="674" spans="1:13" hidden="1">
      <c r="A674" t="s">
        <v>3732</v>
      </c>
      <c r="B674" t="s">
        <v>3732</v>
      </c>
      <c r="C674" t="s">
        <v>1857</v>
      </c>
      <c r="D674" t="s">
        <v>3733</v>
      </c>
      <c r="E674">
        <v>1</v>
      </c>
      <c r="G674">
        <v>10.199999999999999</v>
      </c>
      <c r="H674" t="s">
        <v>3734</v>
      </c>
      <c r="I674">
        <v>1</v>
      </c>
      <c r="J674" t="s">
        <v>1915</v>
      </c>
      <c r="K674">
        <v>2</v>
      </c>
      <c r="M674">
        <v>26</v>
      </c>
    </row>
    <row r="675" spans="1:13" hidden="1">
      <c r="A675" t="s">
        <v>3735</v>
      </c>
      <c r="B675" t="s">
        <v>3735</v>
      </c>
      <c r="C675" t="s">
        <v>1858</v>
      </c>
      <c r="D675" t="s">
        <v>3736</v>
      </c>
      <c r="E675">
        <v>1</v>
      </c>
      <c r="G675">
        <v>18.899999999999999</v>
      </c>
      <c r="H675" t="s">
        <v>3737</v>
      </c>
      <c r="I675">
        <v>1</v>
      </c>
      <c r="J675" t="s">
        <v>1915</v>
      </c>
      <c r="K675">
        <v>2</v>
      </c>
      <c r="M675">
        <v>26</v>
      </c>
    </row>
    <row r="676" spans="1:13" hidden="1">
      <c r="A676" t="s">
        <v>3738</v>
      </c>
      <c r="B676" t="s">
        <v>3738</v>
      </c>
      <c r="C676" t="s">
        <v>1859</v>
      </c>
      <c r="D676" t="s">
        <v>3739</v>
      </c>
      <c r="E676">
        <v>1</v>
      </c>
      <c r="G676">
        <v>202.6</v>
      </c>
      <c r="H676" t="s">
        <v>3740</v>
      </c>
      <c r="I676">
        <v>3</v>
      </c>
      <c r="J676" t="s">
        <v>1938</v>
      </c>
      <c r="K676">
        <v>2</v>
      </c>
      <c r="M676">
        <v>2</v>
      </c>
    </row>
    <row r="677" spans="1:13" hidden="1">
      <c r="A677" t="s">
        <v>3741</v>
      </c>
      <c r="B677" t="s">
        <v>3741</v>
      </c>
      <c r="C677" t="s">
        <v>1860</v>
      </c>
      <c r="D677" t="s">
        <v>3742</v>
      </c>
      <c r="E677">
        <v>1</v>
      </c>
      <c r="G677">
        <v>229</v>
      </c>
      <c r="H677" t="s">
        <v>3743</v>
      </c>
      <c r="I677">
        <v>19</v>
      </c>
      <c r="J677" t="s">
        <v>1979</v>
      </c>
      <c r="K677">
        <v>2</v>
      </c>
      <c r="M677">
        <v>3</v>
      </c>
    </row>
    <row r="678" spans="1:13" hidden="1">
      <c r="A678" t="s">
        <v>3744</v>
      </c>
      <c r="B678" t="s">
        <v>3744</v>
      </c>
      <c r="C678" t="s">
        <v>1861</v>
      </c>
      <c r="D678" t="s">
        <v>3745</v>
      </c>
      <c r="E678">
        <v>1</v>
      </c>
      <c r="G678">
        <v>429.1</v>
      </c>
      <c r="H678" t="s">
        <v>3746</v>
      </c>
      <c r="I678">
        <v>19</v>
      </c>
      <c r="J678" t="s">
        <v>1979</v>
      </c>
      <c r="K678">
        <v>2</v>
      </c>
      <c r="M678">
        <v>3</v>
      </c>
    </row>
    <row r="679" spans="1:13" hidden="1">
      <c r="A679" t="s">
        <v>3747</v>
      </c>
      <c r="B679" t="s">
        <v>3747</v>
      </c>
      <c r="C679" t="s">
        <v>1162</v>
      </c>
      <c r="D679" t="s">
        <v>3748</v>
      </c>
      <c r="E679">
        <v>1</v>
      </c>
      <c r="G679">
        <v>9.8000000000000007</v>
      </c>
      <c r="H679" t="s">
        <v>3749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3750</v>
      </c>
      <c r="B680" t="s">
        <v>3750</v>
      </c>
      <c r="C680" t="s">
        <v>1862</v>
      </c>
      <c r="D680" t="s">
        <v>3751</v>
      </c>
      <c r="E680">
        <v>1</v>
      </c>
      <c r="G680">
        <v>5.3</v>
      </c>
      <c r="H680" t="s">
        <v>3752</v>
      </c>
      <c r="I680">
        <v>1</v>
      </c>
      <c r="J680" t="s">
        <v>1915</v>
      </c>
      <c r="K680">
        <v>0</v>
      </c>
      <c r="M680">
        <v>25</v>
      </c>
    </row>
    <row r="681" spans="1:13" hidden="1">
      <c r="A681" t="s">
        <v>3753</v>
      </c>
      <c r="B681" t="s">
        <v>3753</v>
      </c>
      <c r="C681" t="s">
        <v>1863</v>
      </c>
      <c r="D681" t="s">
        <v>3754</v>
      </c>
      <c r="E681">
        <v>1</v>
      </c>
      <c r="G681">
        <v>13.8</v>
      </c>
      <c r="H681" t="s">
        <v>3755</v>
      </c>
      <c r="I681">
        <v>1</v>
      </c>
      <c r="J681" t="s">
        <v>1915</v>
      </c>
      <c r="K681">
        <v>0</v>
      </c>
      <c r="M681">
        <v>25</v>
      </c>
    </row>
    <row r="682" spans="1:13" hidden="1">
      <c r="A682" t="s">
        <v>3756</v>
      </c>
      <c r="B682" t="s">
        <v>3756</v>
      </c>
      <c r="C682" t="s">
        <v>1864</v>
      </c>
      <c r="D682" t="s">
        <v>3757</v>
      </c>
      <c r="E682">
        <v>1</v>
      </c>
      <c r="G682">
        <v>100</v>
      </c>
      <c r="H682" t="s">
        <v>3758</v>
      </c>
      <c r="I682">
        <v>25</v>
      </c>
      <c r="J682" t="s">
        <v>1902</v>
      </c>
      <c r="K682">
        <v>2</v>
      </c>
      <c r="M682">
        <v>15</v>
      </c>
    </row>
    <row r="683" spans="1:13" hidden="1">
      <c r="A683" t="s">
        <v>3759</v>
      </c>
      <c r="B683" t="s">
        <v>3759</v>
      </c>
      <c r="C683" t="s">
        <v>1865</v>
      </c>
      <c r="D683" t="s">
        <v>3760</v>
      </c>
      <c r="E683">
        <v>1</v>
      </c>
      <c r="G683">
        <v>206</v>
      </c>
      <c r="H683" t="s">
        <v>3761</v>
      </c>
      <c r="I683">
        <v>25</v>
      </c>
      <c r="J683" t="s">
        <v>1902</v>
      </c>
      <c r="K683">
        <v>2</v>
      </c>
      <c r="M683">
        <v>9</v>
      </c>
    </row>
    <row r="684" spans="1:13" hidden="1">
      <c r="A684" t="s">
        <v>3762</v>
      </c>
      <c r="B684" t="s">
        <v>3762</v>
      </c>
      <c r="C684" t="s">
        <v>1866</v>
      </c>
      <c r="D684" t="s">
        <v>3763</v>
      </c>
      <c r="E684">
        <v>1</v>
      </c>
      <c r="G684">
        <v>7.4</v>
      </c>
      <c r="H684" t="s">
        <v>3764</v>
      </c>
      <c r="I684">
        <v>1</v>
      </c>
      <c r="J684" t="s">
        <v>1915</v>
      </c>
      <c r="K684">
        <v>0</v>
      </c>
      <c r="M684">
        <v>4</v>
      </c>
    </row>
    <row r="685" spans="1:13" hidden="1">
      <c r="A685" t="s">
        <v>3765</v>
      </c>
      <c r="B685" t="s">
        <v>3765</v>
      </c>
      <c r="C685" t="s">
        <v>1165</v>
      </c>
      <c r="D685" t="s">
        <v>3766</v>
      </c>
      <c r="E685">
        <v>1</v>
      </c>
      <c r="G685">
        <v>10.4</v>
      </c>
      <c r="H685" t="s">
        <v>3767</v>
      </c>
      <c r="I685">
        <v>1</v>
      </c>
      <c r="J685" t="s">
        <v>1915</v>
      </c>
      <c r="K685">
        <v>0</v>
      </c>
      <c r="M685">
        <v>25</v>
      </c>
    </row>
    <row r="686" spans="1:13" hidden="1">
      <c r="A686" t="s">
        <v>3768</v>
      </c>
      <c r="B686" t="s">
        <v>3768</v>
      </c>
      <c r="C686" t="s">
        <v>1867</v>
      </c>
      <c r="D686" t="s">
        <v>3769</v>
      </c>
      <c r="E686">
        <v>1</v>
      </c>
      <c r="G686">
        <v>1825</v>
      </c>
      <c r="H686" t="s">
        <v>3770</v>
      </c>
      <c r="I686">
        <v>25</v>
      </c>
      <c r="J686" t="s">
        <v>1902</v>
      </c>
      <c r="K686">
        <v>0</v>
      </c>
      <c r="M686">
        <v>10</v>
      </c>
    </row>
    <row r="687" spans="1:13" hidden="1">
      <c r="A687" t="s">
        <v>3771</v>
      </c>
      <c r="B687" t="s">
        <v>3771</v>
      </c>
      <c r="C687" t="s">
        <v>1868</v>
      </c>
      <c r="D687" t="s">
        <v>3772</v>
      </c>
      <c r="E687">
        <v>1</v>
      </c>
      <c r="G687">
        <v>1399</v>
      </c>
      <c r="H687" t="s">
        <v>3770</v>
      </c>
      <c r="I687">
        <v>25</v>
      </c>
      <c r="J687" t="s">
        <v>1902</v>
      </c>
      <c r="K687">
        <v>0</v>
      </c>
      <c r="M687">
        <v>10</v>
      </c>
    </row>
    <row r="688" spans="1:13" s="73" customFormat="1" ht="13.8" hidden="1" thickTop="1">
      <c r="A688" s="73" t="s">
        <v>4216</v>
      </c>
      <c r="B688" s="73" t="s">
        <v>4216</v>
      </c>
      <c r="C688" s="73" t="s">
        <v>668</v>
      </c>
      <c r="D688" s="73" t="s">
        <v>4217</v>
      </c>
      <c r="E688" s="73">
        <v>2</v>
      </c>
      <c r="G688" s="73">
        <v>11.3</v>
      </c>
      <c r="H688" s="73" t="s">
        <v>4218</v>
      </c>
      <c r="I688" s="73">
        <v>1</v>
      </c>
      <c r="J688" s="73" t="s">
        <v>1915</v>
      </c>
      <c r="K688" s="73">
        <v>0</v>
      </c>
    </row>
    <row r="689" spans="1:13">
      <c r="A689" t="s">
        <v>2990</v>
      </c>
      <c r="B689" t="s">
        <v>2990</v>
      </c>
      <c r="C689" t="s">
        <v>1604</v>
      </c>
      <c r="D689" t="s">
        <v>2991</v>
      </c>
      <c r="E689">
        <v>1</v>
      </c>
      <c r="G689">
        <v>2.09</v>
      </c>
      <c r="H689" t="s">
        <v>2992</v>
      </c>
      <c r="I689">
        <v>15</v>
      </c>
      <c r="J689" t="s">
        <v>2056</v>
      </c>
      <c r="K689">
        <v>0</v>
      </c>
      <c r="M689">
        <v>7</v>
      </c>
    </row>
    <row r="690" spans="1:13" hidden="1">
      <c r="A690" t="s">
        <v>2937</v>
      </c>
      <c r="B690" t="s">
        <v>2937</v>
      </c>
      <c r="C690" t="s">
        <v>1585</v>
      </c>
      <c r="D690" t="s">
        <v>2938</v>
      </c>
      <c r="E690">
        <v>1</v>
      </c>
      <c r="G690">
        <v>1.47</v>
      </c>
      <c r="H690" t="s">
        <v>2939</v>
      </c>
      <c r="I690">
        <v>3</v>
      </c>
      <c r="J690" t="s">
        <v>1938</v>
      </c>
      <c r="K690">
        <v>0</v>
      </c>
      <c r="M690">
        <v>9</v>
      </c>
    </row>
    <row r="691" spans="1:13" hidden="1">
      <c r="A691" t="s">
        <v>4794</v>
      </c>
      <c r="B691" t="s">
        <v>4794</v>
      </c>
      <c r="C691" t="s">
        <v>4126</v>
      </c>
      <c r="D691" t="s">
        <v>4795</v>
      </c>
      <c r="E691">
        <v>0</v>
      </c>
      <c r="G691">
        <v>100</v>
      </c>
      <c r="H691" t="s">
        <v>4796</v>
      </c>
      <c r="I691">
        <v>25</v>
      </c>
      <c r="J691" t="s">
        <v>1902</v>
      </c>
      <c r="K691">
        <v>0</v>
      </c>
      <c r="M691">
        <v>9</v>
      </c>
    </row>
    <row r="692" spans="1:13" hidden="1">
      <c r="A692" t="s">
        <v>4739</v>
      </c>
      <c r="B692" t="s">
        <v>4739</v>
      </c>
      <c r="C692" t="s">
        <v>1405</v>
      </c>
      <c r="E692">
        <v>0</v>
      </c>
      <c r="G692">
        <v>31.5</v>
      </c>
      <c r="H692" t="s">
        <v>4740</v>
      </c>
      <c r="I692">
        <v>2</v>
      </c>
      <c r="J692" t="s">
        <v>835</v>
      </c>
      <c r="K692">
        <v>0</v>
      </c>
    </row>
  </sheetData>
  <autoFilter ref="A4:N692" xr:uid="{00000000-0009-0000-0000-00000D000000}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E834"/>
  <sheetViews>
    <sheetView workbookViewId="0">
      <selection activeCell="AF10" sqref="AF10"/>
    </sheetView>
  </sheetViews>
  <sheetFormatPr defaultRowHeight="13.2"/>
  <cols>
    <col min="2" max="2" width="41.44140625" customWidth="1"/>
    <col min="3" max="3" width="4.77734375" customWidth="1"/>
    <col min="4" max="4" width="70.33203125" bestFit="1" customWidth="1"/>
    <col min="5" max="83" width="12.21875" customWidth="1"/>
  </cols>
  <sheetData>
    <row r="1" spans="1:83">
      <c r="A1" t="s">
        <v>3773</v>
      </c>
      <c r="B1" t="s">
        <v>3774</v>
      </c>
      <c r="C1" t="s">
        <v>3775</v>
      </c>
      <c r="D1" t="s">
        <v>3776</v>
      </c>
      <c r="E1" t="s">
        <v>3777</v>
      </c>
      <c r="F1" t="s">
        <v>3778</v>
      </c>
      <c r="G1" t="s">
        <v>3779</v>
      </c>
      <c r="H1" t="s">
        <v>3780</v>
      </c>
      <c r="I1" t="s">
        <v>3781</v>
      </c>
      <c r="J1" t="s">
        <v>3782</v>
      </c>
      <c r="K1" t="s">
        <v>3783</v>
      </c>
      <c r="L1" t="s">
        <v>3784</v>
      </c>
      <c r="M1" t="s">
        <v>3785</v>
      </c>
      <c r="N1" t="s">
        <v>3786</v>
      </c>
      <c r="O1" t="s">
        <v>3787</v>
      </c>
      <c r="P1" t="s">
        <v>3788</v>
      </c>
      <c r="Q1" t="s">
        <v>3789</v>
      </c>
      <c r="R1" t="s">
        <v>3790</v>
      </c>
      <c r="S1" t="s">
        <v>3791</v>
      </c>
      <c r="T1" t="s">
        <v>3792</v>
      </c>
      <c r="U1" t="s">
        <v>3793</v>
      </c>
      <c r="V1" t="s">
        <v>3794</v>
      </c>
      <c r="W1" t="s">
        <v>3795</v>
      </c>
      <c r="X1" t="s">
        <v>3796</v>
      </c>
      <c r="Y1" t="s">
        <v>3797</v>
      </c>
      <c r="Z1" t="s">
        <v>3798</v>
      </c>
      <c r="AA1" t="s">
        <v>3799</v>
      </c>
      <c r="AB1" t="s">
        <v>3800</v>
      </c>
      <c r="AC1" t="s">
        <v>3801</v>
      </c>
      <c r="AD1" t="s">
        <v>3802</v>
      </c>
      <c r="AE1" t="s">
        <v>3803</v>
      </c>
      <c r="AF1" t="s">
        <v>3804</v>
      </c>
      <c r="AG1" t="s">
        <v>3805</v>
      </c>
      <c r="AH1" t="s">
        <v>3806</v>
      </c>
      <c r="AI1" t="s">
        <v>3807</v>
      </c>
      <c r="AJ1" t="s">
        <v>3808</v>
      </c>
      <c r="AK1" t="s">
        <v>3809</v>
      </c>
      <c r="AL1" t="s">
        <v>3810</v>
      </c>
      <c r="AM1" t="s">
        <v>3811</v>
      </c>
      <c r="AN1" t="s">
        <v>3812</v>
      </c>
      <c r="AO1" t="s">
        <v>3813</v>
      </c>
      <c r="AP1" t="s">
        <v>3814</v>
      </c>
      <c r="AQ1" t="s">
        <v>3815</v>
      </c>
      <c r="AR1" t="s">
        <v>3816</v>
      </c>
      <c r="AS1" t="s">
        <v>3817</v>
      </c>
      <c r="AT1" t="s">
        <v>3818</v>
      </c>
      <c r="AU1" t="s">
        <v>3819</v>
      </c>
      <c r="AV1" t="s">
        <v>3820</v>
      </c>
      <c r="AW1" t="s">
        <v>3821</v>
      </c>
      <c r="AX1" t="s">
        <v>3822</v>
      </c>
      <c r="AY1" t="s">
        <v>3823</v>
      </c>
      <c r="AZ1" t="s">
        <v>3824</v>
      </c>
      <c r="BA1" t="s">
        <v>3825</v>
      </c>
      <c r="BB1" t="s">
        <v>3826</v>
      </c>
      <c r="BC1" t="s">
        <v>3827</v>
      </c>
      <c r="BD1" t="s">
        <v>3828</v>
      </c>
      <c r="BE1" t="s">
        <v>3829</v>
      </c>
      <c r="BF1" t="s">
        <v>3830</v>
      </c>
      <c r="BG1" t="s">
        <v>3831</v>
      </c>
      <c r="BH1" t="s">
        <v>3832</v>
      </c>
      <c r="BI1" t="s">
        <v>3833</v>
      </c>
      <c r="BJ1" t="s">
        <v>3834</v>
      </c>
      <c r="BK1" t="s">
        <v>3835</v>
      </c>
      <c r="BL1" t="s">
        <v>3836</v>
      </c>
      <c r="BM1" t="s">
        <v>3837</v>
      </c>
      <c r="BN1" t="s">
        <v>3838</v>
      </c>
      <c r="BO1" t="s">
        <v>3839</v>
      </c>
      <c r="BP1" t="s">
        <v>3840</v>
      </c>
      <c r="BQ1" t="s">
        <v>3841</v>
      </c>
      <c r="BR1" t="s">
        <v>3842</v>
      </c>
      <c r="BS1" t="s">
        <v>3843</v>
      </c>
      <c r="BT1" t="s">
        <v>3844</v>
      </c>
      <c r="BU1" t="s">
        <v>3845</v>
      </c>
      <c r="BV1" t="s">
        <v>3846</v>
      </c>
      <c r="BW1" t="s">
        <v>3847</v>
      </c>
      <c r="BX1" t="s">
        <v>3848</v>
      </c>
      <c r="BY1" t="s">
        <v>3849</v>
      </c>
      <c r="BZ1" t="s">
        <v>3850</v>
      </c>
      <c r="CA1" t="s">
        <v>3851</v>
      </c>
      <c r="CB1" t="s">
        <v>3852</v>
      </c>
      <c r="CC1" t="s">
        <v>3853</v>
      </c>
      <c r="CD1" t="s">
        <v>3854</v>
      </c>
      <c r="CE1" t="s">
        <v>3855</v>
      </c>
    </row>
    <row r="2" spans="1:83">
      <c r="A2">
        <v>1</v>
      </c>
      <c r="B2" t="s">
        <v>3856</v>
      </c>
      <c r="C2" t="s">
        <v>3857</v>
      </c>
      <c r="D2" s="41" t="s">
        <v>1512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3856</v>
      </c>
      <c r="C3" t="s">
        <v>3857</v>
      </c>
      <c r="D3" s="41" t="s">
        <v>1512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3858</v>
      </c>
      <c r="C4" t="s">
        <v>3857</v>
      </c>
      <c r="D4" s="41" t="s">
        <v>1513</v>
      </c>
      <c r="E4">
        <v>296</v>
      </c>
    </row>
    <row r="5" spans="1:83">
      <c r="A5">
        <v>4</v>
      </c>
      <c r="B5" t="s">
        <v>3859</v>
      </c>
      <c r="C5" t="s">
        <v>3857</v>
      </c>
      <c r="D5" s="41" t="s">
        <v>1514</v>
      </c>
      <c r="E5">
        <v>297</v>
      </c>
      <c r="F5" t="s">
        <v>1611</v>
      </c>
      <c r="G5">
        <v>405</v>
      </c>
    </row>
    <row r="6" spans="1:83">
      <c r="A6">
        <v>5</v>
      </c>
      <c r="B6" t="s">
        <v>3860</v>
      </c>
      <c r="C6" t="s">
        <v>3857</v>
      </c>
      <c r="D6" s="41" t="s">
        <v>1515</v>
      </c>
      <c r="E6">
        <v>298</v>
      </c>
    </row>
    <row r="7" spans="1:83">
      <c r="A7">
        <v>6</v>
      </c>
      <c r="B7" t="s">
        <v>3861</v>
      </c>
      <c r="C7" t="s">
        <v>3857</v>
      </c>
      <c r="D7" t="s">
        <v>1406</v>
      </c>
      <c r="E7">
        <v>167</v>
      </c>
      <c r="F7" s="41" t="s">
        <v>1516</v>
      </c>
      <c r="G7">
        <v>299</v>
      </c>
      <c r="H7" t="s">
        <v>1574</v>
      </c>
      <c r="I7">
        <v>363</v>
      </c>
    </row>
    <row r="8" spans="1:83">
      <c r="A8">
        <v>7</v>
      </c>
      <c r="B8" t="s">
        <v>3862</v>
      </c>
      <c r="C8" t="s">
        <v>3857</v>
      </c>
      <c r="D8" s="41" t="s">
        <v>1518</v>
      </c>
      <c r="E8">
        <v>301</v>
      </c>
      <c r="F8" t="s">
        <v>1692</v>
      </c>
      <c r="G8">
        <v>493</v>
      </c>
    </row>
    <row r="9" spans="1:83">
      <c r="A9">
        <v>8</v>
      </c>
      <c r="B9" t="s">
        <v>3863</v>
      </c>
      <c r="C9" t="s">
        <v>3857</v>
      </c>
      <c r="D9" s="42" t="s">
        <v>1354</v>
      </c>
      <c r="E9">
        <v>115</v>
      </c>
    </row>
    <row r="10" spans="1:83">
      <c r="A10">
        <v>9</v>
      </c>
      <c r="B10" t="s">
        <v>3864</v>
      </c>
      <c r="C10" t="s">
        <v>3857</v>
      </c>
      <c r="D10" t="s">
        <v>1386</v>
      </c>
      <c r="E10">
        <v>146</v>
      </c>
      <c r="F10" t="s">
        <v>1397</v>
      </c>
      <c r="G10">
        <v>159</v>
      </c>
      <c r="H10" s="41" t="s">
        <v>1519</v>
      </c>
      <c r="I10">
        <v>302</v>
      </c>
    </row>
    <row r="11" spans="1:83">
      <c r="A11">
        <v>10</v>
      </c>
      <c r="B11" t="s">
        <v>3865</v>
      </c>
      <c r="C11" t="s">
        <v>3857</v>
      </c>
      <c r="D11" s="41" t="s">
        <v>1520</v>
      </c>
      <c r="E11">
        <v>303</v>
      </c>
      <c r="F11" t="s">
        <v>1851</v>
      </c>
      <c r="G11">
        <v>664</v>
      </c>
      <c r="H11" t="s">
        <v>1863</v>
      </c>
      <c r="I11">
        <v>677</v>
      </c>
    </row>
    <row r="12" spans="1:83">
      <c r="A12">
        <v>11</v>
      </c>
      <c r="B12" t="s">
        <v>3866</v>
      </c>
      <c r="C12" t="s">
        <v>3857</v>
      </c>
      <c r="D12" t="s">
        <v>1260</v>
      </c>
      <c r="E12">
        <v>19</v>
      </c>
      <c r="F12" t="s">
        <v>1264</v>
      </c>
      <c r="G12">
        <v>22</v>
      </c>
      <c r="H12" t="s">
        <v>1283</v>
      </c>
      <c r="I12">
        <v>40</v>
      </c>
      <c r="J12" t="s">
        <v>1304</v>
      </c>
      <c r="K12">
        <v>64</v>
      </c>
      <c r="L12" t="s">
        <v>1307</v>
      </c>
      <c r="M12">
        <v>69</v>
      </c>
      <c r="N12" t="s">
        <v>1310</v>
      </c>
      <c r="O12">
        <v>72</v>
      </c>
      <c r="P12" t="s">
        <v>1319</v>
      </c>
      <c r="Q12">
        <v>81</v>
      </c>
      <c r="R12" t="s">
        <v>1350</v>
      </c>
      <c r="S12">
        <v>111</v>
      </c>
      <c r="T12" t="s">
        <v>1360</v>
      </c>
      <c r="U12">
        <v>121</v>
      </c>
      <c r="V12" t="s">
        <v>1361</v>
      </c>
      <c r="W12">
        <v>122</v>
      </c>
      <c r="X12" t="s">
        <v>1369</v>
      </c>
      <c r="Y12">
        <v>130</v>
      </c>
      <c r="Z12" t="s">
        <v>1370</v>
      </c>
      <c r="AA12">
        <v>131</v>
      </c>
      <c r="AB12" t="s">
        <v>1392</v>
      </c>
      <c r="AC12">
        <v>154</v>
      </c>
      <c r="AD12" t="s">
        <v>1425</v>
      </c>
      <c r="AE12">
        <v>194</v>
      </c>
      <c r="AF12" t="s">
        <v>1508</v>
      </c>
      <c r="AG12">
        <v>291</v>
      </c>
      <c r="AH12" t="s">
        <v>1509</v>
      </c>
      <c r="AI12">
        <v>292</v>
      </c>
      <c r="AJ12" s="41" t="s">
        <v>1521</v>
      </c>
      <c r="AK12">
        <v>304</v>
      </c>
      <c r="AL12" t="s">
        <v>1545</v>
      </c>
      <c r="AM12">
        <v>332</v>
      </c>
      <c r="AN12" t="s">
        <v>1561</v>
      </c>
      <c r="AO12">
        <v>349</v>
      </c>
      <c r="AP12" t="s">
        <v>739</v>
      </c>
      <c r="AQ12">
        <v>368</v>
      </c>
      <c r="AR12" t="s">
        <v>1591</v>
      </c>
      <c r="AS12">
        <v>382</v>
      </c>
      <c r="AT12" t="s">
        <v>1629</v>
      </c>
      <c r="AU12">
        <v>427</v>
      </c>
      <c r="AV12" t="s">
        <v>1630</v>
      </c>
      <c r="AW12">
        <v>428</v>
      </c>
      <c r="AX12" t="s">
        <v>1650</v>
      </c>
      <c r="AY12">
        <v>447</v>
      </c>
      <c r="AZ12" t="s">
        <v>1657</v>
      </c>
      <c r="BA12">
        <v>454</v>
      </c>
      <c r="BB12" t="s">
        <v>1672</v>
      </c>
      <c r="BC12">
        <v>471</v>
      </c>
      <c r="BD12" t="s">
        <v>1690</v>
      </c>
      <c r="BE12">
        <v>491</v>
      </c>
      <c r="BF12" t="s">
        <v>1705</v>
      </c>
      <c r="BG12">
        <v>508</v>
      </c>
      <c r="BH12" t="s">
        <v>1727</v>
      </c>
      <c r="BI12">
        <v>530</v>
      </c>
      <c r="BJ12" t="s">
        <v>1751</v>
      </c>
      <c r="BK12">
        <v>560</v>
      </c>
      <c r="BL12" t="s">
        <v>1755</v>
      </c>
      <c r="BM12">
        <v>565</v>
      </c>
      <c r="BN12" t="s">
        <v>1762</v>
      </c>
      <c r="BO12">
        <v>573</v>
      </c>
      <c r="BP12" t="s">
        <v>1787</v>
      </c>
      <c r="BQ12">
        <v>598</v>
      </c>
      <c r="BR12" t="s">
        <v>1804</v>
      </c>
      <c r="BS12">
        <v>614</v>
      </c>
      <c r="BT12" t="s">
        <v>1805</v>
      </c>
      <c r="BU12">
        <v>615</v>
      </c>
      <c r="BV12" t="s">
        <v>1806</v>
      </c>
      <c r="BW12">
        <v>616</v>
      </c>
      <c r="BX12" t="s">
        <v>1817</v>
      </c>
      <c r="BY12">
        <v>627</v>
      </c>
      <c r="BZ12" t="s">
        <v>1836</v>
      </c>
      <c r="CA12">
        <v>649</v>
      </c>
      <c r="CB12" t="s">
        <v>1855</v>
      </c>
      <c r="CC12">
        <v>668</v>
      </c>
      <c r="CD12" t="s">
        <v>1165</v>
      </c>
      <c r="CE12">
        <v>681</v>
      </c>
    </row>
    <row r="13" spans="1:83">
      <c r="A13">
        <v>12</v>
      </c>
      <c r="B13" t="s">
        <v>3867</v>
      </c>
      <c r="C13" t="s">
        <v>3857</v>
      </c>
      <c r="D13" t="s">
        <v>1465</v>
      </c>
      <c r="E13">
        <v>239</v>
      </c>
      <c r="F13" s="41" t="s">
        <v>1522</v>
      </c>
      <c r="G13">
        <v>305</v>
      </c>
    </row>
    <row r="14" spans="1:83">
      <c r="A14">
        <v>13</v>
      </c>
      <c r="B14" t="s">
        <v>3868</v>
      </c>
      <c r="C14" t="s">
        <v>3857</v>
      </c>
      <c r="D14" s="41" t="s">
        <v>1523</v>
      </c>
      <c r="E14">
        <v>306</v>
      </c>
    </row>
    <row r="15" spans="1:83">
      <c r="A15">
        <v>14</v>
      </c>
      <c r="B15" t="s">
        <v>3869</v>
      </c>
      <c r="C15" t="s">
        <v>3857</v>
      </c>
      <c r="D15" s="41" t="s">
        <v>1524</v>
      </c>
      <c r="E15">
        <v>307</v>
      </c>
    </row>
    <row r="16" spans="1:83">
      <c r="A16">
        <v>15</v>
      </c>
      <c r="B16" t="s">
        <v>3870</v>
      </c>
      <c r="C16" t="s">
        <v>3857</v>
      </c>
      <c r="D16" s="41" t="s">
        <v>1525</v>
      </c>
      <c r="E16">
        <v>308</v>
      </c>
      <c r="F16" t="s">
        <v>1735</v>
      </c>
      <c r="G16">
        <v>540</v>
      </c>
    </row>
    <row r="17" spans="1:53">
      <c r="A17">
        <v>16</v>
      </c>
      <c r="B17" t="s">
        <v>3871</v>
      </c>
      <c r="C17" t="s">
        <v>3857</v>
      </c>
      <c r="D17" t="s">
        <v>1254</v>
      </c>
      <c r="E17">
        <v>13</v>
      </c>
      <c r="F17" t="s">
        <v>1262</v>
      </c>
      <c r="G17">
        <v>20</v>
      </c>
      <c r="H17" t="s">
        <v>1278</v>
      </c>
      <c r="I17">
        <v>35</v>
      </c>
      <c r="J17" s="41" t="s">
        <v>1286</v>
      </c>
      <c r="K17">
        <v>43</v>
      </c>
      <c r="L17" t="s">
        <v>1291</v>
      </c>
      <c r="M17">
        <v>48</v>
      </c>
      <c r="N17" t="s">
        <v>1294</v>
      </c>
      <c r="O17">
        <v>51</v>
      </c>
      <c r="P17" t="s">
        <v>1300</v>
      </c>
      <c r="Q17">
        <v>59</v>
      </c>
      <c r="R17" t="s">
        <v>1434</v>
      </c>
      <c r="S17">
        <v>203</v>
      </c>
      <c r="T17" t="s">
        <v>1466</v>
      </c>
      <c r="U17">
        <v>240</v>
      </c>
      <c r="V17" t="s">
        <v>1475</v>
      </c>
      <c r="W17">
        <v>253</v>
      </c>
      <c r="X17" t="s">
        <v>1504</v>
      </c>
      <c r="Y17">
        <v>286</v>
      </c>
      <c r="Z17" t="s">
        <v>1529</v>
      </c>
      <c r="AA17">
        <v>313</v>
      </c>
      <c r="AB17" t="s">
        <v>1558</v>
      </c>
      <c r="AC17">
        <v>346</v>
      </c>
      <c r="AD17" t="s">
        <v>1559</v>
      </c>
      <c r="AE17">
        <v>347</v>
      </c>
      <c r="AF17" t="s">
        <v>1563</v>
      </c>
      <c r="AG17">
        <v>351</v>
      </c>
      <c r="AH17" t="s">
        <v>1566</v>
      </c>
      <c r="AI17">
        <v>355</v>
      </c>
      <c r="AJ17" t="s">
        <v>1577</v>
      </c>
      <c r="AK17">
        <v>366</v>
      </c>
      <c r="AL17" t="s">
        <v>1580</v>
      </c>
      <c r="AM17">
        <v>370</v>
      </c>
      <c r="AN17" t="s">
        <v>1588</v>
      </c>
      <c r="AO17">
        <v>379</v>
      </c>
      <c r="AP17" t="s">
        <v>1625</v>
      </c>
      <c r="AQ17">
        <v>421</v>
      </c>
      <c r="AR17" t="s">
        <v>1659</v>
      </c>
      <c r="AS17">
        <v>456</v>
      </c>
      <c r="AT17" t="s">
        <v>1660</v>
      </c>
      <c r="AU17">
        <v>457</v>
      </c>
      <c r="AV17" t="s">
        <v>1680</v>
      </c>
      <c r="AW17">
        <v>481</v>
      </c>
      <c r="AX17" t="s">
        <v>1742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3857</v>
      </c>
      <c r="D18" s="41" t="s">
        <v>1378</v>
      </c>
      <c r="E18">
        <v>139</v>
      </c>
      <c r="F18" t="s">
        <v>1857</v>
      </c>
      <c r="G18">
        <v>670</v>
      </c>
    </row>
    <row r="19" spans="1:53">
      <c r="A19">
        <v>18</v>
      </c>
      <c r="B19" t="s">
        <v>3872</v>
      </c>
      <c r="C19" t="s">
        <v>3857</v>
      </c>
      <c r="D19" s="41" t="s">
        <v>1383</v>
      </c>
      <c r="E19">
        <v>144</v>
      </c>
    </row>
    <row r="20" spans="1:53">
      <c r="A20">
        <v>19</v>
      </c>
      <c r="B20" t="s">
        <v>3873</v>
      </c>
      <c r="C20" t="s">
        <v>3857</v>
      </c>
      <c r="D20" s="41" t="s">
        <v>1379</v>
      </c>
      <c r="E20">
        <v>140</v>
      </c>
    </row>
    <row r="21" spans="1:53">
      <c r="A21">
        <v>20</v>
      </c>
      <c r="B21" t="s">
        <v>3874</v>
      </c>
      <c r="C21" t="s">
        <v>3875</v>
      </c>
      <c r="D21" s="42"/>
    </row>
    <row r="22" spans="1:53">
      <c r="A22">
        <v>21</v>
      </c>
      <c r="B22" t="s">
        <v>3876</v>
      </c>
      <c r="C22" t="s">
        <v>3857</v>
      </c>
      <c r="D22" s="41" t="s">
        <v>1380</v>
      </c>
      <c r="E22">
        <v>141</v>
      </c>
      <c r="F22" t="s">
        <v>1539</v>
      </c>
      <c r="G22">
        <v>326</v>
      </c>
      <c r="H22" t="s">
        <v>1682</v>
      </c>
      <c r="I22">
        <v>483</v>
      </c>
    </row>
    <row r="23" spans="1:53">
      <c r="A23">
        <v>22</v>
      </c>
      <c r="B23" t="s">
        <v>3877</v>
      </c>
      <c r="C23" t="s">
        <v>3857</v>
      </c>
      <c r="D23" s="41" t="s">
        <v>1381</v>
      </c>
      <c r="E23">
        <v>142</v>
      </c>
    </row>
    <row r="24" spans="1:53">
      <c r="A24">
        <v>23</v>
      </c>
      <c r="B24" t="s">
        <v>3878</v>
      </c>
      <c r="C24" t="s">
        <v>3857</v>
      </c>
      <c r="D24" s="41" t="s">
        <v>1382</v>
      </c>
      <c r="E24">
        <v>143</v>
      </c>
    </row>
    <row r="25" spans="1:53">
      <c r="A25">
        <v>24</v>
      </c>
      <c r="B25" t="s">
        <v>3879</v>
      </c>
      <c r="C25" t="s">
        <v>3857</v>
      </c>
      <c r="D25" s="42" t="s">
        <v>1254</v>
      </c>
      <c r="E25">
        <v>13</v>
      </c>
      <c r="F25" t="s">
        <v>1262</v>
      </c>
      <c r="G25">
        <v>20</v>
      </c>
      <c r="H25" t="s">
        <v>1278</v>
      </c>
      <c r="I25">
        <v>35</v>
      </c>
      <c r="J25" t="s">
        <v>1286</v>
      </c>
      <c r="K25">
        <v>43</v>
      </c>
      <c r="L25" t="s">
        <v>1291</v>
      </c>
      <c r="M25">
        <v>48</v>
      </c>
      <c r="N25" t="s">
        <v>1294</v>
      </c>
      <c r="O25">
        <v>51</v>
      </c>
      <c r="P25" t="s">
        <v>1300</v>
      </c>
      <c r="Q25">
        <v>59</v>
      </c>
      <c r="R25" t="s">
        <v>1434</v>
      </c>
      <c r="S25">
        <v>203</v>
      </c>
      <c r="T25" t="s">
        <v>1466</v>
      </c>
      <c r="U25">
        <v>240</v>
      </c>
      <c r="V25" t="s">
        <v>1475</v>
      </c>
      <c r="W25">
        <v>253</v>
      </c>
      <c r="X25" t="s">
        <v>1504</v>
      </c>
      <c r="Y25">
        <v>286</v>
      </c>
      <c r="Z25" t="s">
        <v>1529</v>
      </c>
      <c r="AA25">
        <v>313</v>
      </c>
      <c r="AB25" t="s">
        <v>1558</v>
      </c>
      <c r="AC25">
        <v>346</v>
      </c>
      <c r="AD25" t="s">
        <v>1559</v>
      </c>
      <c r="AE25">
        <v>347</v>
      </c>
      <c r="AF25" t="s">
        <v>1563</v>
      </c>
      <c r="AG25">
        <v>351</v>
      </c>
      <c r="AH25" t="s">
        <v>1566</v>
      </c>
      <c r="AI25">
        <v>355</v>
      </c>
      <c r="AJ25" t="s">
        <v>1577</v>
      </c>
      <c r="AK25">
        <v>366</v>
      </c>
      <c r="AL25" t="s">
        <v>1580</v>
      </c>
      <c r="AM25">
        <v>370</v>
      </c>
      <c r="AN25" t="s">
        <v>1588</v>
      </c>
      <c r="AO25">
        <v>379</v>
      </c>
      <c r="AP25" t="s">
        <v>1625</v>
      </c>
      <c r="AQ25">
        <v>421</v>
      </c>
      <c r="AR25" t="s">
        <v>1659</v>
      </c>
      <c r="AS25">
        <v>456</v>
      </c>
      <c r="AT25" t="s">
        <v>1660</v>
      </c>
      <c r="AU25">
        <v>457</v>
      </c>
      <c r="AV25" t="s">
        <v>1680</v>
      </c>
      <c r="AW25">
        <v>481</v>
      </c>
      <c r="AX25" t="s">
        <v>1742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1314</v>
      </c>
      <c r="C26" t="s">
        <v>3880</v>
      </c>
      <c r="D26" t="s">
        <v>1314</v>
      </c>
      <c r="E26">
        <v>76</v>
      </c>
    </row>
    <row r="27" spans="1:53">
      <c r="A27">
        <v>26</v>
      </c>
      <c r="B27" t="s">
        <v>3881</v>
      </c>
      <c r="C27" t="s">
        <v>3857</v>
      </c>
      <c r="D27" t="s">
        <v>492</v>
      </c>
      <c r="E27">
        <v>195</v>
      </c>
      <c r="F27" t="s">
        <v>1538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1770</v>
      </c>
      <c r="M27">
        <v>581</v>
      </c>
    </row>
    <row r="28" spans="1:53">
      <c r="A28">
        <v>27</v>
      </c>
      <c r="B28" t="s">
        <v>1264</v>
      </c>
      <c r="C28" t="s">
        <v>3880</v>
      </c>
      <c r="D28" t="s">
        <v>1264</v>
      </c>
      <c r="E28">
        <v>22</v>
      </c>
    </row>
    <row r="29" spans="1:53">
      <c r="A29">
        <v>28</v>
      </c>
      <c r="B29" t="s">
        <v>1241</v>
      </c>
      <c r="C29" t="s">
        <v>3875</v>
      </c>
    </row>
    <row r="30" spans="1:53">
      <c r="A30">
        <v>29</v>
      </c>
      <c r="B30" t="s">
        <v>3882</v>
      </c>
      <c r="C30" t="s">
        <v>3875</v>
      </c>
    </row>
    <row r="31" spans="1:53">
      <c r="A31">
        <v>30</v>
      </c>
      <c r="B31" t="s">
        <v>1243</v>
      </c>
      <c r="C31" t="s">
        <v>3875</v>
      </c>
    </row>
    <row r="32" spans="1:53">
      <c r="A32">
        <v>31</v>
      </c>
      <c r="B32" t="s">
        <v>86</v>
      </c>
      <c r="C32" t="s">
        <v>3857</v>
      </c>
      <c r="D32" t="s">
        <v>1244</v>
      </c>
      <c r="E32">
        <v>2</v>
      </c>
      <c r="F32" t="s">
        <v>276</v>
      </c>
      <c r="G32">
        <v>63</v>
      </c>
      <c r="H32" t="s">
        <v>1331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1594</v>
      </c>
      <c r="O32">
        <v>386</v>
      </c>
      <c r="P32" t="s">
        <v>1622</v>
      </c>
      <c r="Q32">
        <v>416</v>
      </c>
      <c r="R32" t="s">
        <v>1664</v>
      </c>
      <c r="S32">
        <v>462</v>
      </c>
      <c r="T32" t="s">
        <v>1676</v>
      </c>
      <c r="U32">
        <v>475</v>
      </c>
    </row>
    <row r="33" spans="1:33">
      <c r="A33">
        <v>32</v>
      </c>
      <c r="B33" t="s">
        <v>1245</v>
      </c>
      <c r="C33" t="s">
        <v>3880</v>
      </c>
      <c r="D33" t="s">
        <v>1245</v>
      </c>
      <c r="E33">
        <v>3</v>
      </c>
    </row>
    <row r="34" spans="1:33">
      <c r="A34">
        <v>33</v>
      </c>
      <c r="B34" t="s">
        <v>94</v>
      </c>
      <c r="C34" t="s">
        <v>3857</v>
      </c>
      <c r="D34" t="s">
        <v>1246</v>
      </c>
      <c r="E34">
        <v>4</v>
      </c>
    </row>
    <row r="35" spans="1:33">
      <c r="A35">
        <v>34</v>
      </c>
      <c r="B35" t="s">
        <v>99</v>
      </c>
      <c r="C35" t="s">
        <v>3880</v>
      </c>
      <c r="D35" t="s">
        <v>99</v>
      </c>
      <c r="E35">
        <v>5</v>
      </c>
    </row>
    <row r="36" spans="1:33">
      <c r="A36">
        <v>35</v>
      </c>
      <c r="B36" t="s">
        <v>1247</v>
      </c>
      <c r="C36" t="s">
        <v>3880</v>
      </c>
      <c r="D36" t="s">
        <v>1247</v>
      </c>
      <c r="E36">
        <v>6</v>
      </c>
    </row>
    <row r="37" spans="1:33">
      <c r="A37">
        <v>36</v>
      </c>
      <c r="B37" t="s">
        <v>1248</v>
      </c>
      <c r="C37" t="s">
        <v>3880</v>
      </c>
      <c r="D37" t="s">
        <v>1248</v>
      </c>
      <c r="E37">
        <v>7</v>
      </c>
    </row>
    <row r="38" spans="1:33">
      <c r="A38">
        <v>37</v>
      </c>
      <c r="B38" t="s">
        <v>1249</v>
      </c>
      <c r="C38" t="s">
        <v>3880</v>
      </c>
      <c r="D38" t="s">
        <v>1249</v>
      </c>
      <c r="E38">
        <v>8</v>
      </c>
    </row>
    <row r="39" spans="1:33">
      <c r="A39">
        <v>38</v>
      </c>
      <c r="B39" t="s">
        <v>1250</v>
      </c>
      <c r="C39" t="s">
        <v>3880</v>
      </c>
      <c r="D39" t="s">
        <v>1250</v>
      </c>
      <c r="E39">
        <v>9</v>
      </c>
    </row>
    <row r="40" spans="1:33">
      <c r="A40">
        <v>39</v>
      </c>
      <c r="B40" t="s">
        <v>1250</v>
      </c>
      <c r="C40" t="s">
        <v>3880</v>
      </c>
      <c r="D40" t="s">
        <v>1250</v>
      </c>
      <c r="E40">
        <v>9</v>
      </c>
    </row>
    <row r="41" spans="1:33">
      <c r="A41">
        <v>40</v>
      </c>
      <c r="B41" t="s">
        <v>3883</v>
      </c>
      <c r="C41" t="s">
        <v>3857</v>
      </c>
      <c r="D41" s="41" t="s">
        <v>1251</v>
      </c>
      <c r="E41">
        <v>10</v>
      </c>
      <c r="F41" t="s">
        <v>1273</v>
      </c>
      <c r="G41">
        <v>31</v>
      </c>
      <c r="H41" t="s">
        <v>1335</v>
      </c>
      <c r="I41">
        <v>98</v>
      </c>
      <c r="J41" t="s">
        <v>1452</v>
      </c>
      <c r="K41">
        <v>223</v>
      </c>
      <c r="L41" t="s">
        <v>1453</v>
      </c>
      <c r="M41">
        <v>225</v>
      </c>
      <c r="N41" t="s">
        <v>578</v>
      </c>
      <c r="O41">
        <v>243</v>
      </c>
      <c r="P41" t="s">
        <v>1506</v>
      </c>
      <c r="Q41">
        <v>289</v>
      </c>
      <c r="R41" t="s">
        <v>1562</v>
      </c>
      <c r="S41">
        <v>350</v>
      </c>
      <c r="T41" t="s">
        <v>1593</v>
      </c>
      <c r="U41">
        <v>385</v>
      </c>
      <c r="V41" t="s">
        <v>1599</v>
      </c>
      <c r="W41">
        <v>391</v>
      </c>
      <c r="X41" t="s">
        <v>1651</v>
      </c>
      <c r="Y41">
        <v>448</v>
      </c>
      <c r="Z41" t="s">
        <v>1666</v>
      </c>
      <c r="AA41">
        <v>464</v>
      </c>
      <c r="AB41" t="s">
        <v>1667</v>
      </c>
      <c r="AC41">
        <v>465</v>
      </c>
      <c r="AD41" t="s">
        <v>1752</v>
      </c>
      <c r="AE41">
        <v>561</v>
      </c>
      <c r="AF41" t="s">
        <v>1864</v>
      </c>
      <c r="AG41">
        <v>678</v>
      </c>
    </row>
    <row r="42" spans="1:33">
      <c r="A42">
        <v>41</v>
      </c>
      <c r="B42" t="s">
        <v>3884</v>
      </c>
      <c r="C42" t="s">
        <v>3857</v>
      </c>
      <c r="D42" t="s">
        <v>1251</v>
      </c>
      <c r="E42">
        <v>10</v>
      </c>
      <c r="F42" t="s">
        <v>1273</v>
      </c>
      <c r="G42">
        <v>31</v>
      </c>
      <c r="H42" t="s">
        <v>1335</v>
      </c>
      <c r="I42">
        <v>98</v>
      </c>
      <c r="J42" t="s">
        <v>1452</v>
      </c>
      <c r="K42">
        <v>223</v>
      </c>
      <c r="L42" t="s">
        <v>1453</v>
      </c>
      <c r="M42">
        <v>225</v>
      </c>
      <c r="N42" t="s">
        <v>578</v>
      </c>
      <c r="O42">
        <v>243</v>
      </c>
      <c r="P42" t="s">
        <v>1506</v>
      </c>
      <c r="Q42">
        <v>289</v>
      </c>
      <c r="R42" t="s">
        <v>1562</v>
      </c>
      <c r="S42">
        <v>350</v>
      </c>
      <c r="T42" t="s">
        <v>1593</v>
      </c>
      <c r="U42">
        <v>385</v>
      </c>
      <c r="V42" t="s">
        <v>1599</v>
      </c>
      <c r="W42">
        <v>391</v>
      </c>
      <c r="X42" t="s">
        <v>1651</v>
      </c>
      <c r="Y42">
        <v>448</v>
      </c>
      <c r="Z42" t="s">
        <v>1666</v>
      </c>
      <c r="AA42">
        <v>464</v>
      </c>
      <c r="AB42" t="s">
        <v>1667</v>
      </c>
      <c r="AC42">
        <v>465</v>
      </c>
      <c r="AD42" t="s">
        <v>1752</v>
      </c>
      <c r="AE42">
        <v>561</v>
      </c>
      <c r="AF42" t="s">
        <v>1864</v>
      </c>
      <c r="AG42">
        <v>678</v>
      </c>
    </row>
    <row r="43" spans="1:33">
      <c r="A43">
        <v>42</v>
      </c>
      <c r="B43" t="s">
        <v>1252</v>
      </c>
      <c r="C43" t="s">
        <v>3875</v>
      </c>
    </row>
    <row r="44" spans="1:33">
      <c r="A44">
        <v>43</v>
      </c>
      <c r="B44" t="s">
        <v>1253</v>
      </c>
      <c r="C44" t="s">
        <v>3880</v>
      </c>
      <c r="D44" t="s">
        <v>1253</v>
      </c>
      <c r="E44">
        <v>12</v>
      </c>
    </row>
    <row r="45" spans="1:33">
      <c r="A45">
        <v>44</v>
      </c>
      <c r="B45" t="s">
        <v>1253</v>
      </c>
      <c r="C45" t="s">
        <v>3880</v>
      </c>
      <c r="D45" t="s">
        <v>1253</v>
      </c>
      <c r="E45">
        <v>12</v>
      </c>
    </row>
    <row r="46" spans="1:33">
      <c r="A46">
        <v>45</v>
      </c>
      <c r="B46" t="s">
        <v>1255</v>
      </c>
      <c r="C46" t="s">
        <v>3880</v>
      </c>
      <c r="D46" t="s">
        <v>1255</v>
      </c>
      <c r="E46">
        <v>14</v>
      </c>
    </row>
    <row r="47" spans="1:33">
      <c r="A47">
        <v>46</v>
      </c>
      <c r="B47" t="s">
        <v>1254</v>
      </c>
      <c r="C47" t="s">
        <v>3880</v>
      </c>
      <c r="D47" t="s">
        <v>1254</v>
      </c>
      <c r="E47">
        <v>13</v>
      </c>
    </row>
    <row r="48" spans="1:33">
      <c r="A48">
        <v>47</v>
      </c>
      <c r="B48" t="s">
        <v>1254</v>
      </c>
      <c r="C48" t="s">
        <v>3880</v>
      </c>
      <c r="D48" t="s">
        <v>1254</v>
      </c>
      <c r="E48">
        <v>13</v>
      </c>
    </row>
    <row r="49" spans="1:23">
      <c r="A49">
        <v>48</v>
      </c>
      <c r="B49" t="s">
        <v>3885</v>
      </c>
      <c r="C49" t="s">
        <v>3857</v>
      </c>
      <c r="D49" s="41" t="s">
        <v>1256</v>
      </c>
      <c r="E49">
        <v>15</v>
      </c>
    </row>
    <row r="50" spans="1:23">
      <c r="A50">
        <v>49</v>
      </c>
      <c r="B50" t="s">
        <v>1257</v>
      </c>
      <c r="C50" t="s">
        <v>3880</v>
      </c>
      <c r="D50" t="s">
        <v>1257</v>
      </c>
      <c r="E50">
        <v>16</v>
      </c>
    </row>
    <row r="51" spans="1:23" ht="13.8" thickBot="1">
      <c r="A51">
        <v>50</v>
      </c>
      <c r="B51" t="s">
        <v>3886</v>
      </c>
      <c r="C51" t="s">
        <v>3857</v>
      </c>
      <c r="D51" s="43" t="s">
        <v>1298</v>
      </c>
      <c r="E51">
        <v>56</v>
      </c>
      <c r="F51" t="s">
        <v>1326</v>
      </c>
      <c r="G51">
        <v>88</v>
      </c>
      <c r="H51" t="s">
        <v>1351</v>
      </c>
      <c r="I51">
        <v>112</v>
      </c>
      <c r="J51" t="s">
        <v>1352</v>
      </c>
      <c r="K51">
        <v>113</v>
      </c>
      <c r="L51" t="s">
        <v>1409</v>
      </c>
      <c r="M51">
        <v>171</v>
      </c>
      <c r="N51" t="s">
        <v>1507</v>
      </c>
      <c r="O51">
        <v>290</v>
      </c>
      <c r="P51" t="s">
        <v>1534</v>
      </c>
      <c r="Q51">
        <v>318</v>
      </c>
      <c r="R51" t="s">
        <v>1670</v>
      </c>
      <c r="S51">
        <v>469</v>
      </c>
      <c r="T51" t="s">
        <v>1671</v>
      </c>
      <c r="U51">
        <v>470</v>
      </c>
      <c r="V51" t="s">
        <v>1732</v>
      </c>
      <c r="W51">
        <v>537</v>
      </c>
    </row>
    <row r="52" spans="1:23" ht="13.8" thickTop="1">
      <c r="A52">
        <v>51</v>
      </c>
      <c r="B52" t="s">
        <v>1258</v>
      </c>
      <c r="C52" t="s">
        <v>3880</v>
      </c>
      <c r="D52" t="s">
        <v>1258</v>
      </c>
      <c r="E52">
        <v>17</v>
      </c>
    </row>
    <row r="53" spans="1:23">
      <c r="A53">
        <v>52</v>
      </c>
      <c r="B53" t="s">
        <v>1259</v>
      </c>
      <c r="C53" t="s">
        <v>3880</v>
      </c>
      <c r="D53" t="s">
        <v>1259</v>
      </c>
      <c r="E53">
        <v>18</v>
      </c>
    </row>
    <row r="54" spans="1:23">
      <c r="A54">
        <v>53</v>
      </c>
      <c r="B54" t="s">
        <v>1260</v>
      </c>
      <c r="C54" t="s">
        <v>3880</v>
      </c>
      <c r="D54" t="s">
        <v>1260</v>
      </c>
      <c r="E54">
        <v>19</v>
      </c>
    </row>
    <row r="55" spans="1:23">
      <c r="A55">
        <v>54</v>
      </c>
      <c r="B55" t="s">
        <v>1261</v>
      </c>
      <c r="C55" t="s">
        <v>3857</v>
      </c>
      <c r="D55" s="42" t="s">
        <v>670</v>
      </c>
      <c r="E55">
        <v>322</v>
      </c>
      <c r="F55" t="s">
        <v>1661</v>
      </c>
      <c r="G55">
        <v>458</v>
      </c>
      <c r="H55" t="s">
        <v>1726</v>
      </c>
      <c r="I55">
        <v>529</v>
      </c>
      <c r="J55" t="s">
        <v>1785</v>
      </c>
      <c r="K55">
        <v>596</v>
      </c>
    </row>
    <row r="56" spans="1:23">
      <c r="A56">
        <v>55</v>
      </c>
      <c r="B56" t="s">
        <v>1263</v>
      </c>
      <c r="C56" t="s">
        <v>3880</v>
      </c>
      <c r="D56" t="s">
        <v>1263</v>
      </c>
      <c r="E56">
        <v>21</v>
      </c>
    </row>
    <row r="57" spans="1:23">
      <c r="A57">
        <v>56</v>
      </c>
      <c r="B57" t="s">
        <v>1262</v>
      </c>
      <c r="C57" t="s">
        <v>3880</v>
      </c>
      <c r="D57" t="s">
        <v>1262</v>
      </c>
      <c r="E57">
        <v>20</v>
      </c>
    </row>
    <row r="58" spans="1:23" ht="26.4">
      <c r="A58">
        <v>57</v>
      </c>
      <c r="B58" s="17" t="s">
        <v>3887</v>
      </c>
      <c r="C58" t="s">
        <v>3857</v>
      </c>
      <c r="D58" s="41" t="s">
        <v>1265</v>
      </c>
      <c r="E58">
        <v>23</v>
      </c>
    </row>
    <row r="59" spans="1:23">
      <c r="A59">
        <v>58</v>
      </c>
      <c r="B59" t="s">
        <v>1268</v>
      </c>
      <c r="C59" t="s">
        <v>3880</v>
      </c>
      <c r="D59" t="s">
        <v>1268</v>
      </c>
      <c r="E59">
        <v>26</v>
      </c>
    </row>
    <row r="60" spans="1:23">
      <c r="A60">
        <v>59</v>
      </c>
      <c r="B60" t="s">
        <v>1266</v>
      </c>
      <c r="C60" t="s">
        <v>3880</v>
      </c>
      <c r="D60" t="s">
        <v>1266</v>
      </c>
      <c r="E60">
        <v>24</v>
      </c>
    </row>
    <row r="61" spans="1:23">
      <c r="A61">
        <v>60</v>
      </c>
      <c r="B61" t="s">
        <v>175</v>
      </c>
      <c r="C61" t="s">
        <v>3857</v>
      </c>
      <c r="D61" s="41" t="s">
        <v>1267</v>
      </c>
      <c r="E61">
        <v>25</v>
      </c>
    </row>
    <row r="62" spans="1:23">
      <c r="A62">
        <v>61</v>
      </c>
      <c r="B62" t="s">
        <v>175</v>
      </c>
      <c r="C62" t="s">
        <v>3857</v>
      </c>
      <c r="D62" s="41" t="s">
        <v>1267</v>
      </c>
      <c r="E62">
        <v>25</v>
      </c>
    </row>
    <row r="63" spans="1:23">
      <c r="A63">
        <v>62</v>
      </c>
      <c r="B63" t="s">
        <v>1269</v>
      </c>
      <c r="C63" t="s">
        <v>3880</v>
      </c>
      <c r="D63" t="s">
        <v>1269</v>
      </c>
      <c r="E63">
        <v>27</v>
      </c>
    </row>
    <row r="64" spans="1:23">
      <c r="A64">
        <v>63</v>
      </c>
      <c r="B64" t="s">
        <v>3888</v>
      </c>
      <c r="C64" t="s">
        <v>3857</v>
      </c>
      <c r="D64" t="s">
        <v>1270</v>
      </c>
      <c r="E64">
        <v>28</v>
      </c>
    </row>
    <row r="65" spans="1:7">
      <c r="A65">
        <v>64</v>
      </c>
      <c r="B65" t="s">
        <v>3889</v>
      </c>
      <c r="C65" t="s">
        <v>3857</v>
      </c>
      <c r="D65" s="41" t="s">
        <v>1270</v>
      </c>
      <c r="E65">
        <v>28</v>
      </c>
    </row>
    <row r="66" spans="1:7">
      <c r="A66">
        <v>65</v>
      </c>
      <c r="B66" t="s">
        <v>3890</v>
      </c>
      <c r="C66" t="s">
        <v>3857</v>
      </c>
      <c r="D66" s="41" t="s">
        <v>1271</v>
      </c>
      <c r="E66">
        <v>29</v>
      </c>
    </row>
    <row r="67" spans="1:7">
      <c r="A67">
        <v>66</v>
      </c>
      <c r="B67" t="s">
        <v>3891</v>
      </c>
      <c r="C67" t="s">
        <v>3857</v>
      </c>
      <c r="D67" t="s">
        <v>1271</v>
      </c>
      <c r="E67">
        <v>29</v>
      </c>
    </row>
    <row r="68" spans="1:7">
      <c r="A68">
        <v>67</v>
      </c>
      <c r="B68" t="s">
        <v>1272</v>
      </c>
      <c r="C68" t="s">
        <v>3880</v>
      </c>
      <c r="D68" t="s">
        <v>1272</v>
      </c>
      <c r="E68">
        <v>30</v>
      </c>
    </row>
    <row r="69" spans="1:7">
      <c r="A69">
        <v>68</v>
      </c>
      <c r="B69" t="s">
        <v>1272</v>
      </c>
      <c r="C69" t="s">
        <v>3880</v>
      </c>
      <c r="D69" t="s">
        <v>1272</v>
      </c>
      <c r="E69">
        <v>30</v>
      </c>
    </row>
    <row r="70" spans="1:7">
      <c r="A70">
        <v>69</v>
      </c>
      <c r="B70" t="s">
        <v>1273</v>
      </c>
      <c r="C70" t="s">
        <v>3880</v>
      </c>
      <c r="D70" t="s">
        <v>1273</v>
      </c>
      <c r="E70">
        <v>31</v>
      </c>
    </row>
    <row r="71" spans="1:7">
      <c r="A71">
        <v>70</v>
      </c>
      <c r="B71" t="s">
        <v>1274</v>
      </c>
      <c r="C71" t="s">
        <v>3880</v>
      </c>
      <c r="D71" t="s">
        <v>1274</v>
      </c>
      <c r="E71">
        <v>32</v>
      </c>
    </row>
    <row r="72" spans="1:7">
      <c r="A72">
        <v>71</v>
      </c>
      <c r="B72" t="s">
        <v>198</v>
      </c>
      <c r="C72" t="s">
        <v>3857</v>
      </c>
      <c r="D72" s="42" t="s">
        <v>1819</v>
      </c>
      <c r="E72">
        <v>629</v>
      </c>
    </row>
    <row r="73" spans="1:7">
      <c r="A73">
        <v>72</v>
      </c>
      <c r="B73" t="s">
        <v>3892</v>
      </c>
      <c r="C73" t="s">
        <v>3857</v>
      </c>
      <c r="D73" t="s">
        <v>1276</v>
      </c>
      <c r="E73">
        <v>34</v>
      </c>
    </row>
    <row r="74" spans="1:7">
      <c r="A74">
        <v>73</v>
      </c>
      <c r="B74" t="s">
        <v>1277</v>
      </c>
      <c r="C74" t="s">
        <v>3875</v>
      </c>
    </row>
    <row r="75" spans="1:7">
      <c r="A75">
        <v>74</v>
      </c>
      <c r="B75" t="s">
        <v>1278</v>
      </c>
      <c r="C75" t="s">
        <v>3880</v>
      </c>
      <c r="D75" t="s">
        <v>1278</v>
      </c>
      <c r="E75">
        <v>35</v>
      </c>
    </row>
    <row r="76" spans="1:7">
      <c r="A76">
        <v>75</v>
      </c>
      <c r="B76" t="s">
        <v>1280</v>
      </c>
      <c r="C76" t="s">
        <v>3880</v>
      </c>
      <c r="D76" t="s">
        <v>1280</v>
      </c>
      <c r="E76">
        <v>37</v>
      </c>
    </row>
    <row r="77" spans="1:7">
      <c r="A77">
        <v>76</v>
      </c>
      <c r="B77" t="s">
        <v>3893</v>
      </c>
      <c r="C77" t="s">
        <v>3875</v>
      </c>
    </row>
    <row r="78" spans="1:7">
      <c r="A78">
        <v>77</v>
      </c>
      <c r="B78" t="s">
        <v>217</v>
      </c>
      <c r="C78" t="s">
        <v>3857</v>
      </c>
      <c r="D78" t="s">
        <v>1282</v>
      </c>
      <c r="E78">
        <v>39</v>
      </c>
      <c r="F78" t="s">
        <v>1663</v>
      </c>
      <c r="G78">
        <v>461</v>
      </c>
    </row>
    <row r="79" spans="1:7">
      <c r="A79">
        <v>78</v>
      </c>
      <c r="B79" t="s">
        <v>1283</v>
      </c>
      <c r="C79" t="s">
        <v>3880</v>
      </c>
      <c r="D79" t="s">
        <v>1283</v>
      </c>
      <c r="E79">
        <v>40</v>
      </c>
    </row>
    <row r="80" spans="1:7">
      <c r="A80">
        <v>79</v>
      </c>
      <c r="B80" t="s">
        <v>1283</v>
      </c>
      <c r="C80" t="s">
        <v>3880</v>
      </c>
      <c r="D80" t="s">
        <v>1283</v>
      </c>
      <c r="E80">
        <v>40</v>
      </c>
    </row>
    <row r="81" spans="1:5">
      <c r="A81">
        <v>80</v>
      </c>
      <c r="B81" t="s">
        <v>1284</v>
      </c>
      <c r="C81" t="s">
        <v>3880</v>
      </c>
      <c r="D81" t="s">
        <v>1284</v>
      </c>
      <c r="E81">
        <v>41</v>
      </c>
    </row>
    <row r="82" spans="1:5">
      <c r="A82">
        <v>81</v>
      </c>
      <c r="B82" t="s">
        <v>1285</v>
      </c>
      <c r="C82" t="s">
        <v>3880</v>
      </c>
      <c r="D82" t="s">
        <v>1285</v>
      </c>
      <c r="E82">
        <v>42</v>
      </c>
    </row>
    <row r="83" spans="1:5">
      <c r="A83">
        <v>82</v>
      </c>
      <c r="B83" t="s">
        <v>1288</v>
      </c>
      <c r="C83" t="s">
        <v>3880</v>
      </c>
      <c r="D83" t="s">
        <v>1288</v>
      </c>
      <c r="E83">
        <v>45</v>
      </c>
    </row>
    <row r="84" spans="1:5">
      <c r="A84">
        <v>83</v>
      </c>
      <c r="B84" t="s">
        <v>1288</v>
      </c>
      <c r="C84" t="s">
        <v>3880</v>
      </c>
      <c r="D84" t="s">
        <v>1288</v>
      </c>
      <c r="E84">
        <v>45</v>
      </c>
    </row>
    <row r="85" spans="1:5">
      <c r="A85">
        <v>84</v>
      </c>
      <c r="B85" t="s">
        <v>1287</v>
      </c>
      <c r="C85" t="s">
        <v>3880</v>
      </c>
      <c r="D85" t="s">
        <v>1287</v>
      </c>
      <c r="E85">
        <v>44</v>
      </c>
    </row>
    <row r="86" spans="1:5">
      <c r="A86">
        <v>85</v>
      </c>
      <c r="B86" t="s">
        <v>1287</v>
      </c>
      <c r="C86" t="s">
        <v>3880</v>
      </c>
      <c r="D86" t="s">
        <v>1287</v>
      </c>
      <c r="E86">
        <v>44</v>
      </c>
    </row>
    <row r="87" spans="1:5">
      <c r="A87">
        <v>86</v>
      </c>
      <c r="B87" t="s">
        <v>1289</v>
      </c>
      <c r="C87" t="s">
        <v>3880</v>
      </c>
      <c r="D87" t="s">
        <v>1289</v>
      </c>
      <c r="E87">
        <v>46</v>
      </c>
    </row>
    <row r="88" spans="1:5">
      <c r="A88">
        <v>87</v>
      </c>
      <c r="B88" t="s">
        <v>1289</v>
      </c>
      <c r="C88" t="s">
        <v>3880</v>
      </c>
      <c r="D88" t="s">
        <v>1289</v>
      </c>
      <c r="E88">
        <v>46</v>
      </c>
    </row>
    <row r="89" spans="1:5">
      <c r="A89">
        <v>88</v>
      </c>
      <c r="B89" t="s">
        <v>1290</v>
      </c>
      <c r="C89" t="s">
        <v>3880</v>
      </c>
      <c r="D89" t="s">
        <v>1290</v>
      </c>
      <c r="E89">
        <v>47</v>
      </c>
    </row>
    <row r="90" spans="1:5">
      <c r="A90">
        <v>89</v>
      </c>
      <c r="B90" t="s">
        <v>1291</v>
      </c>
      <c r="C90" t="s">
        <v>3880</v>
      </c>
      <c r="D90" t="s">
        <v>1291</v>
      </c>
      <c r="E90">
        <v>48</v>
      </c>
    </row>
    <row r="91" spans="1:5">
      <c r="A91">
        <v>90</v>
      </c>
      <c r="B91" t="s">
        <v>1292</v>
      </c>
      <c r="C91" t="s">
        <v>3880</v>
      </c>
      <c r="D91" t="s">
        <v>1292</v>
      </c>
      <c r="E91">
        <v>49</v>
      </c>
    </row>
    <row r="92" spans="1:5">
      <c r="A92">
        <v>91</v>
      </c>
      <c r="B92" t="s">
        <v>1294</v>
      </c>
      <c r="C92" t="s">
        <v>3880</v>
      </c>
      <c r="D92" t="s">
        <v>1294</v>
      </c>
      <c r="E92">
        <v>51</v>
      </c>
    </row>
    <row r="93" spans="1:5">
      <c r="A93">
        <v>92</v>
      </c>
      <c r="B93" t="s">
        <v>3894</v>
      </c>
      <c r="C93" t="s">
        <v>3857</v>
      </c>
      <c r="D93" s="41" t="s">
        <v>1293</v>
      </c>
      <c r="E93">
        <v>50</v>
      </c>
    </row>
    <row r="94" spans="1:5">
      <c r="A94">
        <v>93</v>
      </c>
      <c r="B94" t="s">
        <v>239</v>
      </c>
      <c r="C94" t="s">
        <v>3875</v>
      </c>
    </row>
    <row r="95" spans="1:5">
      <c r="A95">
        <v>94</v>
      </c>
      <c r="B95" t="s">
        <v>3895</v>
      </c>
      <c r="C95" t="s">
        <v>3875</v>
      </c>
    </row>
    <row r="96" spans="1:5">
      <c r="A96">
        <v>95</v>
      </c>
      <c r="B96" t="s">
        <v>245</v>
      </c>
      <c r="C96" t="s">
        <v>3880</v>
      </c>
      <c r="D96" t="s">
        <v>245</v>
      </c>
      <c r="E96">
        <v>52</v>
      </c>
    </row>
    <row r="97" spans="1:9">
      <c r="A97">
        <v>96</v>
      </c>
      <c r="B97" t="s">
        <v>3896</v>
      </c>
      <c r="C97" t="s">
        <v>3875</v>
      </c>
      <c r="D97" s="42"/>
    </row>
    <row r="98" spans="1:9">
      <c r="A98">
        <v>97</v>
      </c>
      <c r="B98" t="s">
        <v>248</v>
      </c>
      <c r="C98" t="s">
        <v>3880</v>
      </c>
      <c r="D98" t="s">
        <v>248</v>
      </c>
      <c r="E98">
        <v>53</v>
      </c>
    </row>
    <row r="99" spans="1:9">
      <c r="A99">
        <v>98</v>
      </c>
      <c r="B99" t="s">
        <v>1295</v>
      </c>
      <c r="C99" t="s">
        <v>3880</v>
      </c>
      <c r="D99" t="s">
        <v>1295</v>
      </c>
      <c r="E99">
        <v>54</v>
      </c>
    </row>
    <row r="100" spans="1:9">
      <c r="A100">
        <v>99</v>
      </c>
      <c r="B100" t="s">
        <v>1295</v>
      </c>
      <c r="C100" t="s">
        <v>3880</v>
      </c>
      <c r="D100" t="s">
        <v>1295</v>
      </c>
      <c r="E100">
        <v>54</v>
      </c>
    </row>
    <row r="101" spans="1:9">
      <c r="A101">
        <v>100</v>
      </c>
      <c r="B101" t="s">
        <v>1296</v>
      </c>
      <c r="C101" t="s">
        <v>3857</v>
      </c>
      <c r="D101" s="42" t="s">
        <v>1782</v>
      </c>
      <c r="E101">
        <v>593</v>
      </c>
      <c r="F101" t="s">
        <v>1858</v>
      </c>
      <c r="G101">
        <v>671</v>
      </c>
    </row>
    <row r="102" spans="1:9">
      <c r="A102">
        <v>101</v>
      </c>
      <c r="B102" t="s">
        <v>255</v>
      </c>
      <c r="C102" t="s">
        <v>3857</v>
      </c>
      <c r="D102" t="s">
        <v>1297</v>
      </c>
      <c r="E102">
        <v>55</v>
      </c>
      <c r="F102" t="s">
        <v>1385</v>
      </c>
      <c r="G102">
        <v>145</v>
      </c>
      <c r="H102" t="s">
        <v>1632</v>
      </c>
      <c r="I102">
        <v>430</v>
      </c>
    </row>
    <row r="103" spans="1:9" s="44" customFormat="1" ht="13.8" thickBot="1">
      <c r="A103" s="44">
        <v>102</v>
      </c>
      <c r="B103" s="44" t="s">
        <v>3897</v>
      </c>
      <c r="C103" s="44" t="s">
        <v>3857</v>
      </c>
      <c r="D103" s="45" t="s">
        <v>1706</v>
      </c>
      <c r="E103" s="44">
        <v>509</v>
      </c>
      <c r="F103" s="44" t="s">
        <v>1765</v>
      </c>
      <c r="G103" s="44">
        <v>577</v>
      </c>
    </row>
    <row r="104" spans="1:9" ht="13.8" thickTop="1">
      <c r="A104">
        <v>103</v>
      </c>
      <c r="B104" t="s">
        <v>263</v>
      </c>
      <c r="C104" t="s">
        <v>3857</v>
      </c>
      <c r="D104" s="42" t="s">
        <v>1465</v>
      </c>
      <c r="E104">
        <v>239</v>
      </c>
      <c r="F104" t="s">
        <v>1522</v>
      </c>
      <c r="G104">
        <v>305</v>
      </c>
    </row>
    <row r="105" spans="1:9">
      <c r="A105">
        <v>104</v>
      </c>
      <c r="B105" t="s">
        <v>265</v>
      </c>
      <c r="C105" t="s">
        <v>3875</v>
      </c>
    </row>
    <row r="106" spans="1:9">
      <c r="A106">
        <v>105</v>
      </c>
      <c r="B106" t="s">
        <v>1299</v>
      </c>
      <c r="C106" t="s">
        <v>3880</v>
      </c>
      <c r="D106" t="s">
        <v>1299</v>
      </c>
      <c r="E106">
        <v>58</v>
      </c>
    </row>
    <row r="107" spans="1:9">
      <c r="A107">
        <v>106</v>
      </c>
      <c r="B107" t="s">
        <v>1299</v>
      </c>
      <c r="C107" t="s">
        <v>3880</v>
      </c>
      <c r="D107" t="s">
        <v>1299</v>
      </c>
      <c r="E107">
        <v>58</v>
      </c>
    </row>
    <row r="108" spans="1:9">
      <c r="A108">
        <v>107</v>
      </c>
      <c r="B108" t="s">
        <v>1301</v>
      </c>
      <c r="C108" t="s">
        <v>3880</v>
      </c>
      <c r="D108" t="s">
        <v>1301</v>
      </c>
      <c r="E108">
        <v>60</v>
      </c>
    </row>
    <row r="109" spans="1:9">
      <c r="A109">
        <v>108</v>
      </c>
      <c r="B109" t="s">
        <v>1302</v>
      </c>
      <c r="C109" t="s">
        <v>3880</v>
      </c>
      <c r="D109" t="s">
        <v>1302</v>
      </c>
      <c r="E109">
        <v>61</v>
      </c>
    </row>
    <row r="110" spans="1:9">
      <c r="A110">
        <v>109</v>
      </c>
      <c r="B110" t="s">
        <v>1303</v>
      </c>
      <c r="C110" t="s">
        <v>3880</v>
      </c>
      <c r="D110" t="s">
        <v>1303</v>
      </c>
      <c r="E110">
        <v>62</v>
      </c>
    </row>
    <row r="111" spans="1:9">
      <c r="A111">
        <v>110</v>
      </c>
      <c r="B111" t="s">
        <v>276</v>
      </c>
      <c r="C111" t="s">
        <v>3880</v>
      </c>
      <c r="D111" t="s">
        <v>276</v>
      </c>
      <c r="E111">
        <v>63</v>
      </c>
    </row>
    <row r="112" spans="1:9">
      <c r="A112">
        <v>111</v>
      </c>
      <c r="B112" t="s">
        <v>1304</v>
      </c>
      <c r="C112" t="s">
        <v>3880</v>
      </c>
      <c r="D112" t="s">
        <v>1304</v>
      </c>
      <c r="E112">
        <v>64</v>
      </c>
    </row>
    <row r="113" spans="1:9">
      <c r="A113">
        <v>112</v>
      </c>
      <c r="B113" t="s">
        <v>1304</v>
      </c>
      <c r="C113" t="s">
        <v>3880</v>
      </c>
      <c r="D113" t="s">
        <v>1304</v>
      </c>
      <c r="E113">
        <v>64</v>
      </c>
    </row>
    <row r="114" spans="1:9">
      <c r="A114">
        <v>113</v>
      </c>
      <c r="B114" t="s">
        <v>278</v>
      </c>
      <c r="C114" t="s">
        <v>3880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3880</v>
      </c>
      <c r="D115" t="s">
        <v>280</v>
      </c>
      <c r="E115">
        <v>66</v>
      </c>
    </row>
    <row r="116" spans="1:9">
      <c r="A116">
        <v>115</v>
      </c>
      <c r="B116" t="s">
        <v>1305</v>
      </c>
      <c r="C116" t="s">
        <v>3880</v>
      </c>
      <c r="D116" t="s">
        <v>1305</v>
      </c>
      <c r="E116">
        <v>67</v>
      </c>
    </row>
    <row r="117" spans="1:9">
      <c r="A117">
        <v>116</v>
      </c>
      <c r="B117" t="s">
        <v>282</v>
      </c>
      <c r="C117" t="s">
        <v>3857</v>
      </c>
      <c r="D117" t="s">
        <v>1242</v>
      </c>
      <c r="E117">
        <v>1</v>
      </c>
      <c r="F117" t="s">
        <v>1306</v>
      </c>
      <c r="G117">
        <v>68</v>
      </c>
      <c r="H117" s="41" t="s">
        <v>1308</v>
      </c>
      <c r="I117">
        <v>70</v>
      </c>
    </row>
    <row r="118" spans="1:9">
      <c r="A118">
        <v>117</v>
      </c>
      <c r="B118" t="s">
        <v>285</v>
      </c>
      <c r="C118" t="s">
        <v>3857</v>
      </c>
      <c r="D118" t="s">
        <v>1242</v>
      </c>
      <c r="E118">
        <v>1</v>
      </c>
      <c r="F118" s="41" t="s">
        <v>1306</v>
      </c>
      <c r="G118">
        <v>68</v>
      </c>
      <c r="H118" t="s">
        <v>1308</v>
      </c>
      <c r="I118">
        <v>70</v>
      </c>
    </row>
    <row r="119" spans="1:9">
      <c r="A119">
        <v>118</v>
      </c>
      <c r="B119" t="s">
        <v>1307</v>
      </c>
      <c r="C119" t="s">
        <v>3880</v>
      </c>
      <c r="D119" t="s">
        <v>1307</v>
      </c>
      <c r="E119">
        <v>69</v>
      </c>
    </row>
    <row r="120" spans="1:9">
      <c r="A120">
        <v>119</v>
      </c>
      <c r="B120" t="s">
        <v>3898</v>
      </c>
      <c r="C120" t="s">
        <v>3857</v>
      </c>
      <c r="D120" s="41" t="s">
        <v>1309</v>
      </c>
      <c r="E120">
        <v>71</v>
      </c>
    </row>
    <row r="121" spans="1:9">
      <c r="A121">
        <v>120</v>
      </c>
      <c r="B121" t="s">
        <v>3899</v>
      </c>
      <c r="C121" t="s">
        <v>3857</v>
      </c>
      <c r="D121" s="42" t="s">
        <v>1512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1310</v>
      </c>
      <c r="C122" t="s">
        <v>3880</v>
      </c>
      <c r="D122" t="s">
        <v>1310</v>
      </c>
      <c r="E122">
        <v>72</v>
      </c>
    </row>
    <row r="123" spans="1:9">
      <c r="A123">
        <v>122</v>
      </c>
      <c r="B123" t="s">
        <v>1311</v>
      </c>
      <c r="C123" t="s">
        <v>3880</v>
      </c>
      <c r="D123" t="s">
        <v>1311</v>
      </c>
      <c r="E123">
        <v>73</v>
      </c>
    </row>
    <row r="124" spans="1:9">
      <c r="A124">
        <v>123</v>
      </c>
      <c r="B124" t="s">
        <v>1312</v>
      </c>
      <c r="C124" t="s">
        <v>3880</v>
      </c>
      <c r="D124" t="s">
        <v>1312</v>
      </c>
      <c r="E124">
        <v>74</v>
      </c>
    </row>
    <row r="125" spans="1:9">
      <c r="A125">
        <v>124</v>
      </c>
      <c r="B125" t="s">
        <v>1312</v>
      </c>
      <c r="C125" t="s">
        <v>3880</v>
      </c>
      <c r="D125" t="s">
        <v>1312</v>
      </c>
      <c r="E125">
        <v>74</v>
      </c>
    </row>
    <row r="126" spans="1:9">
      <c r="A126">
        <v>125</v>
      </c>
      <c r="B126" t="s">
        <v>1313</v>
      </c>
      <c r="C126" t="s">
        <v>3880</v>
      </c>
      <c r="D126" t="s">
        <v>1313</v>
      </c>
      <c r="E126">
        <v>75</v>
      </c>
    </row>
    <row r="127" spans="1:9">
      <c r="A127">
        <v>126</v>
      </c>
      <c r="B127" t="s">
        <v>1313</v>
      </c>
      <c r="C127" t="s">
        <v>3880</v>
      </c>
      <c r="D127" t="s">
        <v>1313</v>
      </c>
      <c r="E127">
        <v>75</v>
      </c>
    </row>
    <row r="128" spans="1:9">
      <c r="A128">
        <v>127</v>
      </c>
      <c r="B128" t="s">
        <v>1315</v>
      </c>
      <c r="C128" t="s">
        <v>3880</v>
      </c>
      <c r="D128" t="s">
        <v>1315</v>
      </c>
      <c r="E128">
        <v>77</v>
      </c>
    </row>
    <row r="129" spans="1:83">
      <c r="A129">
        <v>128</v>
      </c>
      <c r="B129" t="s">
        <v>1316</v>
      </c>
      <c r="C129" t="s">
        <v>3880</v>
      </c>
      <c r="D129" t="s">
        <v>1316</v>
      </c>
      <c r="E129">
        <v>78</v>
      </c>
    </row>
    <row r="130" spans="1:83">
      <c r="A130">
        <v>129</v>
      </c>
      <c r="B130" t="s">
        <v>1316</v>
      </c>
      <c r="C130" t="s">
        <v>3880</v>
      </c>
      <c r="D130" t="s">
        <v>1316</v>
      </c>
      <c r="E130">
        <v>78</v>
      </c>
    </row>
    <row r="131" spans="1:83">
      <c r="A131">
        <v>130</v>
      </c>
      <c r="B131" t="s">
        <v>1317</v>
      </c>
      <c r="C131" t="s">
        <v>3880</v>
      </c>
      <c r="D131" t="s">
        <v>1317</v>
      </c>
      <c r="E131">
        <v>79</v>
      </c>
    </row>
    <row r="132" spans="1:83">
      <c r="A132">
        <v>131</v>
      </c>
      <c r="B132" t="s">
        <v>1317</v>
      </c>
      <c r="C132" t="s">
        <v>3880</v>
      </c>
      <c r="D132" t="s">
        <v>1317</v>
      </c>
      <c r="E132">
        <v>79</v>
      </c>
    </row>
    <row r="133" spans="1:83">
      <c r="A133">
        <v>132</v>
      </c>
      <c r="B133" t="s">
        <v>1318</v>
      </c>
      <c r="C133" t="s">
        <v>3880</v>
      </c>
      <c r="D133" t="s">
        <v>1318</v>
      </c>
      <c r="E133">
        <v>80</v>
      </c>
    </row>
    <row r="134" spans="1:83">
      <c r="A134">
        <v>133</v>
      </c>
      <c r="B134" t="s">
        <v>1318</v>
      </c>
      <c r="C134" t="s">
        <v>3880</v>
      </c>
      <c r="D134" t="s">
        <v>1318</v>
      </c>
      <c r="E134">
        <v>80</v>
      </c>
    </row>
    <row r="135" spans="1:83">
      <c r="A135">
        <v>134</v>
      </c>
      <c r="B135" t="s">
        <v>310</v>
      </c>
      <c r="C135" t="s">
        <v>3857</v>
      </c>
      <c r="D135" t="s">
        <v>1260</v>
      </c>
      <c r="E135">
        <v>19</v>
      </c>
      <c r="F135" t="s">
        <v>1264</v>
      </c>
      <c r="G135">
        <v>22</v>
      </c>
      <c r="H135" t="s">
        <v>1283</v>
      </c>
      <c r="I135">
        <v>40</v>
      </c>
      <c r="J135" t="s">
        <v>1304</v>
      </c>
      <c r="K135">
        <v>64</v>
      </c>
      <c r="L135" t="s">
        <v>1307</v>
      </c>
      <c r="M135">
        <v>69</v>
      </c>
      <c r="N135" t="s">
        <v>1310</v>
      </c>
      <c r="O135">
        <v>72</v>
      </c>
      <c r="P135" s="41" t="s">
        <v>1319</v>
      </c>
      <c r="Q135">
        <v>81</v>
      </c>
      <c r="R135" t="s">
        <v>1350</v>
      </c>
      <c r="S135">
        <v>111</v>
      </c>
      <c r="T135" t="s">
        <v>1360</v>
      </c>
      <c r="U135">
        <v>121</v>
      </c>
      <c r="V135" t="s">
        <v>1361</v>
      </c>
      <c r="W135">
        <v>122</v>
      </c>
      <c r="X135" t="s">
        <v>1369</v>
      </c>
      <c r="Y135">
        <v>130</v>
      </c>
      <c r="Z135" t="s">
        <v>1370</v>
      </c>
      <c r="AA135">
        <v>131</v>
      </c>
      <c r="AB135" t="s">
        <v>1392</v>
      </c>
      <c r="AC135">
        <v>154</v>
      </c>
      <c r="AD135" t="s">
        <v>1425</v>
      </c>
      <c r="AE135">
        <v>194</v>
      </c>
      <c r="AF135" t="s">
        <v>1508</v>
      </c>
      <c r="AG135">
        <v>291</v>
      </c>
      <c r="AH135" t="s">
        <v>1509</v>
      </c>
      <c r="AI135">
        <v>292</v>
      </c>
      <c r="AJ135" t="s">
        <v>1521</v>
      </c>
      <c r="AK135">
        <v>304</v>
      </c>
      <c r="AL135" t="s">
        <v>1545</v>
      </c>
      <c r="AM135">
        <v>332</v>
      </c>
      <c r="AN135" t="s">
        <v>1561</v>
      </c>
      <c r="AO135">
        <v>349</v>
      </c>
      <c r="AP135" t="s">
        <v>739</v>
      </c>
      <c r="AQ135">
        <v>368</v>
      </c>
      <c r="AR135" t="s">
        <v>1591</v>
      </c>
      <c r="AS135">
        <v>382</v>
      </c>
      <c r="AT135" t="s">
        <v>1629</v>
      </c>
      <c r="AU135">
        <v>427</v>
      </c>
      <c r="AV135" t="s">
        <v>1630</v>
      </c>
      <c r="AW135">
        <v>428</v>
      </c>
      <c r="AX135" t="s">
        <v>1650</v>
      </c>
      <c r="AY135">
        <v>447</v>
      </c>
      <c r="AZ135" t="s">
        <v>1657</v>
      </c>
      <c r="BA135">
        <v>454</v>
      </c>
      <c r="BB135" t="s">
        <v>1672</v>
      </c>
      <c r="BC135">
        <v>471</v>
      </c>
      <c r="BD135" t="s">
        <v>1690</v>
      </c>
      <c r="BE135">
        <v>491</v>
      </c>
      <c r="BF135" t="s">
        <v>1705</v>
      </c>
      <c r="BG135">
        <v>508</v>
      </c>
      <c r="BH135" t="s">
        <v>1727</v>
      </c>
      <c r="BI135">
        <v>530</v>
      </c>
      <c r="BJ135" t="s">
        <v>1751</v>
      </c>
      <c r="BK135">
        <v>560</v>
      </c>
      <c r="BL135" t="s">
        <v>1755</v>
      </c>
      <c r="BM135">
        <v>565</v>
      </c>
      <c r="BN135" t="s">
        <v>1762</v>
      </c>
      <c r="BO135">
        <v>573</v>
      </c>
      <c r="BP135" t="s">
        <v>1787</v>
      </c>
      <c r="BQ135">
        <v>598</v>
      </c>
      <c r="BR135" t="s">
        <v>1804</v>
      </c>
      <c r="BS135">
        <v>614</v>
      </c>
      <c r="BT135" t="s">
        <v>1805</v>
      </c>
      <c r="BU135">
        <v>615</v>
      </c>
      <c r="BV135" t="s">
        <v>1806</v>
      </c>
      <c r="BW135">
        <v>616</v>
      </c>
      <c r="BX135" t="s">
        <v>1817</v>
      </c>
      <c r="BY135">
        <v>627</v>
      </c>
      <c r="BZ135" t="s">
        <v>1836</v>
      </c>
      <c r="CA135">
        <v>649</v>
      </c>
      <c r="CB135" t="s">
        <v>1855</v>
      </c>
      <c r="CC135">
        <v>668</v>
      </c>
      <c r="CD135" t="s">
        <v>1165</v>
      </c>
      <c r="CE135">
        <v>681</v>
      </c>
    </row>
    <row r="136" spans="1:83">
      <c r="A136">
        <v>135</v>
      </c>
      <c r="B136" t="s">
        <v>1320</v>
      </c>
      <c r="C136" t="s">
        <v>3880</v>
      </c>
      <c r="D136" t="s">
        <v>1320</v>
      </c>
      <c r="E136">
        <v>82</v>
      </c>
    </row>
    <row r="137" spans="1:83">
      <c r="A137">
        <v>136</v>
      </c>
      <c r="B137" t="s">
        <v>1321</v>
      </c>
      <c r="C137" t="s">
        <v>3880</v>
      </c>
      <c r="D137" s="46" t="s">
        <v>1321</v>
      </c>
      <c r="E137">
        <v>83</v>
      </c>
    </row>
    <row r="138" spans="1:83">
      <c r="A138">
        <v>137</v>
      </c>
      <c r="B138" t="s">
        <v>1322</v>
      </c>
      <c r="C138" t="s">
        <v>3880</v>
      </c>
      <c r="D138" s="46" t="s">
        <v>1322</v>
      </c>
      <c r="E138">
        <v>84</v>
      </c>
    </row>
    <row r="139" spans="1:83">
      <c r="A139">
        <v>138</v>
      </c>
      <c r="B139" t="s">
        <v>3900</v>
      </c>
      <c r="C139" t="s">
        <v>3875</v>
      </c>
    </row>
    <row r="140" spans="1:83">
      <c r="A140">
        <v>139</v>
      </c>
      <c r="B140" t="s">
        <v>3901</v>
      </c>
      <c r="C140" t="s">
        <v>3857</v>
      </c>
      <c r="D140" t="s">
        <v>1323</v>
      </c>
      <c r="E140">
        <v>85</v>
      </c>
    </row>
    <row r="141" spans="1:83">
      <c r="A141">
        <v>140</v>
      </c>
      <c r="B141" t="s">
        <v>3902</v>
      </c>
      <c r="C141" t="s">
        <v>3857</v>
      </c>
      <c r="D141" s="41" t="s">
        <v>1324</v>
      </c>
      <c r="E141">
        <v>86</v>
      </c>
    </row>
    <row r="142" spans="1:83">
      <c r="A142">
        <v>141</v>
      </c>
      <c r="B142" t="s">
        <v>3903</v>
      </c>
      <c r="C142" t="s">
        <v>3857</v>
      </c>
      <c r="D142" s="41" t="s">
        <v>1325</v>
      </c>
      <c r="E142">
        <v>87</v>
      </c>
      <c r="F142" t="s">
        <v>1477</v>
      </c>
      <c r="G142">
        <v>255</v>
      </c>
    </row>
    <row r="143" spans="1:83">
      <c r="A143">
        <v>142</v>
      </c>
      <c r="B143" t="s">
        <v>3904</v>
      </c>
      <c r="C143" t="s">
        <v>3857</v>
      </c>
      <c r="D143" s="41" t="s">
        <v>1325</v>
      </c>
      <c r="E143">
        <v>87</v>
      </c>
      <c r="F143" t="s">
        <v>1477</v>
      </c>
      <c r="G143">
        <v>255</v>
      </c>
    </row>
    <row r="144" spans="1:83">
      <c r="A144">
        <v>143</v>
      </c>
      <c r="B144" t="s">
        <v>1327</v>
      </c>
      <c r="C144" t="s">
        <v>3880</v>
      </c>
      <c r="D144" t="s">
        <v>1327</v>
      </c>
      <c r="E144">
        <v>89</v>
      </c>
    </row>
    <row r="145" spans="1:53">
      <c r="A145">
        <v>144</v>
      </c>
      <c r="B145" t="s">
        <v>3905</v>
      </c>
      <c r="C145" t="s">
        <v>3857</v>
      </c>
      <c r="D145" s="41" t="s">
        <v>1328</v>
      </c>
      <c r="E145">
        <v>90</v>
      </c>
    </row>
    <row r="146" spans="1:53">
      <c r="A146">
        <v>145</v>
      </c>
      <c r="B146" t="s">
        <v>3906</v>
      </c>
      <c r="C146" t="s">
        <v>3857</v>
      </c>
      <c r="D146" s="41" t="s">
        <v>1329</v>
      </c>
      <c r="E146">
        <v>91</v>
      </c>
    </row>
    <row r="147" spans="1:53">
      <c r="A147">
        <v>146</v>
      </c>
      <c r="B147" t="s">
        <v>1330</v>
      </c>
      <c r="C147" t="s">
        <v>3857</v>
      </c>
      <c r="D147" s="41" t="s">
        <v>1254</v>
      </c>
      <c r="E147">
        <v>13</v>
      </c>
      <c r="F147" t="s">
        <v>1262</v>
      </c>
      <c r="G147">
        <v>20</v>
      </c>
      <c r="H147" t="s">
        <v>1278</v>
      </c>
      <c r="I147">
        <v>35</v>
      </c>
      <c r="J147" t="s">
        <v>1286</v>
      </c>
      <c r="K147">
        <v>43</v>
      </c>
      <c r="L147" t="s">
        <v>1291</v>
      </c>
      <c r="M147">
        <v>48</v>
      </c>
      <c r="N147" t="s">
        <v>1294</v>
      </c>
      <c r="O147">
        <v>51</v>
      </c>
      <c r="P147" t="s">
        <v>1300</v>
      </c>
      <c r="Q147">
        <v>59</v>
      </c>
      <c r="R147" t="s">
        <v>1434</v>
      </c>
      <c r="S147">
        <v>203</v>
      </c>
      <c r="T147" t="s">
        <v>1466</v>
      </c>
      <c r="U147">
        <v>240</v>
      </c>
      <c r="V147" t="s">
        <v>1475</v>
      </c>
      <c r="W147">
        <v>253</v>
      </c>
      <c r="X147" t="s">
        <v>1504</v>
      </c>
      <c r="Y147">
        <v>286</v>
      </c>
      <c r="Z147" t="s">
        <v>1529</v>
      </c>
      <c r="AA147">
        <v>313</v>
      </c>
      <c r="AB147" t="s">
        <v>1558</v>
      </c>
      <c r="AC147">
        <v>346</v>
      </c>
      <c r="AD147" t="s">
        <v>1559</v>
      </c>
      <c r="AE147">
        <v>347</v>
      </c>
      <c r="AF147" t="s">
        <v>1563</v>
      </c>
      <c r="AG147">
        <v>351</v>
      </c>
      <c r="AH147" t="s">
        <v>1566</v>
      </c>
      <c r="AI147">
        <v>355</v>
      </c>
      <c r="AJ147" t="s">
        <v>1577</v>
      </c>
      <c r="AK147">
        <v>366</v>
      </c>
      <c r="AL147" t="s">
        <v>1580</v>
      </c>
      <c r="AM147">
        <v>370</v>
      </c>
      <c r="AN147" t="s">
        <v>1588</v>
      </c>
      <c r="AO147">
        <v>379</v>
      </c>
      <c r="AP147" t="s">
        <v>1625</v>
      </c>
      <c r="AQ147">
        <v>421</v>
      </c>
      <c r="AR147" t="s">
        <v>1659</v>
      </c>
      <c r="AS147">
        <v>456</v>
      </c>
      <c r="AT147" t="s">
        <v>1660</v>
      </c>
      <c r="AU147">
        <v>457</v>
      </c>
      <c r="AV147" t="s">
        <v>1680</v>
      </c>
      <c r="AW147">
        <v>481</v>
      </c>
      <c r="AX147" t="s">
        <v>1742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1331</v>
      </c>
      <c r="C148" t="s">
        <v>3880</v>
      </c>
      <c r="D148" s="46" t="s">
        <v>1331</v>
      </c>
      <c r="E148">
        <v>92</v>
      </c>
    </row>
    <row r="149" spans="1:53">
      <c r="A149">
        <v>148</v>
      </c>
      <c r="B149" t="s">
        <v>1332</v>
      </c>
      <c r="C149" t="s">
        <v>3880</v>
      </c>
      <c r="D149" t="s">
        <v>1332</v>
      </c>
      <c r="E149">
        <v>93</v>
      </c>
    </row>
    <row r="150" spans="1:53">
      <c r="A150">
        <v>149</v>
      </c>
      <c r="B150" t="s">
        <v>1333</v>
      </c>
      <c r="C150" t="s">
        <v>3880</v>
      </c>
      <c r="D150" t="s">
        <v>1333</v>
      </c>
      <c r="E150">
        <v>94</v>
      </c>
    </row>
    <row r="151" spans="1:53">
      <c r="A151">
        <v>150</v>
      </c>
      <c r="B151" t="s">
        <v>1337</v>
      </c>
      <c r="C151" t="s">
        <v>3875</v>
      </c>
      <c r="D151" s="42"/>
    </row>
    <row r="152" spans="1:53">
      <c r="A152">
        <v>151</v>
      </c>
      <c r="B152" t="s">
        <v>1338</v>
      </c>
      <c r="C152" t="s">
        <v>3880</v>
      </c>
      <c r="D152" t="s">
        <v>1338</v>
      </c>
      <c r="E152">
        <v>99</v>
      </c>
    </row>
    <row r="153" spans="1:53">
      <c r="A153">
        <v>152</v>
      </c>
      <c r="B153" t="s">
        <v>1339</v>
      </c>
      <c r="C153" t="s">
        <v>3875</v>
      </c>
      <c r="D153" s="42"/>
    </row>
    <row r="154" spans="1:53">
      <c r="A154">
        <v>153</v>
      </c>
      <c r="B154" t="s">
        <v>3907</v>
      </c>
      <c r="C154" t="s">
        <v>3857</v>
      </c>
      <c r="D154" s="41" t="s">
        <v>1341</v>
      </c>
      <c r="E154">
        <v>102</v>
      </c>
    </row>
    <row r="155" spans="1:53">
      <c r="A155">
        <v>154</v>
      </c>
      <c r="B155" t="s">
        <v>3908</v>
      </c>
      <c r="C155" t="s">
        <v>3857</v>
      </c>
      <c r="D155" s="41" t="s">
        <v>1340</v>
      </c>
      <c r="E155">
        <v>101</v>
      </c>
    </row>
    <row r="156" spans="1:53">
      <c r="A156">
        <v>155</v>
      </c>
      <c r="B156" t="s">
        <v>1342</v>
      </c>
      <c r="C156" t="s">
        <v>3880</v>
      </c>
      <c r="D156" t="s">
        <v>1342</v>
      </c>
      <c r="E156">
        <v>103</v>
      </c>
    </row>
    <row r="157" spans="1:53">
      <c r="A157">
        <v>156</v>
      </c>
      <c r="B157" t="s">
        <v>1344</v>
      </c>
      <c r="C157" t="s">
        <v>3880</v>
      </c>
      <c r="D157" t="s">
        <v>1344</v>
      </c>
      <c r="E157">
        <v>105</v>
      </c>
    </row>
    <row r="158" spans="1:53">
      <c r="A158">
        <v>157</v>
      </c>
      <c r="B158" t="s">
        <v>1346</v>
      </c>
      <c r="C158" t="s">
        <v>3880</v>
      </c>
      <c r="D158" t="s">
        <v>1346</v>
      </c>
      <c r="E158">
        <v>107</v>
      </c>
    </row>
    <row r="159" spans="1:53">
      <c r="A159">
        <v>158</v>
      </c>
      <c r="B159" t="s">
        <v>1346</v>
      </c>
      <c r="C159" t="s">
        <v>3880</v>
      </c>
      <c r="D159" t="s">
        <v>1346</v>
      </c>
      <c r="E159">
        <v>107</v>
      </c>
    </row>
    <row r="160" spans="1:53">
      <c r="A160">
        <v>159</v>
      </c>
      <c r="B160" t="s">
        <v>1345</v>
      </c>
      <c r="C160" t="s">
        <v>3880</v>
      </c>
      <c r="D160" t="s">
        <v>1345</v>
      </c>
      <c r="E160">
        <v>106</v>
      </c>
    </row>
    <row r="161" spans="1:7">
      <c r="A161">
        <v>160</v>
      </c>
      <c r="B161" t="s">
        <v>1345</v>
      </c>
      <c r="C161" t="s">
        <v>3880</v>
      </c>
      <c r="D161" t="s">
        <v>1345</v>
      </c>
      <c r="E161">
        <v>106</v>
      </c>
    </row>
    <row r="162" spans="1:7">
      <c r="A162">
        <v>161</v>
      </c>
      <c r="B162" t="s">
        <v>1347</v>
      </c>
      <c r="C162" t="s">
        <v>3880</v>
      </c>
      <c r="D162" t="s">
        <v>1347</v>
      </c>
      <c r="E162">
        <v>108</v>
      </c>
    </row>
    <row r="163" spans="1:7">
      <c r="A163">
        <v>162</v>
      </c>
      <c r="B163" t="s">
        <v>3909</v>
      </c>
      <c r="C163" t="s">
        <v>3857</v>
      </c>
      <c r="D163" s="41" t="s">
        <v>1348</v>
      </c>
      <c r="E163">
        <v>109</v>
      </c>
      <c r="F163" t="s">
        <v>1390</v>
      </c>
      <c r="G163">
        <v>150</v>
      </c>
    </row>
    <row r="164" spans="1:7">
      <c r="A164">
        <v>163</v>
      </c>
      <c r="B164" t="s">
        <v>3909</v>
      </c>
      <c r="C164" t="s">
        <v>3857</v>
      </c>
      <c r="D164" s="41" t="s">
        <v>1348</v>
      </c>
      <c r="E164">
        <v>109</v>
      </c>
      <c r="F164" t="s">
        <v>1390</v>
      </c>
      <c r="G164">
        <v>150</v>
      </c>
    </row>
    <row r="165" spans="1:7">
      <c r="A165">
        <v>164</v>
      </c>
      <c r="B165" t="s">
        <v>365</v>
      </c>
      <c r="C165" t="s">
        <v>3875</v>
      </c>
    </row>
    <row r="166" spans="1:7">
      <c r="A166">
        <v>165</v>
      </c>
      <c r="B166" t="s">
        <v>1349</v>
      </c>
      <c r="C166" t="s">
        <v>3880</v>
      </c>
      <c r="D166" t="s">
        <v>1349</v>
      </c>
      <c r="E166">
        <v>110</v>
      </c>
    </row>
    <row r="167" spans="1:7">
      <c r="A167">
        <v>166</v>
      </c>
      <c r="B167" t="s">
        <v>1350</v>
      </c>
      <c r="C167" t="s">
        <v>3880</v>
      </c>
      <c r="D167" t="s">
        <v>1350</v>
      </c>
      <c r="E167">
        <v>111</v>
      </c>
    </row>
    <row r="168" spans="1:7">
      <c r="A168">
        <v>167</v>
      </c>
      <c r="B168" t="s">
        <v>1350</v>
      </c>
      <c r="C168" t="s">
        <v>3880</v>
      </c>
      <c r="D168" t="s">
        <v>1350</v>
      </c>
      <c r="E168">
        <v>111</v>
      </c>
    </row>
    <row r="169" spans="1:7">
      <c r="A169">
        <v>168</v>
      </c>
      <c r="B169" t="s">
        <v>1353</v>
      </c>
      <c r="C169" t="s">
        <v>3880</v>
      </c>
      <c r="D169" t="s">
        <v>1353</v>
      </c>
      <c r="E169">
        <v>114</v>
      </c>
    </row>
    <row r="170" spans="1:7">
      <c r="A170">
        <v>169</v>
      </c>
      <c r="B170" t="s">
        <v>1355</v>
      </c>
      <c r="C170" t="s">
        <v>3880</v>
      </c>
      <c r="D170" t="s">
        <v>1355</v>
      </c>
      <c r="E170">
        <v>116</v>
      </c>
    </row>
    <row r="171" spans="1:7">
      <c r="A171">
        <v>170</v>
      </c>
      <c r="B171" t="s">
        <v>1354</v>
      </c>
      <c r="C171" t="s">
        <v>3880</v>
      </c>
      <c r="D171" t="s">
        <v>1354</v>
      </c>
      <c r="E171">
        <v>115</v>
      </c>
    </row>
    <row r="172" spans="1:7">
      <c r="A172">
        <v>171</v>
      </c>
      <c r="B172" t="s">
        <v>1356</v>
      </c>
      <c r="C172" t="s">
        <v>3880</v>
      </c>
      <c r="D172" t="s">
        <v>1356</v>
      </c>
      <c r="E172">
        <v>117</v>
      </c>
    </row>
    <row r="173" spans="1:7">
      <c r="A173">
        <v>172</v>
      </c>
      <c r="B173" t="s">
        <v>376</v>
      </c>
      <c r="C173" t="s">
        <v>3857</v>
      </c>
      <c r="D173" s="41" t="s">
        <v>1359</v>
      </c>
      <c r="E173">
        <v>120</v>
      </c>
    </row>
    <row r="174" spans="1:7">
      <c r="A174">
        <v>173</v>
      </c>
      <c r="B174" t="s">
        <v>1357</v>
      </c>
      <c r="C174" t="s">
        <v>3880</v>
      </c>
      <c r="D174" t="s">
        <v>1357</v>
      </c>
      <c r="E174">
        <v>118</v>
      </c>
    </row>
    <row r="175" spans="1:7">
      <c r="A175">
        <v>174</v>
      </c>
      <c r="B175" t="s">
        <v>1358</v>
      </c>
      <c r="C175" t="s">
        <v>3880</v>
      </c>
      <c r="D175" t="s">
        <v>1358</v>
      </c>
      <c r="E175">
        <v>119</v>
      </c>
    </row>
    <row r="176" spans="1:7">
      <c r="A176">
        <v>175</v>
      </c>
      <c r="B176" t="s">
        <v>1358</v>
      </c>
      <c r="C176" t="s">
        <v>3880</v>
      </c>
      <c r="D176" t="s">
        <v>1358</v>
      </c>
      <c r="E176">
        <v>119</v>
      </c>
    </row>
    <row r="177" spans="1:21">
      <c r="A177">
        <v>176</v>
      </c>
      <c r="B177" t="s">
        <v>1360</v>
      </c>
      <c r="C177" t="s">
        <v>3880</v>
      </c>
      <c r="D177" t="s">
        <v>1360</v>
      </c>
      <c r="E177">
        <v>121</v>
      </c>
    </row>
    <row r="178" spans="1:21">
      <c r="A178">
        <v>177</v>
      </c>
      <c r="B178" t="s">
        <v>1361</v>
      </c>
      <c r="C178" t="s">
        <v>3880</v>
      </c>
      <c r="D178" t="s">
        <v>1361</v>
      </c>
      <c r="E178">
        <v>122</v>
      </c>
    </row>
    <row r="179" spans="1:21">
      <c r="A179">
        <v>178</v>
      </c>
      <c r="B179" t="s">
        <v>1364</v>
      </c>
      <c r="C179" t="s">
        <v>3880</v>
      </c>
      <c r="D179" t="s">
        <v>1364</v>
      </c>
      <c r="E179">
        <v>125</v>
      </c>
    </row>
    <row r="180" spans="1:21">
      <c r="A180">
        <v>179</v>
      </c>
      <c r="B180" t="s">
        <v>1363</v>
      </c>
      <c r="C180" t="s">
        <v>3880</v>
      </c>
      <c r="D180" t="s">
        <v>1363</v>
      </c>
      <c r="E180">
        <v>124</v>
      </c>
    </row>
    <row r="181" spans="1:21">
      <c r="A181">
        <v>180</v>
      </c>
      <c r="B181" t="s">
        <v>1363</v>
      </c>
      <c r="C181" t="s">
        <v>3880</v>
      </c>
      <c r="D181" t="s">
        <v>1363</v>
      </c>
      <c r="E181">
        <v>124</v>
      </c>
    </row>
    <row r="182" spans="1:21">
      <c r="A182">
        <v>181</v>
      </c>
      <c r="B182" t="s">
        <v>3910</v>
      </c>
      <c r="C182" t="s">
        <v>3857</v>
      </c>
      <c r="D182" s="41" t="s">
        <v>1365</v>
      </c>
      <c r="E182">
        <v>126</v>
      </c>
    </row>
    <row r="183" spans="1:21">
      <c r="A183">
        <v>182</v>
      </c>
      <c r="B183" t="s">
        <v>3911</v>
      </c>
      <c r="C183" t="s">
        <v>3857</v>
      </c>
      <c r="D183" s="42" t="s">
        <v>1244</v>
      </c>
      <c r="E183">
        <v>2</v>
      </c>
      <c r="F183" t="s">
        <v>276</v>
      </c>
      <c r="G183">
        <v>63</v>
      </c>
      <c r="H183" t="s">
        <v>1331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1594</v>
      </c>
      <c r="O183">
        <v>386</v>
      </c>
      <c r="P183" t="s">
        <v>1622</v>
      </c>
      <c r="Q183">
        <v>416</v>
      </c>
      <c r="R183" t="s">
        <v>1664</v>
      </c>
      <c r="S183">
        <v>462</v>
      </c>
      <c r="T183" t="s">
        <v>1676</v>
      </c>
      <c r="U183">
        <v>475</v>
      </c>
    </row>
    <row r="184" spans="1:21">
      <c r="A184">
        <v>183</v>
      </c>
      <c r="B184" t="s">
        <v>3912</v>
      </c>
      <c r="C184" t="s">
        <v>3857</v>
      </c>
      <c r="D184" t="s">
        <v>1367</v>
      </c>
      <c r="E184">
        <v>128</v>
      </c>
    </row>
    <row r="185" spans="1:21">
      <c r="A185">
        <v>184</v>
      </c>
      <c r="B185" t="s">
        <v>1368</v>
      </c>
      <c r="C185" t="s">
        <v>3880</v>
      </c>
      <c r="D185" t="s">
        <v>1368</v>
      </c>
      <c r="E185">
        <v>129</v>
      </c>
    </row>
    <row r="186" spans="1:21">
      <c r="A186">
        <v>185</v>
      </c>
      <c r="B186" t="s">
        <v>1368</v>
      </c>
      <c r="C186" t="s">
        <v>3880</v>
      </c>
      <c r="D186" t="s">
        <v>1368</v>
      </c>
      <c r="E186">
        <v>129</v>
      </c>
    </row>
    <row r="187" spans="1:21">
      <c r="A187">
        <v>186</v>
      </c>
      <c r="B187" t="s">
        <v>1375</v>
      </c>
      <c r="C187" t="s">
        <v>3880</v>
      </c>
      <c r="D187" t="s">
        <v>1375</v>
      </c>
      <c r="E187">
        <v>135</v>
      </c>
    </row>
    <row r="188" spans="1:21">
      <c r="A188">
        <v>187</v>
      </c>
      <c r="B188" t="s">
        <v>1374</v>
      </c>
      <c r="C188" t="s">
        <v>3857</v>
      </c>
      <c r="D188" s="42" t="s">
        <v>1718</v>
      </c>
      <c r="E188">
        <v>521</v>
      </c>
    </row>
    <row r="189" spans="1:21">
      <c r="A189">
        <v>188</v>
      </c>
      <c r="B189" t="s">
        <v>1376</v>
      </c>
      <c r="C189" t="s">
        <v>3880</v>
      </c>
      <c r="D189" t="s">
        <v>1376</v>
      </c>
      <c r="E189">
        <v>136</v>
      </c>
    </row>
    <row r="190" spans="1:21">
      <c r="A190">
        <v>189</v>
      </c>
      <c r="B190" t="s">
        <v>1373</v>
      </c>
      <c r="C190" t="s">
        <v>3880</v>
      </c>
      <c r="D190" t="s">
        <v>1373</v>
      </c>
      <c r="E190">
        <v>134</v>
      </c>
    </row>
    <row r="191" spans="1:21">
      <c r="A191">
        <v>190</v>
      </c>
      <c r="B191" t="s">
        <v>1371</v>
      </c>
      <c r="C191" t="s">
        <v>3880</v>
      </c>
      <c r="D191" t="s">
        <v>1371</v>
      </c>
      <c r="E191">
        <v>132</v>
      </c>
    </row>
    <row r="192" spans="1:21">
      <c r="A192">
        <v>191</v>
      </c>
      <c r="B192" t="s">
        <v>1371</v>
      </c>
      <c r="C192" t="s">
        <v>3880</v>
      </c>
      <c r="D192" t="s">
        <v>1371</v>
      </c>
      <c r="E192">
        <v>132</v>
      </c>
    </row>
    <row r="193" spans="1:5">
      <c r="A193">
        <v>192</v>
      </c>
      <c r="B193" t="s">
        <v>1369</v>
      </c>
      <c r="C193" t="s">
        <v>3880</v>
      </c>
      <c r="D193" t="s">
        <v>1369</v>
      </c>
      <c r="E193">
        <v>130</v>
      </c>
    </row>
    <row r="194" spans="1:5">
      <c r="A194">
        <v>193</v>
      </c>
      <c r="B194" t="s">
        <v>1369</v>
      </c>
      <c r="C194" t="s">
        <v>3880</v>
      </c>
      <c r="D194" t="s">
        <v>1369</v>
      </c>
      <c r="E194">
        <v>130</v>
      </c>
    </row>
    <row r="195" spans="1:5">
      <c r="A195">
        <v>194</v>
      </c>
      <c r="B195" t="s">
        <v>1372</v>
      </c>
      <c r="C195" t="s">
        <v>3880</v>
      </c>
      <c r="D195" t="s">
        <v>1372</v>
      </c>
      <c r="E195">
        <v>133</v>
      </c>
    </row>
    <row r="196" spans="1:5">
      <c r="A196">
        <v>195</v>
      </c>
      <c r="B196" t="s">
        <v>1372</v>
      </c>
      <c r="C196" t="s">
        <v>3880</v>
      </c>
      <c r="D196" t="s">
        <v>1372</v>
      </c>
      <c r="E196">
        <v>133</v>
      </c>
    </row>
    <row r="197" spans="1:5">
      <c r="A197">
        <v>196</v>
      </c>
      <c r="B197" t="s">
        <v>1370</v>
      </c>
      <c r="C197" t="s">
        <v>3880</v>
      </c>
      <c r="D197" t="s">
        <v>1370</v>
      </c>
      <c r="E197">
        <v>131</v>
      </c>
    </row>
    <row r="198" spans="1:5">
      <c r="A198">
        <v>197</v>
      </c>
      <c r="B198" t="s">
        <v>1370</v>
      </c>
      <c r="C198" t="s">
        <v>3880</v>
      </c>
      <c r="D198" t="s">
        <v>1370</v>
      </c>
      <c r="E198">
        <v>131</v>
      </c>
    </row>
    <row r="199" spans="1:5">
      <c r="A199">
        <v>198</v>
      </c>
      <c r="B199" t="s">
        <v>404</v>
      </c>
      <c r="C199" t="s">
        <v>3880</v>
      </c>
      <c r="D199" t="s">
        <v>404</v>
      </c>
      <c r="E199">
        <v>137</v>
      </c>
    </row>
    <row r="200" spans="1:5">
      <c r="A200">
        <v>199</v>
      </c>
      <c r="B200" t="s">
        <v>1377</v>
      </c>
      <c r="C200" t="s">
        <v>3880</v>
      </c>
      <c r="D200" t="s">
        <v>1377</v>
      </c>
      <c r="E200">
        <v>138</v>
      </c>
    </row>
    <row r="201" spans="1:5">
      <c r="A201">
        <v>200</v>
      </c>
      <c r="B201" t="s">
        <v>1384</v>
      </c>
      <c r="C201" t="s">
        <v>3875</v>
      </c>
      <c r="D201" s="42"/>
    </row>
    <row r="202" spans="1:5">
      <c r="A202">
        <v>201</v>
      </c>
      <c r="B202" t="s">
        <v>1387</v>
      </c>
      <c r="C202" t="s">
        <v>3880</v>
      </c>
      <c r="D202" t="s">
        <v>1387</v>
      </c>
      <c r="E202">
        <v>147</v>
      </c>
    </row>
    <row r="203" spans="1:5">
      <c r="A203">
        <v>202</v>
      </c>
      <c r="B203" t="s">
        <v>1385</v>
      </c>
      <c r="C203" t="s">
        <v>3880</v>
      </c>
      <c r="D203" t="s">
        <v>1385</v>
      </c>
      <c r="E203">
        <v>145</v>
      </c>
    </row>
    <row r="204" spans="1:5">
      <c r="A204">
        <v>203</v>
      </c>
      <c r="B204" t="s">
        <v>1386</v>
      </c>
      <c r="C204" t="s">
        <v>3880</v>
      </c>
      <c r="D204" t="s">
        <v>1386</v>
      </c>
      <c r="E204">
        <v>146</v>
      </c>
    </row>
    <row r="205" spans="1:5">
      <c r="A205">
        <v>204</v>
      </c>
      <c r="B205" t="s">
        <v>1389</v>
      </c>
      <c r="C205" t="s">
        <v>3880</v>
      </c>
      <c r="D205" t="s">
        <v>1389</v>
      </c>
      <c r="E205">
        <v>149</v>
      </c>
    </row>
    <row r="206" spans="1:5">
      <c r="A206">
        <v>205</v>
      </c>
      <c r="B206" t="s">
        <v>1388</v>
      </c>
      <c r="C206" t="s">
        <v>3880</v>
      </c>
      <c r="D206" t="s">
        <v>1388</v>
      </c>
      <c r="E206">
        <v>148</v>
      </c>
    </row>
    <row r="207" spans="1:5">
      <c r="A207">
        <v>206</v>
      </c>
      <c r="B207" t="s">
        <v>1390</v>
      </c>
      <c r="C207" t="s">
        <v>3880</v>
      </c>
      <c r="D207" t="s">
        <v>1390</v>
      </c>
      <c r="E207">
        <v>150</v>
      </c>
    </row>
    <row r="208" spans="1:5">
      <c r="A208">
        <v>207</v>
      </c>
      <c r="B208" t="s">
        <v>416</v>
      </c>
      <c r="C208" t="s">
        <v>3880</v>
      </c>
      <c r="D208" t="s">
        <v>416</v>
      </c>
      <c r="E208">
        <v>151</v>
      </c>
    </row>
    <row r="209" spans="1:9">
      <c r="A209">
        <v>208</v>
      </c>
      <c r="B209" t="s">
        <v>3913</v>
      </c>
      <c r="C209" t="s">
        <v>3857</v>
      </c>
      <c r="D209" s="41" t="s">
        <v>1391</v>
      </c>
      <c r="E209">
        <v>152</v>
      </c>
    </row>
    <row r="210" spans="1:9">
      <c r="A210">
        <v>209</v>
      </c>
      <c r="B210" t="s">
        <v>421</v>
      </c>
      <c r="C210" t="s">
        <v>3880</v>
      </c>
      <c r="D210" t="s">
        <v>421</v>
      </c>
      <c r="E210">
        <v>153</v>
      </c>
    </row>
    <row r="211" spans="1:9">
      <c r="A211">
        <v>210</v>
      </c>
      <c r="B211" t="s">
        <v>1392</v>
      </c>
      <c r="C211" t="s">
        <v>3880</v>
      </c>
      <c r="D211" t="s">
        <v>1392</v>
      </c>
      <c r="E211">
        <v>154</v>
      </c>
    </row>
    <row r="212" spans="1:9" s="44" customFormat="1">
      <c r="A212" s="44">
        <v>211</v>
      </c>
      <c r="B212" s="44" t="s">
        <v>3914</v>
      </c>
      <c r="C212" s="44" t="s">
        <v>3875</v>
      </c>
    </row>
    <row r="213" spans="1:9">
      <c r="A213">
        <v>212</v>
      </c>
      <c r="B213" t="s">
        <v>1394</v>
      </c>
      <c r="C213" t="s">
        <v>3880</v>
      </c>
      <c r="D213" t="s">
        <v>1394</v>
      </c>
      <c r="E213">
        <v>156</v>
      </c>
    </row>
    <row r="214" spans="1:9">
      <c r="A214">
        <v>213</v>
      </c>
      <c r="B214" t="s">
        <v>1395</v>
      </c>
      <c r="C214" t="s">
        <v>3880</v>
      </c>
      <c r="D214" t="s">
        <v>1395</v>
      </c>
      <c r="E214">
        <v>157</v>
      </c>
    </row>
    <row r="215" spans="1:9">
      <c r="A215">
        <v>214</v>
      </c>
      <c r="B215" t="s">
        <v>1396</v>
      </c>
      <c r="C215" t="s">
        <v>3880</v>
      </c>
      <c r="D215" t="s">
        <v>1396</v>
      </c>
      <c r="E215">
        <v>158</v>
      </c>
    </row>
    <row r="216" spans="1:9">
      <c r="A216">
        <v>215</v>
      </c>
      <c r="B216" t="s">
        <v>1396</v>
      </c>
      <c r="C216" t="s">
        <v>3880</v>
      </c>
      <c r="D216" t="s">
        <v>1396</v>
      </c>
      <c r="E216">
        <v>158</v>
      </c>
    </row>
    <row r="217" spans="1:9">
      <c r="A217">
        <v>216</v>
      </c>
      <c r="B217" t="s">
        <v>1397</v>
      </c>
      <c r="C217" t="s">
        <v>3880</v>
      </c>
      <c r="D217" t="s">
        <v>1397</v>
      </c>
      <c r="E217">
        <v>159</v>
      </c>
    </row>
    <row r="218" spans="1:9">
      <c r="A218">
        <v>217</v>
      </c>
      <c r="B218" t="s">
        <v>1398</v>
      </c>
      <c r="C218" t="s">
        <v>3880</v>
      </c>
      <c r="D218" t="s">
        <v>1398</v>
      </c>
      <c r="E218">
        <v>160</v>
      </c>
    </row>
    <row r="219" spans="1:9">
      <c r="A219">
        <v>218</v>
      </c>
      <c r="B219" t="s">
        <v>1399</v>
      </c>
      <c r="C219" t="s">
        <v>3880</v>
      </c>
      <c r="D219" t="s">
        <v>1399</v>
      </c>
      <c r="E219">
        <v>161</v>
      </c>
    </row>
    <row r="220" spans="1:9">
      <c r="A220">
        <v>219</v>
      </c>
      <c r="B220" t="s">
        <v>3915</v>
      </c>
      <c r="C220" t="s">
        <v>3857</v>
      </c>
      <c r="D220" s="41" t="s">
        <v>1400</v>
      </c>
      <c r="E220">
        <v>162</v>
      </c>
    </row>
    <row r="221" spans="1:9">
      <c r="A221">
        <v>220</v>
      </c>
      <c r="B221" t="s">
        <v>3915</v>
      </c>
      <c r="C221" t="s">
        <v>3857</v>
      </c>
      <c r="D221" s="41" t="s">
        <v>1400</v>
      </c>
      <c r="E221">
        <v>162</v>
      </c>
    </row>
    <row r="222" spans="1:9">
      <c r="A222">
        <v>221</v>
      </c>
      <c r="B222" t="s">
        <v>445</v>
      </c>
      <c r="C222" t="s">
        <v>3880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3857</v>
      </c>
      <c r="D223" s="41" t="s">
        <v>1406</v>
      </c>
      <c r="E223">
        <v>167</v>
      </c>
      <c r="F223" t="s">
        <v>1516</v>
      </c>
      <c r="G223">
        <v>299</v>
      </c>
      <c r="H223" t="s">
        <v>1574</v>
      </c>
      <c r="I223">
        <v>363</v>
      </c>
    </row>
    <row r="224" spans="1:9">
      <c r="A224">
        <v>223</v>
      </c>
      <c r="B224" t="s">
        <v>1402</v>
      </c>
      <c r="C224" t="s">
        <v>3880</v>
      </c>
      <c r="D224" t="s">
        <v>1402</v>
      </c>
      <c r="E224">
        <v>164</v>
      </c>
    </row>
    <row r="225" spans="1:23">
      <c r="A225">
        <v>224</v>
      </c>
      <c r="B225" t="s">
        <v>3916</v>
      </c>
      <c r="C225" t="s">
        <v>3857</v>
      </c>
      <c r="D225" s="41" t="s">
        <v>1403</v>
      </c>
      <c r="E225">
        <v>165</v>
      </c>
      <c r="F225" t="s">
        <v>1600</v>
      </c>
      <c r="G225">
        <v>392</v>
      </c>
    </row>
    <row r="226" spans="1:23">
      <c r="A226">
        <v>225</v>
      </c>
      <c r="B226" t="s">
        <v>1404</v>
      </c>
      <c r="C226" t="s">
        <v>3880</v>
      </c>
      <c r="D226" t="s">
        <v>1404</v>
      </c>
      <c r="E226">
        <v>166</v>
      </c>
    </row>
    <row r="227" spans="1:23">
      <c r="A227">
        <v>226</v>
      </c>
      <c r="B227" t="s">
        <v>1405</v>
      </c>
      <c r="C227" t="s">
        <v>3857</v>
      </c>
      <c r="D227" s="42" t="s">
        <v>1792</v>
      </c>
      <c r="E227">
        <v>603</v>
      </c>
      <c r="F227" t="s">
        <v>1793</v>
      </c>
      <c r="G227">
        <v>604</v>
      </c>
      <c r="H227" t="s">
        <v>1794</v>
      </c>
      <c r="I227">
        <v>605</v>
      </c>
    </row>
    <row r="228" spans="1:23">
      <c r="A228">
        <v>227</v>
      </c>
      <c r="B228" t="s">
        <v>459</v>
      </c>
      <c r="C228" t="s">
        <v>3880</v>
      </c>
      <c r="D228" t="s">
        <v>459</v>
      </c>
      <c r="E228">
        <v>168</v>
      </c>
    </row>
    <row r="229" spans="1:23">
      <c r="A229">
        <v>228</v>
      </c>
      <c r="B229" t="s">
        <v>1407</v>
      </c>
      <c r="C229" t="s">
        <v>3880</v>
      </c>
      <c r="D229" t="s">
        <v>1407</v>
      </c>
      <c r="E229">
        <v>169</v>
      </c>
    </row>
    <row r="230" spans="1:23">
      <c r="A230">
        <v>229</v>
      </c>
      <c r="B230" t="s">
        <v>1410</v>
      </c>
      <c r="C230" t="s">
        <v>3857</v>
      </c>
      <c r="D230" s="42" t="s">
        <v>1712</v>
      </c>
      <c r="E230">
        <v>514</v>
      </c>
      <c r="F230" t="s">
        <v>1713</v>
      </c>
      <c r="G230">
        <v>515</v>
      </c>
      <c r="H230" t="s">
        <v>1866</v>
      </c>
      <c r="I230">
        <v>680</v>
      </c>
    </row>
    <row r="231" spans="1:23">
      <c r="A231">
        <v>230</v>
      </c>
      <c r="B231" t="s">
        <v>464</v>
      </c>
      <c r="C231" t="s">
        <v>3880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3880</v>
      </c>
      <c r="D232" t="s">
        <v>467</v>
      </c>
      <c r="E232">
        <v>172</v>
      </c>
    </row>
    <row r="233" spans="1:23">
      <c r="A233">
        <v>232</v>
      </c>
      <c r="B233" t="s">
        <v>3917</v>
      </c>
      <c r="C233" t="s">
        <v>3857</v>
      </c>
      <c r="D233" s="42" t="s">
        <v>1708</v>
      </c>
      <c r="E233">
        <v>510</v>
      </c>
    </row>
    <row r="234" spans="1:23" s="44" customFormat="1" ht="13.8" thickBot="1">
      <c r="A234" s="44">
        <v>233</v>
      </c>
      <c r="B234" s="44" t="s">
        <v>470</v>
      </c>
      <c r="C234" s="44" t="s">
        <v>3857</v>
      </c>
      <c r="D234" s="45" t="s">
        <v>1298</v>
      </c>
      <c r="E234" s="44">
        <v>56</v>
      </c>
      <c r="F234" s="44" t="s">
        <v>1326</v>
      </c>
      <c r="G234" s="44">
        <v>88</v>
      </c>
      <c r="H234" s="44" t="s">
        <v>1351</v>
      </c>
      <c r="I234" s="44">
        <v>112</v>
      </c>
      <c r="J234" s="44" t="s">
        <v>1352</v>
      </c>
      <c r="K234" s="44">
        <v>113</v>
      </c>
      <c r="L234" s="44" t="s">
        <v>1409</v>
      </c>
      <c r="M234" s="44">
        <v>171</v>
      </c>
      <c r="N234" s="44" t="s">
        <v>1507</v>
      </c>
      <c r="O234" s="44">
        <v>290</v>
      </c>
      <c r="P234" s="44" t="s">
        <v>1534</v>
      </c>
      <c r="Q234" s="44">
        <v>318</v>
      </c>
      <c r="R234" s="44" t="s">
        <v>1670</v>
      </c>
      <c r="S234" s="44">
        <v>469</v>
      </c>
      <c r="T234" s="44" t="s">
        <v>1671</v>
      </c>
      <c r="U234" s="44">
        <v>470</v>
      </c>
      <c r="V234" s="44" t="s">
        <v>1732</v>
      </c>
      <c r="W234" s="44">
        <v>537</v>
      </c>
    </row>
    <row r="235" spans="1:23" ht="13.8" thickTop="1">
      <c r="A235">
        <v>234</v>
      </c>
      <c r="B235" t="s">
        <v>1411</v>
      </c>
      <c r="C235" t="s">
        <v>3880</v>
      </c>
      <c r="D235" t="s">
        <v>1411</v>
      </c>
      <c r="E235">
        <v>174</v>
      </c>
    </row>
    <row r="236" spans="1:23">
      <c r="A236">
        <v>235</v>
      </c>
      <c r="B236" t="s">
        <v>473</v>
      </c>
      <c r="C236" t="s">
        <v>3880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3880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3880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3880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3880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3880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3875</v>
      </c>
    </row>
    <row r="243" spans="1:5">
      <c r="A243">
        <v>242</v>
      </c>
      <c r="B243" t="s">
        <v>479</v>
      </c>
      <c r="C243" t="s">
        <v>3880</v>
      </c>
      <c r="D243" t="s">
        <v>479</v>
      </c>
      <c r="E243">
        <v>179</v>
      </c>
    </row>
    <row r="244" spans="1:5">
      <c r="A244">
        <v>243</v>
      </c>
      <c r="B244" t="s">
        <v>1414</v>
      </c>
      <c r="C244" t="s">
        <v>3880</v>
      </c>
      <c r="D244" t="s">
        <v>1414</v>
      </c>
      <c r="E244">
        <v>181</v>
      </c>
    </row>
    <row r="245" spans="1:5">
      <c r="A245">
        <v>244</v>
      </c>
      <c r="B245" t="s">
        <v>483</v>
      </c>
      <c r="C245" t="s">
        <v>3880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3880</v>
      </c>
      <c r="D246" t="s">
        <v>484</v>
      </c>
      <c r="E246">
        <v>183</v>
      </c>
    </row>
    <row r="247" spans="1:5">
      <c r="A247">
        <v>246</v>
      </c>
      <c r="B247" t="s">
        <v>1415</v>
      </c>
      <c r="C247" t="s">
        <v>3880</v>
      </c>
      <c r="D247" t="s">
        <v>1415</v>
      </c>
      <c r="E247">
        <v>184</v>
      </c>
    </row>
    <row r="248" spans="1:5">
      <c r="A248">
        <v>247</v>
      </c>
      <c r="B248" t="s">
        <v>1416</v>
      </c>
      <c r="C248" t="s">
        <v>3880</v>
      </c>
      <c r="D248" t="s">
        <v>1416</v>
      </c>
      <c r="E248">
        <v>185</v>
      </c>
    </row>
    <row r="249" spans="1:5">
      <c r="A249">
        <v>248</v>
      </c>
      <c r="B249" t="s">
        <v>1417</v>
      </c>
      <c r="C249" t="s">
        <v>3880</v>
      </c>
      <c r="D249" t="s">
        <v>1417</v>
      </c>
      <c r="E249">
        <v>186</v>
      </c>
    </row>
    <row r="250" spans="1:5">
      <c r="A250">
        <v>249</v>
      </c>
      <c r="B250" t="s">
        <v>492</v>
      </c>
      <c r="C250" t="s">
        <v>3880</v>
      </c>
      <c r="D250" t="s">
        <v>492</v>
      </c>
      <c r="E250">
        <v>195</v>
      </c>
    </row>
    <row r="251" spans="1:5">
      <c r="A251">
        <v>250</v>
      </c>
      <c r="B251" t="s">
        <v>3918</v>
      </c>
      <c r="C251" t="s">
        <v>3857</v>
      </c>
      <c r="D251" s="41" t="s">
        <v>1418</v>
      </c>
      <c r="E251">
        <v>187</v>
      </c>
    </row>
    <row r="252" spans="1:5">
      <c r="A252">
        <v>251</v>
      </c>
      <c r="B252" t="s">
        <v>3919</v>
      </c>
      <c r="C252" t="s">
        <v>3857</v>
      </c>
      <c r="D252" s="41" t="s">
        <v>1419</v>
      </c>
      <c r="E252">
        <v>188</v>
      </c>
    </row>
    <row r="253" spans="1:5">
      <c r="A253">
        <v>252</v>
      </c>
      <c r="B253" t="s">
        <v>1420</v>
      </c>
      <c r="C253" t="s">
        <v>3875</v>
      </c>
      <c r="D253" s="42"/>
    </row>
    <row r="254" spans="1:5">
      <c r="A254">
        <v>253</v>
      </c>
      <c r="B254" t="s">
        <v>1422</v>
      </c>
      <c r="C254" t="s">
        <v>3880</v>
      </c>
      <c r="D254" t="s">
        <v>1422</v>
      </c>
      <c r="E254">
        <v>191</v>
      </c>
    </row>
    <row r="255" spans="1:5">
      <c r="A255">
        <v>254</v>
      </c>
      <c r="B255" t="s">
        <v>1421</v>
      </c>
      <c r="C255" t="s">
        <v>3880</v>
      </c>
      <c r="D255" t="s">
        <v>1421</v>
      </c>
      <c r="E255">
        <v>190</v>
      </c>
    </row>
    <row r="256" spans="1:5">
      <c r="A256">
        <v>255</v>
      </c>
      <c r="B256" t="s">
        <v>1424</v>
      </c>
      <c r="C256" t="s">
        <v>3880</v>
      </c>
      <c r="D256" t="s">
        <v>1424</v>
      </c>
      <c r="E256">
        <v>193</v>
      </c>
    </row>
    <row r="257" spans="1:5">
      <c r="A257">
        <v>256</v>
      </c>
      <c r="B257" t="s">
        <v>1423</v>
      </c>
      <c r="C257" t="s">
        <v>3880</v>
      </c>
      <c r="D257" t="s">
        <v>1423</v>
      </c>
      <c r="E257">
        <v>192</v>
      </c>
    </row>
    <row r="258" spans="1:5">
      <c r="A258">
        <v>257</v>
      </c>
      <c r="B258" t="s">
        <v>1425</v>
      </c>
      <c r="C258" t="s">
        <v>3880</v>
      </c>
      <c r="D258" t="s">
        <v>1425</v>
      </c>
      <c r="E258">
        <v>194</v>
      </c>
    </row>
    <row r="259" spans="1:5">
      <c r="A259">
        <v>258</v>
      </c>
      <c r="B259" t="s">
        <v>1426</v>
      </c>
      <c r="C259" t="s">
        <v>3875</v>
      </c>
      <c r="D259" s="42"/>
    </row>
    <row r="260" spans="1:5">
      <c r="A260">
        <v>259</v>
      </c>
      <c r="B260" t="s">
        <v>1427</v>
      </c>
      <c r="C260" t="s">
        <v>3880</v>
      </c>
      <c r="D260" s="41" t="s">
        <v>1427</v>
      </c>
      <c r="E260">
        <v>196</v>
      </c>
    </row>
    <row r="261" spans="1:5">
      <c r="A261">
        <v>260</v>
      </c>
      <c r="B261" t="s">
        <v>3920</v>
      </c>
      <c r="C261" t="s">
        <v>3857</v>
      </c>
      <c r="D261" s="41" t="s">
        <v>1430</v>
      </c>
      <c r="E261">
        <v>199</v>
      </c>
    </row>
    <row r="262" spans="1:5">
      <c r="A262">
        <v>261</v>
      </c>
      <c r="B262" t="s">
        <v>3921</v>
      </c>
      <c r="C262" t="s">
        <v>3857</v>
      </c>
      <c r="D262" s="41" t="s">
        <v>1428</v>
      </c>
      <c r="E262">
        <v>197</v>
      </c>
    </row>
    <row r="263" spans="1:5">
      <c r="A263">
        <v>262</v>
      </c>
      <c r="B263" t="s">
        <v>3922</v>
      </c>
      <c r="C263" t="s">
        <v>3857</v>
      </c>
      <c r="D263" s="41" t="s">
        <v>1429</v>
      </c>
      <c r="E263">
        <v>198</v>
      </c>
    </row>
    <row r="264" spans="1:5">
      <c r="A264">
        <v>263</v>
      </c>
      <c r="B264" t="s">
        <v>1432</v>
      </c>
      <c r="C264" t="s">
        <v>3880</v>
      </c>
      <c r="D264" t="s">
        <v>1432</v>
      </c>
      <c r="E264">
        <v>201</v>
      </c>
    </row>
    <row r="265" spans="1:5">
      <c r="A265">
        <v>264</v>
      </c>
      <c r="B265" t="s">
        <v>1433</v>
      </c>
      <c r="C265" t="s">
        <v>3880</v>
      </c>
      <c r="D265" t="s">
        <v>1433</v>
      </c>
      <c r="E265">
        <v>202</v>
      </c>
    </row>
    <row r="266" spans="1:5">
      <c r="A266">
        <v>265</v>
      </c>
      <c r="B266" t="s">
        <v>1433</v>
      </c>
      <c r="C266" t="s">
        <v>3880</v>
      </c>
      <c r="D266" t="s">
        <v>1433</v>
      </c>
      <c r="E266">
        <v>202</v>
      </c>
    </row>
    <row r="267" spans="1:5">
      <c r="A267">
        <v>266</v>
      </c>
      <c r="B267" t="s">
        <v>1436</v>
      </c>
      <c r="C267" t="s">
        <v>3880</v>
      </c>
      <c r="D267" t="s">
        <v>1436</v>
      </c>
      <c r="E267">
        <v>205</v>
      </c>
    </row>
    <row r="268" spans="1:5">
      <c r="A268">
        <v>267</v>
      </c>
      <c r="B268" t="s">
        <v>3923</v>
      </c>
      <c r="C268" t="s">
        <v>3857</v>
      </c>
      <c r="D268" s="41" t="s">
        <v>1436</v>
      </c>
      <c r="E268">
        <v>205</v>
      </c>
    </row>
    <row r="269" spans="1:5">
      <c r="A269">
        <v>268</v>
      </c>
      <c r="B269" t="s">
        <v>1437</v>
      </c>
      <c r="C269" t="s">
        <v>3880</v>
      </c>
      <c r="D269" t="s">
        <v>1437</v>
      </c>
      <c r="E269">
        <v>206</v>
      </c>
    </row>
    <row r="270" spans="1:5">
      <c r="A270">
        <v>269</v>
      </c>
      <c r="B270" t="s">
        <v>526</v>
      </c>
      <c r="C270" t="s">
        <v>3880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3880</v>
      </c>
      <c r="D271" t="s">
        <v>528</v>
      </c>
      <c r="E271">
        <v>210</v>
      </c>
    </row>
    <row r="272" spans="1:5">
      <c r="A272">
        <v>271</v>
      </c>
      <c r="B272" t="s">
        <v>1440</v>
      </c>
      <c r="C272" t="s">
        <v>3880</v>
      </c>
      <c r="D272" t="s">
        <v>1440</v>
      </c>
      <c r="E272">
        <v>211</v>
      </c>
    </row>
    <row r="273" spans="1:23">
      <c r="A273">
        <v>272</v>
      </c>
      <c r="B273" t="s">
        <v>1441</v>
      </c>
      <c r="C273" t="s">
        <v>3880</v>
      </c>
      <c r="D273" t="s">
        <v>1441</v>
      </c>
      <c r="E273">
        <v>212</v>
      </c>
    </row>
    <row r="274" spans="1:23">
      <c r="A274">
        <v>273</v>
      </c>
      <c r="B274" t="s">
        <v>534</v>
      </c>
      <c r="C274" t="s">
        <v>3857</v>
      </c>
      <c r="D274" s="41" t="s">
        <v>1443</v>
      </c>
      <c r="E274">
        <v>213</v>
      </c>
    </row>
    <row r="275" spans="1:23">
      <c r="A275">
        <v>274</v>
      </c>
      <c r="B275" t="s">
        <v>1442</v>
      </c>
      <c r="C275" t="s">
        <v>3875</v>
      </c>
      <c r="D275" s="42"/>
    </row>
    <row r="276" spans="1:23">
      <c r="A276">
        <v>275</v>
      </c>
      <c r="B276" t="s">
        <v>1444</v>
      </c>
      <c r="C276" t="s">
        <v>3880</v>
      </c>
      <c r="D276" t="s">
        <v>1444</v>
      </c>
      <c r="E276">
        <v>214</v>
      </c>
    </row>
    <row r="277" spans="1:23">
      <c r="A277">
        <v>276</v>
      </c>
      <c r="B277" t="s">
        <v>1445</v>
      </c>
      <c r="C277" t="s">
        <v>3857</v>
      </c>
      <c r="D277" s="42" t="s">
        <v>1443</v>
      </c>
      <c r="E277">
        <v>213</v>
      </c>
    </row>
    <row r="278" spans="1:23">
      <c r="A278">
        <v>277</v>
      </c>
      <c r="B278" t="s">
        <v>1446</v>
      </c>
      <c r="C278" t="s">
        <v>3880</v>
      </c>
      <c r="D278" t="s">
        <v>1446</v>
      </c>
      <c r="E278">
        <v>216</v>
      </c>
    </row>
    <row r="279" spans="1:23">
      <c r="A279">
        <v>278</v>
      </c>
      <c r="B279" t="s">
        <v>1447</v>
      </c>
      <c r="C279" t="s">
        <v>3880</v>
      </c>
      <c r="D279" t="s">
        <v>1447</v>
      </c>
      <c r="E279">
        <v>217</v>
      </c>
    </row>
    <row r="280" spans="1:23">
      <c r="A280">
        <v>279</v>
      </c>
      <c r="B280" t="s">
        <v>1448</v>
      </c>
      <c r="C280" t="s">
        <v>3880</v>
      </c>
      <c r="D280" t="s">
        <v>1448</v>
      </c>
      <c r="E280">
        <v>218</v>
      </c>
    </row>
    <row r="281" spans="1:23">
      <c r="A281">
        <v>280</v>
      </c>
      <c r="B281" t="s">
        <v>1449</v>
      </c>
      <c r="C281" t="s">
        <v>3880</v>
      </c>
      <c r="D281" t="s">
        <v>1449</v>
      </c>
      <c r="E281">
        <v>219</v>
      </c>
    </row>
    <row r="282" spans="1:23">
      <c r="A282">
        <v>281</v>
      </c>
      <c r="B282" t="s">
        <v>1449</v>
      </c>
      <c r="C282" t="s">
        <v>3880</v>
      </c>
      <c r="D282" t="s">
        <v>1449</v>
      </c>
      <c r="E282">
        <v>219</v>
      </c>
    </row>
    <row r="283" spans="1:23" s="44" customFormat="1" ht="13.8" thickBot="1">
      <c r="A283" s="44">
        <v>282</v>
      </c>
      <c r="B283" s="44" t="s">
        <v>3924</v>
      </c>
      <c r="C283" s="44" t="s">
        <v>3857</v>
      </c>
      <c r="D283" s="45" t="s">
        <v>1298</v>
      </c>
      <c r="E283" s="44">
        <v>56</v>
      </c>
      <c r="F283" s="44" t="s">
        <v>1326</v>
      </c>
      <c r="G283" s="44">
        <v>88</v>
      </c>
      <c r="H283" s="44" t="s">
        <v>1351</v>
      </c>
      <c r="I283" s="44">
        <v>112</v>
      </c>
      <c r="J283" s="44" t="s">
        <v>1352</v>
      </c>
      <c r="K283" s="44">
        <v>113</v>
      </c>
      <c r="L283" s="44" t="s">
        <v>1409</v>
      </c>
      <c r="M283" s="44">
        <v>171</v>
      </c>
      <c r="N283" s="44" t="s">
        <v>1507</v>
      </c>
      <c r="O283" s="44">
        <v>290</v>
      </c>
      <c r="P283" s="44" t="s">
        <v>1534</v>
      </c>
      <c r="Q283" s="44">
        <v>318</v>
      </c>
      <c r="R283" s="44" t="s">
        <v>1670</v>
      </c>
      <c r="S283" s="44">
        <v>469</v>
      </c>
      <c r="T283" s="44" t="s">
        <v>1671</v>
      </c>
      <c r="U283" s="44">
        <v>470</v>
      </c>
      <c r="V283" s="44" t="s">
        <v>1732</v>
      </c>
      <c r="W283" s="44">
        <v>537</v>
      </c>
    </row>
    <row r="284" spans="1:23" s="44" customFormat="1" ht="14.4" thickTop="1" thickBot="1">
      <c r="A284" s="44">
        <v>283</v>
      </c>
      <c r="B284" s="44" t="s">
        <v>3925</v>
      </c>
      <c r="C284" s="44" t="s">
        <v>3857</v>
      </c>
      <c r="D284" s="45" t="s">
        <v>1298</v>
      </c>
      <c r="E284" s="44">
        <v>56</v>
      </c>
      <c r="F284" s="44" t="s">
        <v>1326</v>
      </c>
      <c r="G284" s="44">
        <v>88</v>
      </c>
      <c r="H284" s="44" t="s">
        <v>1351</v>
      </c>
      <c r="I284" s="44">
        <v>112</v>
      </c>
      <c r="J284" s="44" t="s">
        <v>1352</v>
      </c>
      <c r="K284" s="44">
        <v>113</v>
      </c>
      <c r="L284" s="44" t="s">
        <v>1409</v>
      </c>
      <c r="M284" s="44">
        <v>171</v>
      </c>
      <c r="N284" s="44" t="s">
        <v>1507</v>
      </c>
      <c r="O284" s="44">
        <v>290</v>
      </c>
      <c r="P284" s="44" t="s">
        <v>1534</v>
      </c>
      <c r="Q284" s="44">
        <v>318</v>
      </c>
      <c r="R284" s="44" t="s">
        <v>1670</v>
      </c>
      <c r="S284" s="44">
        <v>469</v>
      </c>
      <c r="T284" s="44" t="s">
        <v>1671</v>
      </c>
      <c r="U284" s="44">
        <v>470</v>
      </c>
      <c r="V284" s="44" t="s">
        <v>1732</v>
      </c>
      <c r="W284" s="44">
        <v>537</v>
      </c>
    </row>
    <row r="285" spans="1:23" ht="13.8" thickTop="1">
      <c r="A285">
        <v>284</v>
      </c>
      <c r="B285" t="s">
        <v>555</v>
      </c>
      <c r="C285" t="s">
        <v>3857</v>
      </c>
      <c r="D285" s="41" t="s">
        <v>1454</v>
      </c>
      <c r="E285">
        <v>226</v>
      </c>
    </row>
    <row r="286" spans="1:23">
      <c r="A286">
        <v>285</v>
      </c>
      <c r="B286" t="s">
        <v>555</v>
      </c>
      <c r="C286" t="s">
        <v>3857</v>
      </c>
      <c r="D286" s="41" t="s">
        <v>1454</v>
      </c>
      <c r="E286">
        <v>226</v>
      </c>
    </row>
    <row r="287" spans="1:23">
      <c r="A287">
        <v>286</v>
      </c>
      <c r="B287" t="s">
        <v>557</v>
      </c>
      <c r="C287" t="s">
        <v>3880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3880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3880</v>
      </c>
      <c r="D289" t="s">
        <v>558</v>
      </c>
      <c r="E289">
        <v>228</v>
      </c>
    </row>
    <row r="290" spans="1:5">
      <c r="A290">
        <v>289</v>
      </c>
      <c r="B290" t="s">
        <v>1455</v>
      </c>
      <c r="C290" t="s">
        <v>3880</v>
      </c>
      <c r="D290" t="s">
        <v>1455</v>
      </c>
      <c r="E290">
        <v>229</v>
      </c>
    </row>
    <row r="291" spans="1:5">
      <c r="A291">
        <v>290</v>
      </c>
      <c r="B291" t="s">
        <v>1456</v>
      </c>
      <c r="C291" t="s">
        <v>3880</v>
      </c>
      <c r="D291" t="s">
        <v>1456</v>
      </c>
      <c r="E291">
        <v>230</v>
      </c>
    </row>
    <row r="292" spans="1:5">
      <c r="A292">
        <v>291</v>
      </c>
      <c r="B292" t="s">
        <v>1457</v>
      </c>
      <c r="C292" t="s">
        <v>3880</v>
      </c>
      <c r="D292" t="s">
        <v>1457</v>
      </c>
      <c r="E292">
        <v>231</v>
      </c>
    </row>
    <row r="293" spans="1:5">
      <c r="A293">
        <v>292</v>
      </c>
      <c r="B293" t="s">
        <v>3926</v>
      </c>
      <c r="C293" t="s">
        <v>3857</v>
      </c>
      <c r="D293" s="41" t="s">
        <v>1458</v>
      </c>
      <c r="E293">
        <v>232</v>
      </c>
    </row>
    <row r="294" spans="1:5">
      <c r="A294">
        <v>293</v>
      </c>
      <c r="B294" t="s">
        <v>3927</v>
      </c>
      <c r="C294" t="s">
        <v>3857</v>
      </c>
      <c r="D294" s="41" t="s">
        <v>1462</v>
      </c>
      <c r="E294">
        <v>236</v>
      </c>
    </row>
    <row r="295" spans="1:5">
      <c r="A295">
        <v>294</v>
      </c>
      <c r="B295" t="s">
        <v>3928</v>
      </c>
      <c r="C295" t="s">
        <v>3857</v>
      </c>
      <c r="D295" s="41" t="s">
        <v>1463</v>
      </c>
      <c r="E295">
        <v>237</v>
      </c>
    </row>
    <row r="296" spans="1:5">
      <c r="A296">
        <v>295</v>
      </c>
      <c r="B296" t="s">
        <v>1460</v>
      </c>
      <c r="C296" t="s">
        <v>3880</v>
      </c>
      <c r="D296" t="s">
        <v>1460</v>
      </c>
      <c r="E296">
        <v>234</v>
      </c>
    </row>
    <row r="297" spans="1:5">
      <c r="A297">
        <v>296</v>
      </c>
      <c r="B297" t="s">
        <v>1461</v>
      </c>
      <c r="C297" t="s">
        <v>3880</v>
      </c>
      <c r="D297" t="s">
        <v>1461</v>
      </c>
      <c r="E297">
        <v>235</v>
      </c>
    </row>
    <row r="298" spans="1:5">
      <c r="A298">
        <v>297</v>
      </c>
      <c r="B298" t="s">
        <v>1464</v>
      </c>
      <c r="C298" t="s">
        <v>3880</v>
      </c>
      <c r="D298" t="s">
        <v>1464</v>
      </c>
      <c r="E298">
        <v>238</v>
      </c>
    </row>
    <row r="299" spans="1:5">
      <c r="A299">
        <v>298</v>
      </c>
      <c r="B299" t="s">
        <v>1465</v>
      </c>
      <c r="C299" t="s">
        <v>3880</v>
      </c>
      <c r="D299" t="s">
        <v>1465</v>
      </c>
      <c r="E299">
        <v>239</v>
      </c>
    </row>
    <row r="300" spans="1:5">
      <c r="A300">
        <v>299</v>
      </c>
      <c r="B300" t="s">
        <v>1465</v>
      </c>
      <c r="C300" t="s">
        <v>3880</v>
      </c>
      <c r="D300" t="s">
        <v>1465</v>
      </c>
      <c r="E300">
        <v>239</v>
      </c>
    </row>
    <row r="301" spans="1:5">
      <c r="A301">
        <v>300</v>
      </c>
      <c r="B301" t="s">
        <v>1466</v>
      </c>
      <c r="C301" t="s">
        <v>3880</v>
      </c>
      <c r="D301" t="s">
        <v>1466</v>
      </c>
      <c r="E301">
        <v>240</v>
      </c>
    </row>
    <row r="302" spans="1:5">
      <c r="A302">
        <v>301</v>
      </c>
      <c r="B302" t="s">
        <v>1466</v>
      </c>
      <c r="C302" t="s">
        <v>3880</v>
      </c>
      <c r="D302" t="s">
        <v>1466</v>
      </c>
      <c r="E302">
        <v>240</v>
      </c>
    </row>
    <row r="303" spans="1:5">
      <c r="A303">
        <v>302</v>
      </c>
      <c r="B303" t="s">
        <v>575</v>
      </c>
      <c r="C303" t="s">
        <v>3880</v>
      </c>
      <c r="D303" t="s">
        <v>575</v>
      </c>
      <c r="E303">
        <v>241</v>
      </c>
    </row>
    <row r="304" spans="1:5">
      <c r="A304">
        <v>303</v>
      </c>
      <c r="B304" t="s">
        <v>1467</v>
      </c>
      <c r="C304" t="s">
        <v>3880</v>
      </c>
      <c r="D304" t="s">
        <v>1467</v>
      </c>
      <c r="E304">
        <v>242</v>
      </c>
    </row>
    <row r="305" spans="1:9">
      <c r="A305">
        <v>304</v>
      </c>
      <c r="B305" t="s">
        <v>578</v>
      </c>
      <c r="C305" t="s">
        <v>3880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3880</v>
      </c>
      <c r="D306" t="s">
        <v>580</v>
      </c>
      <c r="E306">
        <v>244</v>
      </c>
    </row>
    <row r="307" spans="1:9">
      <c r="A307">
        <v>306</v>
      </c>
      <c r="B307" t="s">
        <v>1468</v>
      </c>
      <c r="C307" t="s">
        <v>3880</v>
      </c>
      <c r="D307" t="s">
        <v>1468</v>
      </c>
      <c r="E307">
        <v>245</v>
      </c>
    </row>
    <row r="308" spans="1:9">
      <c r="A308">
        <v>307</v>
      </c>
      <c r="B308" t="s">
        <v>1468</v>
      </c>
      <c r="C308" t="s">
        <v>3880</v>
      </c>
      <c r="D308" t="s">
        <v>1468</v>
      </c>
      <c r="E308">
        <v>245</v>
      </c>
    </row>
    <row r="309" spans="1:9">
      <c r="A309">
        <v>308</v>
      </c>
      <c r="B309" t="s">
        <v>584</v>
      </c>
      <c r="C309" t="s">
        <v>3857</v>
      </c>
      <c r="D309" s="46" t="s">
        <v>1266</v>
      </c>
      <c r="E309">
        <v>24</v>
      </c>
      <c r="F309" t="s">
        <v>1313</v>
      </c>
      <c r="G309">
        <v>75</v>
      </c>
      <c r="H309" s="41" t="s">
        <v>1469</v>
      </c>
      <c r="I309">
        <v>246</v>
      </c>
    </row>
    <row r="310" spans="1:9">
      <c r="A310">
        <v>309</v>
      </c>
      <c r="B310" t="s">
        <v>1470</v>
      </c>
      <c r="C310" t="s">
        <v>3880</v>
      </c>
      <c r="D310" t="s">
        <v>1470</v>
      </c>
      <c r="E310">
        <v>247</v>
      </c>
    </row>
    <row r="311" spans="1:9">
      <c r="A311">
        <v>310</v>
      </c>
      <c r="B311" t="s">
        <v>1471</v>
      </c>
      <c r="C311" t="s">
        <v>3880</v>
      </c>
      <c r="D311" t="s">
        <v>1471</v>
      </c>
      <c r="E311">
        <v>248</v>
      </c>
    </row>
    <row r="312" spans="1:9">
      <c r="A312">
        <v>311</v>
      </c>
      <c r="B312" t="s">
        <v>1473</v>
      </c>
      <c r="C312" t="s">
        <v>3880</v>
      </c>
      <c r="D312" t="s">
        <v>1473</v>
      </c>
      <c r="E312">
        <v>250</v>
      </c>
    </row>
    <row r="313" spans="1:9">
      <c r="A313">
        <v>312</v>
      </c>
      <c r="B313" t="s">
        <v>3929</v>
      </c>
      <c r="C313" t="s">
        <v>3857</v>
      </c>
      <c r="D313" t="s">
        <v>1398</v>
      </c>
      <c r="E313">
        <v>160</v>
      </c>
      <c r="F313" s="41" t="s">
        <v>1472</v>
      </c>
      <c r="G313">
        <v>249</v>
      </c>
      <c r="H313" t="s">
        <v>1783</v>
      </c>
      <c r="I313">
        <v>594</v>
      </c>
    </row>
    <row r="314" spans="1:9">
      <c r="A314">
        <v>313</v>
      </c>
      <c r="B314" t="s">
        <v>594</v>
      </c>
      <c r="C314" t="s">
        <v>3880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3880</v>
      </c>
      <c r="D315" t="s">
        <v>594</v>
      </c>
      <c r="E315">
        <v>251</v>
      </c>
    </row>
    <row r="316" spans="1:9">
      <c r="A316">
        <v>315</v>
      </c>
      <c r="B316" t="s">
        <v>1474</v>
      </c>
      <c r="C316" t="s">
        <v>3880</v>
      </c>
      <c r="D316" t="s">
        <v>1474</v>
      </c>
      <c r="E316">
        <v>252</v>
      </c>
    </row>
    <row r="317" spans="1:9">
      <c r="A317">
        <v>316</v>
      </c>
      <c r="B317" t="s">
        <v>1475</v>
      </c>
      <c r="C317" t="s">
        <v>3880</v>
      </c>
      <c r="D317" t="s">
        <v>1475</v>
      </c>
      <c r="E317">
        <v>253</v>
      </c>
    </row>
    <row r="318" spans="1:9">
      <c r="A318">
        <v>317</v>
      </c>
      <c r="B318" t="s">
        <v>1475</v>
      </c>
      <c r="C318" t="s">
        <v>3880</v>
      </c>
      <c r="D318" t="s">
        <v>1475</v>
      </c>
      <c r="E318">
        <v>253</v>
      </c>
    </row>
    <row r="319" spans="1:9">
      <c r="A319">
        <v>318</v>
      </c>
      <c r="B319" t="s">
        <v>1476</v>
      </c>
      <c r="C319" t="s">
        <v>3880</v>
      </c>
      <c r="D319" t="s">
        <v>1476</v>
      </c>
      <c r="E319">
        <v>254</v>
      </c>
    </row>
    <row r="320" spans="1:9">
      <c r="A320">
        <v>319</v>
      </c>
      <c r="B320" t="s">
        <v>1476</v>
      </c>
      <c r="C320" t="s">
        <v>3880</v>
      </c>
      <c r="D320" t="s">
        <v>1476</v>
      </c>
      <c r="E320">
        <v>254</v>
      </c>
    </row>
    <row r="321" spans="1:5">
      <c r="A321">
        <v>320</v>
      </c>
      <c r="B321" t="s">
        <v>1477</v>
      </c>
      <c r="C321" t="s">
        <v>3880</v>
      </c>
      <c r="D321" t="s">
        <v>1477</v>
      </c>
      <c r="E321">
        <v>255</v>
      </c>
    </row>
    <row r="322" spans="1:5">
      <c r="A322">
        <v>321</v>
      </c>
      <c r="B322" t="s">
        <v>1477</v>
      </c>
      <c r="C322" t="s">
        <v>3880</v>
      </c>
      <c r="D322" t="s">
        <v>1477</v>
      </c>
      <c r="E322">
        <v>255</v>
      </c>
    </row>
    <row r="323" spans="1:5">
      <c r="A323">
        <v>322</v>
      </c>
      <c r="B323" t="s">
        <v>1478</v>
      </c>
      <c r="C323" t="s">
        <v>3880</v>
      </c>
      <c r="D323" t="s">
        <v>1478</v>
      </c>
      <c r="E323">
        <v>256</v>
      </c>
    </row>
    <row r="324" spans="1:5" ht="13.8" thickBot="1">
      <c r="A324">
        <v>323</v>
      </c>
      <c r="B324" t="s">
        <v>3930</v>
      </c>
      <c r="C324" t="s">
        <v>3857</v>
      </c>
      <c r="D324" s="41" t="s">
        <v>1479</v>
      </c>
      <c r="E324">
        <v>258</v>
      </c>
    </row>
    <row r="325" spans="1:5" ht="14.4" thickTop="1" thickBot="1">
      <c r="A325">
        <v>324</v>
      </c>
      <c r="B325" t="s">
        <v>3931</v>
      </c>
      <c r="C325" t="s">
        <v>3857</v>
      </c>
      <c r="D325" s="47" t="s">
        <v>1479</v>
      </c>
      <c r="E325">
        <v>257</v>
      </c>
    </row>
    <row r="326" spans="1:5" ht="13.8" thickTop="1">
      <c r="A326">
        <v>325</v>
      </c>
      <c r="B326" t="s">
        <v>1486</v>
      </c>
      <c r="C326" t="s">
        <v>3880</v>
      </c>
      <c r="D326" t="s">
        <v>1486</v>
      </c>
      <c r="E326">
        <v>268</v>
      </c>
    </row>
    <row r="327" spans="1:5">
      <c r="A327">
        <v>326</v>
      </c>
      <c r="B327" t="s">
        <v>607</v>
      </c>
      <c r="C327" t="s">
        <v>3880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3880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3880</v>
      </c>
      <c r="D329" t="s">
        <v>612</v>
      </c>
      <c r="E329">
        <v>261</v>
      </c>
    </row>
    <row r="330" spans="1:5">
      <c r="A330">
        <v>329</v>
      </c>
      <c r="B330" t="s">
        <v>1480</v>
      </c>
      <c r="C330" t="s">
        <v>3880</v>
      </c>
      <c r="D330" t="s">
        <v>1480</v>
      </c>
      <c r="E330">
        <v>262</v>
      </c>
    </row>
    <row r="331" spans="1:5">
      <c r="A331">
        <v>330</v>
      </c>
      <c r="B331" t="s">
        <v>1481</v>
      </c>
      <c r="C331" t="s">
        <v>3880</v>
      </c>
      <c r="D331" t="s">
        <v>1481</v>
      </c>
      <c r="E331">
        <v>263</v>
      </c>
    </row>
    <row r="332" spans="1:5">
      <c r="A332">
        <v>331</v>
      </c>
      <c r="B332" t="s">
        <v>1481</v>
      </c>
      <c r="C332" t="s">
        <v>3880</v>
      </c>
      <c r="D332" t="s">
        <v>1481</v>
      </c>
      <c r="E332">
        <v>263</v>
      </c>
    </row>
    <row r="333" spans="1:5">
      <c r="A333">
        <v>332</v>
      </c>
      <c r="B333" t="s">
        <v>1482</v>
      </c>
      <c r="C333" t="s">
        <v>3880</v>
      </c>
      <c r="D333" t="s">
        <v>1482</v>
      </c>
      <c r="E333">
        <v>264</v>
      </c>
    </row>
    <row r="334" spans="1:5">
      <c r="A334">
        <v>333</v>
      </c>
      <c r="B334" t="s">
        <v>1483</v>
      </c>
      <c r="C334" t="s">
        <v>3880</v>
      </c>
      <c r="D334" t="s">
        <v>1483</v>
      </c>
      <c r="E334">
        <v>265</v>
      </c>
    </row>
    <row r="335" spans="1:5">
      <c r="A335">
        <v>334</v>
      </c>
      <c r="B335" t="s">
        <v>1484</v>
      </c>
      <c r="C335" t="s">
        <v>3880</v>
      </c>
      <c r="D335" t="s">
        <v>1484</v>
      </c>
      <c r="E335">
        <v>266</v>
      </c>
    </row>
    <row r="336" spans="1:5">
      <c r="A336">
        <v>335</v>
      </c>
      <c r="B336" t="s">
        <v>1487</v>
      </c>
      <c r="C336" t="s">
        <v>3880</v>
      </c>
      <c r="D336" t="s">
        <v>1487</v>
      </c>
      <c r="E336">
        <v>269</v>
      </c>
    </row>
    <row r="337" spans="1:53">
      <c r="A337">
        <v>336</v>
      </c>
      <c r="B337" t="s">
        <v>1487</v>
      </c>
      <c r="C337" t="s">
        <v>3880</v>
      </c>
      <c r="D337" t="s">
        <v>1487</v>
      </c>
      <c r="E337">
        <v>269</v>
      </c>
    </row>
    <row r="338" spans="1:53">
      <c r="A338">
        <v>337</v>
      </c>
      <c r="B338" t="s">
        <v>1488</v>
      </c>
      <c r="C338" t="s">
        <v>3880</v>
      </c>
      <c r="D338" t="s">
        <v>1488</v>
      </c>
      <c r="E338">
        <v>270</v>
      </c>
    </row>
    <row r="339" spans="1:53">
      <c r="A339">
        <v>338</v>
      </c>
      <c r="B339" t="s">
        <v>1489</v>
      </c>
      <c r="C339" t="s">
        <v>3880</v>
      </c>
      <c r="D339" t="s">
        <v>1489</v>
      </c>
      <c r="E339">
        <v>271</v>
      </c>
    </row>
    <row r="340" spans="1:53">
      <c r="A340">
        <v>339</v>
      </c>
      <c r="B340" t="s">
        <v>1490</v>
      </c>
      <c r="C340" t="s">
        <v>3880</v>
      </c>
      <c r="D340" t="s">
        <v>1490</v>
      </c>
      <c r="E340">
        <v>272</v>
      </c>
    </row>
    <row r="341" spans="1:53">
      <c r="A341">
        <v>340</v>
      </c>
      <c r="B341" t="s">
        <v>1491</v>
      </c>
      <c r="C341" t="s">
        <v>3880</v>
      </c>
      <c r="D341" t="s">
        <v>1491</v>
      </c>
      <c r="E341">
        <v>273</v>
      </c>
    </row>
    <row r="342" spans="1:53">
      <c r="A342">
        <v>341</v>
      </c>
      <c r="B342" t="s">
        <v>3932</v>
      </c>
      <c r="C342" t="s">
        <v>3857</v>
      </c>
      <c r="D342" s="41" t="s">
        <v>1492</v>
      </c>
      <c r="E342">
        <v>274</v>
      </c>
    </row>
    <row r="343" spans="1:53">
      <c r="A343">
        <v>342</v>
      </c>
      <c r="B343" t="s">
        <v>3933</v>
      </c>
      <c r="C343" t="s">
        <v>3857</v>
      </c>
      <c r="D343" s="41" t="s">
        <v>1493</v>
      </c>
      <c r="E343">
        <v>275</v>
      </c>
    </row>
    <row r="344" spans="1:53">
      <c r="A344">
        <v>343</v>
      </c>
      <c r="B344" t="s">
        <v>3934</v>
      </c>
      <c r="C344" t="s">
        <v>3857</v>
      </c>
      <c r="D344" s="41" t="s">
        <v>1494</v>
      </c>
      <c r="E344">
        <v>276</v>
      </c>
    </row>
    <row r="345" spans="1:53">
      <c r="A345">
        <v>344</v>
      </c>
      <c r="B345" t="s">
        <v>3935</v>
      </c>
      <c r="C345" t="s">
        <v>3857</v>
      </c>
      <c r="D345" t="s">
        <v>1269</v>
      </c>
      <c r="E345">
        <v>27</v>
      </c>
      <c r="F345" s="41" t="s">
        <v>1499</v>
      </c>
      <c r="G345">
        <v>281</v>
      </c>
      <c r="H345" t="s">
        <v>1852</v>
      </c>
      <c r="I345">
        <v>665</v>
      </c>
    </row>
    <row r="346" spans="1:53">
      <c r="A346">
        <v>345</v>
      </c>
      <c r="B346" t="s">
        <v>3936</v>
      </c>
      <c r="C346" t="s">
        <v>3857</v>
      </c>
      <c r="D346" t="s">
        <v>1500</v>
      </c>
      <c r="E346">
        <v>282</v>
      </c>
    </row>
    <row r="347" spans="1:53">
      <c r="A347">
        <v>346</v>
      </c>
      <c r="B347" t="s">
        <v>3937</v>
      </c>
      <c r="C347" t="s">
        <v>3857</v>
      </c>
      <c r="D347" t="s">
        <v>1484</v>
      </c>
      <c r="E347">
        <v>266</v>
      </c>
      <c r="F347" s="41" t="s">
        <v>1501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1502</v>
      </c>
      <c r="C348" t="s">
        <v>3880</v>
      </c>
      <c r="D348" t="s">
        <v>1502</v>
      </c>
      <c r="E348">
        <v>284</v>
      </c>
    </row>
    <row r="349" spans="1:53">
      <c r="A349">
        <v>348</v>
      </c>
      <c r="B349" t="s">
        <v>1503</v>
      </c>
      <c r="C349" t="s">
        <v>3880</v>
      </c>
      <c r="D349" t="s">
        <v>1503</v>
      </c>
      <c r="E349">
        <v>285</v>
      </c>
    </row>
    <row r="350" spans="1:53">
      <c r="A350">
        <v>349</v>
      </c>
      <c r="B350" t="s">
        <v>3938</v>
      </c>
      <c r="C350" t="s">
        <v>3857</v>
      </c>
      <c r="D350" t="s">
        <v>1254</v>
      </c>
      <c r="E350">
        <v>13</v>
      </c>
      <c r="F350" t="s">
        <v>1262</v>
      </c>
      <c r="G350">
        <v>20</v>
      </c>
      <c r="H350" t="s">
        <v>1278</v>
      </c>
      <c r="I350">
        <v>35</v>
      </c>
      <c r="J350" t="s">
        <v>1286</v>
      </c>
      <c r="K350">
        <v>43</v>
      </c>
      <c r="L350" t="s">
        <v>1291</v>
      </c>
      <c r="M350">
        <v>48</v>
      </c>
      <c r="N350" t="s">
        <v>1294</v>
      </c>
      <c r="O350">
        <v>51</v>
      </c>
      <c r="P350" t="s">
        <v>1300</v>
      </c>
      <c r="Q350">
        <v>59</v>
      </c>
      <c r="R350" t="s">
        <v>1434</v>
      </c>
      <c r="S350">
        <v>203</v>
      </c>
      <c r="T350" t="s">
        <v>1466</v>
      </c>
      <c r="U350">
        <v>240</v>
      </c>
      <c r="V350" t="s">
        <v>1475</v>
      </c>
      <c r="W350">
        <v>253</v>
      </c>
      <c r="X350" s="41" t="s">
        <v>1504</v>
      </c>
      <c r="Y350">
        <v>286</v>
      </c>
      <c r="Z350" t="s">
        <v>1529</v>
      </c>
      <c r="AA350">
        <v>313</v>
      </c>
      <c r="AB350" t="s">
        <v>1558</v>
      </c>
      <c r="AC350">
        <v>346</v>
      </c>
      <c r="AD350" t="s">
        <v>1559</v>
      </c>
      <c r="AE350">
        <v>347</v>
      </c>
      <c r="AF350" t="s">
        <v>1563</v>
      </c>
      <c r="AG350">
        <v>351</v>
      </c>
      <c r="AH350" t="s">
        <v>1566</v>
      </c>
      <c r="AI350">
        <v>355</v>
      </c>
      <c r="AJ350" t="s">
        <v>1577</v>
      </c>
      <c r="AK350">
        <v>366</v>
      </c>
      <c r="AL350" t="s">
        <v>1580</v>
      </c>
      <c r="AM350">
        <v>370</v>
      </c>
      <c r="AN350" t="s">
        <v>1588</v>
      </c>
      <c r="AO350">
        <v>379</v>
      </c>
      <c r="AP350" t="s">
        <v>1625</v>
      </c>
      <c r="AQ350">
        <v>421</v>
      </c>
      <c r="AR350" t="s">
        <v>1659</v>
      </c>
      <c r="AS350">
        <v>456</v>
      </c>
      <c r="AT350" t="s">
        <v>1660</v>
      </c>
      <c r="AU350">
        <v>457</v>
      </c>
      <c r="AV350" t="s">
        <v>1680</v>
      </c>
      <c r="AW350">
        <v>481</v>
      </c>
      <c r="AX350" t="s">
        <v>1742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3938</v>
      </c>
      <c r="C351" t="s">
        <v>3857</v>
      </c>
      <c r="D351" t="s">
        <v>1254</v>
      </c>
      <c r="E351">
        <v>13</v>
      </c>
      <c r="F351" t="s">
        <v>1262</v>
      </c>
      <c r="G351">
        <v>20</v>
      </c>
      <c r="H351" t="s">
        <v>1278</v>
      </c>
      <c r="I351">
        <v>35</v>
      </c>
      <c r="J351" t="s">
        <v>1286</v>
      </c>
      <c r="K351">
        <v>43</v>
      </c>
      <c r="L351" t="s">
        <v>1291</v>
      </c>
      <c r="M351">
        <v>48</v>
      </c>
      <c r="N351" t="s">
        <v>1294</v>
      </c>
      <c r="O351">
        <v>51</v>
      </c>
      <c r="P351" t="s">
        <v>1300</v>
      </c>
      <c r="Q351">
        <v>59</v>
      </c>
      <c r="R351" t="s">
        <v>1434</v>
      </c>
      <c r="S351">
        <v>203</v>
      </c>
      <c r="T351" t="s">
        <v>1466</v>
      </c>
      <c r="U351">
        <v>240</v>
      </c>
      <c r="V351" t="s">
        <v>1475</v>
      </c>
      <c r="W351">
        <v>253</v>
      </c>
      <c r="X351" s="41" t="s">
        <v>1504</v>
      </c>
      <c r="Y351">
        <v>286</v>
      </c>
      <c r="Z351" t="s">
        <v>1529</v>
      </c>
      <c r="AA351">
        <v>313</v>
      </c>
      <c r="AB351" t="s">
        <v>1558</v>
      </c>
      <c r="AC351">
        <v>346</v>
      </c>
      <c r="AD351" t="s">
        <v>1559</v>
      </c>
      <c r="AE351">
        <v>347</v>
      </c>
      <c r="AF351" t="s">
        <v>1563</v>
      </c>
      <c r="AG351">
        <v>351</v>
      </c>
      <c r="AH351" t="s">
        <v>1566</v>
      </c>
      <c r="AI351">
        <v>355</v>
      </c>
      <c r="AJ351" t="s">
        <v>1577</v>
      </c>
      <c r="AK351">
        <v>366</v>
      </c>
      <c r="AL351" t="s">
        <v>1580</v>
      </c>
      <c r="AM351">
        <v>370</v>
      </c>
      <c r="AN351" t="s">
        <v>1588</v>
      </c>
      <c r="AO351">
        <v>379</v>
      </c>
      <c r="AP351" t="s">
        <v>1625</v>
      </c>
      <c r="AQ351">
        <v>421</v>
      </c>
      <c r="AR351" t="s">
        <v>1659</v>
      </c>
      <c r="AS351">
        <v>456</v>
      </c>
      <c r="AT351" t="s">
        <v>1660</v>
      </c>
      <c r="AU351">
        <v>457</v>
      </c>
      <c r="AV351" t="s">
        <v>1680</v>
      </c>
      <c r="AW351">
        <v>481</v>
      </c>
      <c r="AX351" t="s">
        <v>1742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1505</v>
      </c>
      <c r="C352" t="s">
        <v>3880</v>
      </c>
      <c r="D352" t="s">
        <v>1505</v>
      </c>
      <c r="E352">
        <v>287</v>
      </c>
    </row>
    <row r="353" spans="1:53">
      <c r="A353">
        <v>352</v>
      </c>
      <c r="B353" t="s">
        <v>1508</v>
      </c>
      <c r="C353" t="s">
        <v>3880</v>
      </c>
      <c r="D353" t="s">
        <v>1508</v>
      </c>
      <c r="E353">
        <v>291</v>
      </c>
    </row>
    <row r="354" spans="1:53">
      <c r="A354">
        <v>353</v>
      </c>
      <c r="B354" t="s">
        <v>1509</v>
      </c>
      <c r="C354" t="s">
        <v>3880</v>
      </c>
      <c r="D354" t="s">
        <v>1509</v>
      </c>
      <c r="E354">
        <v>292</v>
      </c>
    </row>
    <row r="355" spans="1:53">
      <c r="A355">
        <v>354</v>
      </c>
      <c r="B355" t="s">
        <v>1510</v>
      </c>
      <c r="C355" t="s">
        <v>3880</v>
      </c>
      <c r="D355" t="s">
        <v>1510</v>
      </c>
      <c r="E355">
        <v>293</v>
      </c>
    </row>
    <row r="356" spans="1:53">
      <c r="A356">
        <v>355</v>
      </c>
      <c r="B356" t="s">
        <v>1511</v>
      </c>
      <c r="C356" t="s">
        <v>3880</v>
      </c>
      <c r="D356" t="s">
        <v>1511</v>
      </c>
      <c r="E356">
        <v>294</v>
      </c>
    </row>
    <row r="357" spans="1:53">
      <c r="A357">
        <v>356</v>
      </c>
      <c r="B357" t="s">
        <v>1526</v>
      </c>
      <c r="C357" t="s">
        <v>3880</v>
      </c>
      <c r="D357" t="s">
        <v>1526</v>
      </c>
      <c r="E357">
        <v>309</v>
      </c>
    </row>
    <row r="358" spans="1:53">
      <c r="A358">
        <v>357</v>
      </c>
      <c r="B358" t="s">
        <v>1527</v>
      </c>
      <c r="C358" t="s">
        <v>3880</v>
      </c>
      <c r="D358" t="s">
        <v>1527</v>
      </c>
      <c r="E358">
        <v>311</v>
      </c>
    </row>
    <row r="359" spans="1:53">
      <c r="A359">
        <v>358</v>
      </c>
      <c r="B359" t="s">
        <v>1527</v>
      </c>
      <c r="C359" t="s">
        <v>3880</v>
      </c>
      <c r="D359" t="s">
        <v>1527</v>
      </c>
      <c r="E359">
        <v>311</v>
      </c>
    </row>
    <row r="360" spans="1:53">
      <c r="A360">
        <v>359</v>
      </c>
      <c r="B360" t="s">
        <v>1528</v>
      </c>
      <c r="C360" t="s">
        <v>3880</v>
      </c>
      <c r="D360" t="s">
        <v>1528</v>
      </c>
      <c r="E360">
        <v>312</v>
      </c>
    </row>
    <row r="361" spans="1:53">
      <c r="A361">
        <v>360</v>
      </c>
      <c r="B361" t="s">
        <v>1528</v>
      </c>
      <c r="C361" t="s">
        <v>3880</v>
      </c>
      <c r="D361" t="s">
        <v>1528</v>
      </c>
      <c r="E361">
        <v>312</v>
      </c>
    </row>
    <row r="362" spans="1:53">
      <c r="A362">
        <v>361</v>
      </c>
      <c r="B362" t="s">
        <v>1529</v>
      </c>
      <c r="C362" t="s">
        <v>3880</v>
      </c>
      <c r="D362" t="s">
        <v>1529</v>
      </c>
      <c r="E362">
        <v>313</v>
      </c>
    </row>
    <row r="363" spans="1:53">
      <c r="A363">
        <v>362</v>
      </c>
      <c r="B363" t="s">
        <v>3939</v>
      </c>
      <c r="C363" t="s">
        <v>3857</v>
      </c>
      <c r="D363" s="42" t="s">
        <v>1254</v>
      </c>
      <c r="E363">
        <v>13</v>
      </c>
      <c r="F363" t="s">
        <v>1262</v>
      </c>
      <c r="G363">
        <v>20</v>
      </c>
      <c r="H363" t="s">
        <v>1278</v>
      </c>
      <c r="I363">
        <v>35</v>
      </c>
      <c r="J363" t="s">
        <v>1286</v>
      </c>
      <c r="K363">
        <v>43</v>
      </c>
      <c r="L363" t="s">
        <v>1291</v>
      </c>
      <c r="M363">
        <v>48</v>
      </c>
      <c r="N363" t="s">
        <v>1294</v>
      </c>
      <c r="O363">
        <v>51</v>
      </c>
      <c r="P363" t="s">
        <v>1300</v>
      </c>
      <c r="Q363">
        <v>59</v>
      </c>
      <c r="R363" t="s">
        <v>1434</v>
      </c>
      <c r="S363">
        <v>203</v>
      </c>
      <c r="T363" t="s">
        <v>1466</v>
      </c>
      <c r="U363">
        <v>240</v>
      </c>
      <c r="V363" t="s">
        <v>1475</v>
      </c>
      <c r="W363">
        <v>253</v>
      </c>
      <c r="X363" t="s">
        <v>1504</v>
      </c>
      <c r="Y363">
        <v>286</v>
      </c>
      <c r="Z363" t="s">
        <v>1529</v>
      </c>
      <c r="AA363">
        <v>313</v>
      </c>
      <c r="AB363" t="s">
        <v>1558</v>
      </c>
      <c r="AC363">
        <v>346</v>
      </c>
      <c r="AD363" t="s">
        <v>1559</v>
      </c>
      <c r="AE363">
        <v>347</v>
      </c>
      <c r="AF363" t="s">
        <v>1563</v>
      </c>
      <c r="AG363">
        <v>351</v>
      </c>
      <c r="AH363" t="s">
        <v>1566</v>
      </c>
      <c r="AI363">
        <v>355</v>
      </c>
      <c r="AJ363" t="s">
        <v>1577</v>
      </c>
      <c r="AK363">
        <v>366</v>
      </c>
      <c r="AL363" t="s">
        <v>1580</v>
      </c>
      <c r="AM363">
        <v>370</v>
      </c>
      <c r="AN363" t="s">
        <v>1588</v>
      </c>
      <c r="AO363">
        <v>379</v>
      </c>
      <c r="AP363" t="s">
        <v>1625</v>
      </c>
      <c r="AQ363">
        <v>421</v>
      </c>
      <c r="AR363" t="s">
        <v>1659</v>
      </c>
      <c r="AS363">
        <v>456</v>
      </c>
      <c r="AT363" t="s">
        <v>1660</v>
      </c>
      <c r="AU363">
        <v>457</v>
      </c>
      <c r="AV363" t="s">
        <v>1680</v>
      </c>
      <c r="AW363">
        <v>481</v>
      </c>
      <c r="AX363" t="s">
        <v>1742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1530</v>
      </c>
      <c r="C364" t="s">
        <v>3880</v>
      </c>
      <c r="D364" t="s">
        <v>1530</v>
      </c>
      <c r="E364">
        <v>314</v>
      </c>
    </row>
    <row r="365" spans="1:53">
      <c r="A365">
        <v>364</v>
      </c>
      <c r="B365" t="s">
        <v>3940</v>
      </c>
      <c r="C365" t="s">
        <v>3875</v>
      </c>
    </row>
    <row r="366" spans="1:53">
      <c r="A366">
        <v>365</v>
      </c>
      <c r="B366" t="s">
        <v>1531</v>
      </c>
      <c r="C366" t="s">
        <v>3880</v>
      </c>
      <c r="D366" t="s">
        <v>1531</v>
      </c>
      <c r="E366">
        <v>315</v>
      </c>
    </row>
    <row r="367" spans="1:53">
      <c r="A367">
        <v>366</v>
      </c>
      <c r="B367" t="s">
        <v>1532</v>
      </c>
      <c r="C367" t="s">
        <v>3880</v>
      </c>
      <c r="D367" t="s">
        <v>1532</v>
      </c>
      <c r="E367">
        <v>316</v>
      </c>
    </row>
    <row r="368" spans="1:53">
      <c r="A368">
        <v>367</v>
      </c>
      <c r="B368" t="s">
        <v>3941</v>
      </c>
      <c r="C368" t="s">
        <v>3857</v>
      </c>
      <c r="D368" s="41" t="s">
        <v>1533</v>
      </c>
      <c r="E368">
        <v>317</v>
      </c>
    </row>
    <row r="369" spans="1:11">
      <c r="A369">
        <v>368</v>
      </c>
      <c r="B369" t="s">
        <v>665</v>
      </c>
      <c r="C369" t="s">
        <v>3880</v>
      </c>
      <c r="D369" t="s">
        <v>665</v>
      </c>
      <c r="E369">
        <v>320</v>
      </c>
    </row>
    <row r="370" spans="1:11">
      <c r="A370">
        <v>369</v>
      </c>
      <c r="B370" t="s">
        <v>1535</v>
      </c>
      <c r="C370" t="s">
        <v>3880</v>
      </c>
      <c r="D370" t="s">
        <v>1535</v>
      </c>
      <c r="E370">
        <v>321</v>
      </c>
    </row>
    <row r="371" spans="1:11">
      <c r="A371">
        <v>370</v>
      </c>
      <c r="B371" t="s">
        <v>668</v>
      </c>
      <c r="C371" t="s">
        <v>3857</v>
      </c>
      <c r="D371" s="42" t="s">
        <v>670</v>
      </c>
      <c r="E371">
        <v>322</v>
      </c>
      <c r="F371" t="s">
        <v>1661</v>
      </c>
      <c r="G371">
        <v>458</v>
      </c>
      <c r="H371" t="s">
        <v>1726</v>
      </c>
      <c r="I371">
        <v>529</v>
      </c>
      <c r="J371" t="s">
        <v>1785</v>
      </c>
      <c r="K371">
        <v>596</v>
      </c>
    </row>
    <row r="372" spans="1:11">
      <c r="A372">
        <v>371</v>
      </c>
      <c r="B372" t="s">
        <v>670</v>
      </c>
      <c r="C372" t="s">
        <v>3880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3880</v>
      </c>
      <c r="D373" t="s">
        <v>670</v>
      </c>
      <c r="E373">
        <v>322</v>
      </c>
    </row>
    <row r="374" spans="1:11">
      <c r="A374">
        <v>373</v>
      </c>
      <c r="B374" t="s">
        <v>1536</v>
      </c>
      <c r="C374" t="s">
        <v>3880</v>
      </c>
      <c r="D374" t="s">
        <v>1536</v>
      </c>
      <c r="E374">
        <v>323</v>
      </c>
    </row>
    <row r="375" spans="1:11">
      <c r="A375">
        <v>374</v>
      </c>
      <c r="B375" t="s">
        <v>1538</v>
      </c>
      <c r="C375" t="s">
        <v>3880</v>
      </c>
      <c r="D375" t="s">
        <v>1538</v>
      </c>
      <c r="E375">
        <v>325</v>
      </c>
    </row>
    <row r="376" spans="1:11">
      <c r="A376">
        <v>375</v>
      </c>
      <c r="B376" t="s">
        <v>1537</v>
      </c>
      <c r="C376" t="s">
        <v>3880</v>
      </c>
      <c r="D376" t="s">
        <v>1537</v>
      </c>
      <c r="E376">
        <v>324</v>
      </c>
    </row>
    <row r="377" spans="1:11">
      <c r="A377">
        <v>376</v>
      </c>
      <c r="B377" t="s">
        <v>1539</v>
      </c>
      <c r="C377" t="s">
        <v>3880</v>
      </c>
      <c r="D377" t="s">
        <v>1539</v>
      </c>
      <c r="E377">
        <v>326</v>
      </c>
    </row>
    <row r="378" spans="1:11">
      <c r="A378">
        <v>377</v>
      </c>
      <c r="B378" t="s">
        <v>1539</v>
      </c>
      <c r="C378" t="s">
        <v>3880</v>
      </c>
      <c r="D378" t="s">
        <v>1539</v>
      </c>
      <c r="E378">
        <v>326</v>
      </c>
    </row>
    <row r="379" spans="1:11">
      <c r="A379">
        <v>378</v>
      </c>
      <c r="B379" t="s">
        <v>1540</v>
      </c>
      <c r="C379" t="s">
        <v>3880</v>
      </c>
      <c r="D379" t="s">
        <v>1540</v>
      </c>
      <c r="E379">
        <v>327</v>
      </c>
    </row>
    <row r="380" spans="1:11">
      <c r="A380">
        <v>379</v>
      </c>
      <c r="B380" t="s">
        <v>1541</v>
      </c>
      <c r="C380" t="s">
        <v>3880</v>
      </c>
      <c r="D380" t="s">
        <v>1541</v>
      </c>
      <c r="E380">
        <v>328</v>
      </c>
    </row>
    <row r="381" spans="1:11">
      <c r="A381">
        <v>380</v>
      </c>
      <c r="B381" t="s">
        <v>1541</v>
      </c>
      <c r="C381" t="s">
        <v>3880</v>
      </c>
      <c r="D381" t="s">
        <v>1541</v>
      </c>
      <c r="E381">
        <v>328</v>
      </c>
    </row>
    <row r="382" spans="1:11">
      <c r="A382">
        <v>381</v>
      </c>
      <c r="B382" t="s">
        <v>3942</v>
      </c>
      <c r="C382" t="s">
        <v>3857</v>
      </c>
      <c r="D382" s="41" t="s">
        <v>1542</v>
      </c>
      <c r="E382">
        <v>329</v>
      </c>
    </row>
    <row r="383" spans="1:11">
      <c r="A383">
        <v>382</v>
      </c>
      <c r="B383" t="s">
        <v>3943</v>
      </c>
      <c r="C383" t="s">
        <v>3857</v>
      </c>
      <c r="D383" s="41" t="s">
        <v>1543</v>
      </c>
      <c r="E383">
        <v>330</v>
      </c>
      <c r="F383" t="s">
        <v>1544</v>
      </c>
      <c r="G383">
        <v>331</v>
      </c>
    </row>
    <row r="384" spans="1:11">
      <c r="A384">
        <v>383</v>
      </c>
      <c r="B384" t="s">
        <v>1544</v>
      </c>
      <c r="C384" t="s">
        <v>3880</v>
      </c>
      <c r="D384" t="s">
        <v>1544</v>
      </c>
      <c r="E384">
        <v>331</v>
      </c>
    </row>
    <row r="385" spans="1:7">
      <c r="A385">
        <v>384</v>
      </c>
      <c r="B385" t="s">
        <v>1545</v>
      </c>
      <c r="C385" t="s">
        <v>3880</v>
      </c>
      <c r="D385" t="s">
        <v>1545</v>
      </c>
      <c r="E385">
        <v>332</v>
      </c>
    </row>
    <row r="386" spans="1:7">
      <c r="A386">
        <v>385</v>
      </c>
      <c r="B386" t="s">
        <v>1545</v>
      </c>
      <c r="C386" t="s">
        <v>3880</v>
      </c>
      <c r="D386" t="s">
        <v>1545</v>
      </c>
      <c r="E386">
        <v>332</v>
      </c>
    </row>
    <row r="387" spans="1:7">
      <c r="A387">
        <v>386</v>
      </c>
      <c r="B387" t="s">
        <v>1547</v>
      </c>
      <c r="C387" t="s">
        <v>3880</v>
      </c>
      <c r="D387" t="s">
        <v>1547</v>
      </c>
      <c r="E387">
        <v>333</v>
      </c>
    </row>
    <row r="388" spans="1:7">
      <c r="A388">
        <v>387</v>
      </c>
      <c r="B388" t="s">
        <v>1547</v>
      </c>
      <c r="C388" t="s">
        <v>3880</v>
      </c>
      <c r="D388" t="s">
        <v>1547</v>
      </c>
      <c r="E388">
        <v>333</v>
      </c>
    </row>
    <row r="389" spans="1:7">
      <c r="A389">
        <v>388</v>
      </c>
      <c r="B389" t="s">
        <v>1546</v>
      </c>
      <c r="C389" t="s">
        <v>3857</v>
      </c>
      <c r="D389" s="42" t="s">
        <v>1514</v>
      </c>
      <c r="E389">
        <v>297</v>
      </c>
      <c r="F389" t="s">
        <v>1611</v>
      </c>
      <c r="G389">
        <v>405</v>
      </c>
    </row>
    <row r="390" spans="1:7">
      <c r="A390">
        <v>389</v>
      </c>
      <c r="B390" t="s">
        <v>690</v>
      </c>
      <c r="C390" t="s">
        <v>3880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3880</v>
      </c>
      <c r="D391" t="s">
        <v>692</v>
      </c>
      <c r="E391">
        <v>365</v>
      </c>
    </row>
    <row r="392" spans="1:7">
      <c r="A392">
        <v>391</v>
      </c>
      <c r="B392" t="s">
        <v>1552</v>
      </c>
      <c r="C392" t="s">
        <v>3880</v>
      </c>
      <c r="D392" t="s">
        <v>1552</v>
      </c>
      <c r="E392">
        <v>339</v>
      </c>
    </row>
    <row r="393" spans="1:7">
      <c r="A393">
        <v>392</v>
      </c>
      <c r="B393" t="s">
        <v>1552</v>
      </c>
      <c r="C393" t="s">
        <v>3880</v>
      </c>
      <c r="D393" t="s">
        <v>1552</v>
      </c>
      <c r="E393">
        <v>339</v>
      </c>
    </row>
    <row r="394" spans="1:7">
      <c r="A394">
        <v>393</v>
      </c>
      <c r="B394" t="s">
        <v>1550</v>
      </c>
      <c r="C394" t="s">
        <v>3880</v>
      </c>
      <c r="D394" t="s">
        <v>1550</v>
      </c>
      <c r="E394">
        <v>337</v>
      </c>
    </row>
    <row r="395" spans="1:7">
      <c r="A395">
        <v>394</v>
      </c>
      <c r="B395" t="s">
        <v>1550</v>
      </c>
      <c r="C395" t="s">
        <v>3880</v>
      </c>
      <c r="D395" t="s">
        <v>1550</v>
      </c>
      <c r="E395">
        <v>337</v>
      </c>
    </row>
    <row r="396" spans="1:7">
      <c r="A396">
        <v>395</v>
      </c>
      <c r="B396" t="s">
        <v>1551</v>
      </c>
      <c r="C396" t="s">
        <v>3880</v>
      </c>
      <c r="D396" t="s">
        <v>1551</v>
      </c>
      <c r="E396">
        <v>338</v>
      </c>
    </row>
    <row r="397" spans="1:7">
      <c r="A397">
        <v>396</v>
      </c>
      <c r="B397" t="s">
        <v>1551</v>
      </c>
      <c r="C397" t="s">
        <v>3880</v>
      </c>
      <c r="D397" t="s">
        <v>1551</v>
      </c>
      <c r="E397">
        <v>338</v>
      </c>
    </row>
    <row r="398" spans="1:7">
      <c r="A398">
        <v>397</v>
      </c>
      <c r="B398" t="s">
        <v>1553</v>
      </c>
      <c r="C398" t="s">
        <v>3880</v>
      </c>
      <c r="D398" t="s">
        <v>1553</v>
      </c>
      <c r="E398">
        <v>340</v>
      </c>
    </row>
    <row r="399" spans="1:7">
      <c r="A399">
        <v>398</v>
      </c>
      <c r="B399" t="s">
        <v>1554</v>
      </c>
      <c r="C399" t="s">
        <v>3880</v>
      </c>
      <c r="D399" t="s">
        <v>1554</v>
      </c>
      <c r="E399">
        <v>341</v>
      </c>
    </row>
    <row r="400" spans="1:7">
      <c r="A400">
        <v>399</v>
      </c>
      <c r="B400" t="s">
        <v>1555</v>
      </c>
      <c r="C400" t="s">
        <v>3880</v>
      </c>
      <c r="D400" t="s">
        <v>1555</v>
      </c>
      <c r="E400">
        <v>342</v>
      </c>
    </row>
    <row r="401" spans="1:83">
      <c r="A401">
        <v>400</v>
      </c>
      <c r="B401" t="s">
        <v>1556</v>
      </c>
      <c r="C401" t="s">
        <v>3880</v>
      </c>
      <c r="D401" t="s">
        <v>1556</v>
      </c>
      <c r="E401">
        <v>343</v>
      </c>
    </row>
    <row r="402" spans="1:83">
      <c r="A402">
        <v>401</v>
      </c>
      <c r="B402" t="s">
        <v>707</v>
      </c>
      <c r="C402" t="s">
        <v>3880</v>
      </c>
      <c r="D402" t="s">
        <v>707</v>
      </c>
      <c r="E402">
        <v>344</v>
      </c>
    </row>
    <row r="403" spans="1:83">
      <c r="A403">
        <v>402</v>
      </c>
      <c r="B403" t="s">
        <v>1558</v>
      </c>
      <c r="C403" t="s">
        <v>3880</v>
      </c>
      <c r="D403" t="s">
        <v>1558</v>
      </c>
      <c r="E403">
        <v>346</v>
      </c>
    </row>
    <row r="404" spans="1:83">
      <c r="A404">
        <v>403</v>
      </c>
      <c r="B404" t="s">
        <v>1557</v>
      </c>
      <c r="C404" t="s">
        <v>3880</v>
      </c>
      <c r="D404" t="s">
        <v>1557</v>
      </c>
      <c r="E404">
        <v>345</v>
      </c>
    </row>
    <row r="405" spans="1:83">
      <c r="A405">
        <v>404</v>
      </c>
      <c r="B405" t="s">
        <v>1559</v>
      </c>
      <c r="C405" t="s">
        <v>3880</v>
      </c>
      <c r="D405" t="s">
        <v>1559</v>
      </c>
      <c r="E405">
        <v>347</v>
      </c>
    </row>
    <row r="406" spans="1:83">
      <c r="A406">
        <v>405</v>
      </c>
      <c r="B406" t="s">
        <v>1559</v>
      </c>
      <c r="C406" t="s">
        <v>3880</v>
      </c>
      <c r="D406" t="s">
        <v>1559</v>
      </c>
      <c r="E406">
        <v>347</v>
      </c>
    </row>
    <row r="407" spans="1:83">
      <c r="A407">
        <v>406</v>
      </c>
      <c r="B407" t="s">
        <v>1560</v>
      </c>
      <c r="C407" t="s">
        <v>3880</v>
      </c>
      <c r="D407" t="s">
        <v>1560</v>
      </c>
      <c r="E407">
        <v>348</v>
      </c>
    </row>
    <row r="408" spans="1:83">
      <c r="A408">
        <v>407</v>
      </c>
      <c r="B408" t="s">
        <v>3944</v>
      </c>
      <c r="C408" t="s">
        <v>3857</v>
      </c>
      <c r="D408" t="s">
        <v>1260</v>
      </c>
      <c r="E408">
        <v>19</v>
      </c>
      <c r="F408" t="s">
        <v>1264</v>
      </c>
      <c r="G408">
        <v>22</v>
      </c>
      <c r="H408" t="s">
        <v>1283</v>
      </c>
      <c r="I408">
        <v>40</v>
      </c>
      <c r="J408" t="s">
        <v>1304</v>
      </c>
      <c r="K408">
        <v>64</v>
      </c>
      <c r="L408" t="s">
        <v>1307</v>
      </c>
      <c r="M408">
        <v>69</v>
      </c>
      <c r="N408" t="s">
        <v>1310</v>
      </c>
      <c r="O408">
        <v>72</v>
      </c>
      <c r="P408" t="s">
        <v>1319</v>
      </c>
      <c r="Q408">
        <v>81</v>
      </c>
      <c r="R408" t="s">
        <v>1350</v>
      </c>
      <c r="S408">
        <v>111</v>
      </c>
      <c r="T408" t="s">
        <v>1360</v>
      </c>
      <c r="U408">
        <v>121</v>
      </c>
      <c r="V408" t="s">
        <v>1361</v>
      </c>
      <c r="W408">
        <v>122</v>
      </c>
      <c r="X408" t="s">
        <v>1369</v>
      </c>
      <c r="Y408">
        <v>130</v>
      </c>
      <c r="Z408" t="s">
        <v>1370</v>
      </c>
      <c r="AA408">
        <v>131</v>
      </c>
      <c r="AB408" t="s">
        <v>1392</v>
      </c>
      <c r="AC408">
        <v>154</v>
      </c>
      <c r="AD408" t="s">
        <v>1425</v>
      </c>
      <c r="AE408">
        <v>194</v>
      </c>
      <c r="AF408" t="s">
        <v>1508</v>
      </c>
      <c r="AG408">
        <v>291</v>
      </c>
      <c r="AH408" t="s">
        <v>1509</v>
      </c>
      <c r="AI408">
        <v>292</v>
      </c>
      <c r="AJ408" t="s">
        <v>1521</v>
      </c>
      <c r="AK408">
        <v>304</v>
      </c>
      <c r="AL408" t="s">
        <v>1545</v>
      </c>
      <c r="AM408">
        <v>332</v>
      </c>
      <c r="AN408" s="41" t="s">
        <v>1561</v>
      </c>
      <c r="AO408">
        <v>349</v>
      </c>
      <c r="AP408" t="s">
        <v>739</v>
      </c>
      <c r="AQ408">
        <v>368</v>
      </c>
      <c r="AR408" t="s">
        <v>1591</v>
      </c>
      <c r="AS408">
        <v>382</v>
      </c>
      <c r="AT408" t="s">
        <v>1629</v>
      </c>
      <c r="AU408">
        <v>427</v>
      </c>
      <c r="AV408" t="s">
        <v>1630</v>
      </c>
      <c r="AW408">
        <v>428</v>
      </c>
      <c r="AX408" t="s">
        <v>1650</v>
      </c>
      <c r="AY408">
        <v>447</v>
      </c>
      <c r="AZ408" t="s">
        <v>1657</v>
      </c>
      <c r="BA408">
        <v>454</v>
      </c>
      <c r="BB408" t="s">
        <v>1672</v>
      </c>
      <c r="BC408">
        <v>471</v>
      </c>
      <c r="BD408" t="s">
        <v>1690</v>
      </c>
      <c r="BE408">
        <v>491</v>
      </c>
      <c r="BF408" t="s">
        <v>1705</v>
      </c>
      <c r="BG408">
        <v>508</v>
      </c>
      <c r="BH408" t="s">
        <v>1727</v>
      </c>
      <c r="BI408">
        <v>530</v>
      </c>
      <c r="BJ408" t="s">
        <v>1751</v>
      </c>
      <c r="BK408">
        <v>560</v>
      </c>
      <c r="BL408" t="s">
        <v>1755</v>
      </c>
      <c r="BM408">
        <v>565</v>
      </c>
      <c r="BN408" t="s">
        <v>1762</v>
      </c>
      <c r="BO408">
        <v>573</v>
      </c>
      <c r="BP408" t="s">
        <v>1787</v>
      </c>
      <c r="BQ408">
        <v>598</v>
      </c>
      <c r="BR408" t="s">
        <v>1804</v>
      </c>
      <c r="BS408">
        <v>614</v>
      </c>
      <c r="BT408" t="s">
        <v>1805</v>
      </c>
      <c r="BU408">
        <v>615</v>
      </c>
      <c r="BV408" t="s">
        <v>1806</v>
      </c>
      <c r="BW408">
        <v>616</v>
      </c>
      <c r="BX408" t="s">
        <v>1817</v>
      </c>
      <c r="BY408">
        <v>627</v>
      </c>
      <c r="BZ408" t="s">
        <v>1836</v>
      </c>
      <c r="CA408">
        <v>649</v>
      </c>
      <c r="CB408" t="s">
        <v>1855</v>
      </c>
      <c r="CC408">
        <v>668</v>
      </c>
      <c r="CD408" t="s">
        <v>1165</v>
      </c>
      <c r="CE408">
        <v>681</v>
      </c>
    </row>
    <row r="409" spans="1:83">
      <c r="A409">
        <v>408</v>
      </c>
      <c r="B409" t="s">
        <v>715</v>
      </c>
      <c r="C409" t="s">
        <v>3857</v>
      </c>
      <c r="D409" t="s">
        <v>1251</v>
      </c>
      <c r="E409">
        <v>10</v>
      </c>
      <c r="F409" t="s">
        <v>1273</v>
      </c>
      <c r="G409">
        <v>31</v>
      </c>
      <c r="H409" t="s">
        <v>1335</v>
      </c>
      <c r="I409">
        <v>98</v>
      </c>
      <c r="J409" t="s">
        <v>1452</v>
      </c>
      <c r="K409">
        <v>223</v>
      </c>
      <c r="L409" t="s">
        <v>1453</v>
      </c>
      <c r="M409">
        <v>225</v>
      </c>
      <c r="N409" t="s">
        <v>578</v>
      </c>
      <c r="O409">
        <v>243</v>
      </c>
      <c r="P409" t="s">
        <v>1506</v>
      </c>
      <c r="Q409">
        <v>289</v>
      </c>
      <c r="R409" s="41" t="s">
        <v>1562</v>
      </c>
      <c r="S409">
        <v>350</v>
      </c>
      <c r="T409" t="s">
        <v>1593</v>
      </c>
      <c r="U409">
        <v>385</v>
      </c>
      <c r="V409" t="s">
        <v>1599</v>
      </c>
      <c r="W409">
        <v>391</v>
      </c>
      <c r="X409" t="s">
        <v>1651</v>
      </c>
      <c r="Y409">
        <v>448</v>
      </c>
      <c r="Z409" t="s">
        <v>1666</v>
      </c>
      <c r="AA409">
        <v>464</v>
      </c>
      <c r="AB409" t="s">
        <v>1667</v>
      </c>
      <c r="AC409">
        <v>465</v>
      </c>
      <c r="AD409" t="s">
        <v>1752</v>
      </c>
      <c r="AE409">
        <v>561</v>
      </c>
      <c r="AF409" t="s">
        <v>1864</v>
      </c>
      <c r="AG409">
        <v>678</v>
      </c>
    </row>
    <row r="410" spans="1:83" s="44" customFormat="1" ht="13.8" thickBot="1">
      <c r="A410" s="44">
        <v>409</v>
      </c>
      <c r="B410" s="44" t="s">
        <v>3945</v>
      </c>
      <c r="C410" s="44" t="s">
        <v>3857</v>
      </c>
      <c r="D410" s="45" t="s">
        <v>1253</v>
      </c>
      <c r="E410" s="44">
        <v>12</v>
      </c>
      <c r="F410" s="44" t="s">
        <v>1314</v>
      </c>
      <c r="G410" s="44">
        <v>76</v>
      </c>
      <c r="H410" s="44" t="s">
        <v>1357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1427</v>
      </c>
      <c r="O410" s="44">
        <v>196</v>
      </c>
      <c r="P410" s="44" t="s">
        <v>1433</v>
      </c>
      <c r="Q410" s="44">
        <v>202</v>
      </c>
      <c r="R410" s="44" t="s">
        <v>557</v>
      </c>
      <c r="S410" s="44">
        <v>227</v>
      </c>
      <c r="T410" s="44" t="s">
        <v>1532</v>
      </c>
      <c r="U410" s="44">
        <v>316</v>
      </c>
      <c r="V410" s="44" t="s">
        <v>1605</v>
      </c>
      <c r="W410" s="44">
        <v>397</v>
      </c>
      <c r="X410" s="44" t="s">
        <v>806</v>
      </c>
      <c r="Y410" s="44">
        <v>419</v>
      </c>
      <c r="Z410" s="44" t="s">
        <v>1635</v>
      </c>
      <c r="AA410" s="44">
        <v>433</v>
      </c>
      <c r="AB410" s="44" t="s">
        <v>831</v>
      </c>
      <c r="AC410" s="44">
        <v>435</v>
      </c>
      <c r="AD410" s="44" t="s">
        <v>1645</v>
      </c>
      <c r="AE410" s="44">
        <v>442</v>
      </c>
      <c r="AF410" s="44" t="s">
        <v>1646</v>
      </c>
      <c r="AG410" s="44">
        <v>443</v>
      </c>
      <c r="AH410" s="44" t="s">
        <v>1679</v>
      </c>
      <c r="AI410" s="44">
        <v>480</v>
      </c>
      <c r="AJ410" s="44" t="s">
        <v>1739</v>
      </c>
      <c r="AK410" s="44">
        <v>546</v>
      </c>
      <c r="AL410" s="44" t="s">
        <v>1740</v>
      </c>
      <c r="AM410" s="44">
        <v>547</v>
      </c>
      <c r="AN410" s="44" t="s">
        <v>1012</v>
      </c>
      <c r="AO410" s="44">
        <v>563</v>
      </c>
      <c r="AP410" s="44" t="s">
        <v>1769</v>
      </c>
      <c r="AQ410" s="44">
        <v>580</v>
      </c>
    </row>
    <row r="411" spans="1:83" s="44" customFormat="1" ht="14.4" thickTop="1" thickBot="1">
      <c r="A411" s="44">
        <v>410</v>
      </c>
      <c r="B411" s="44" t="s">
        <v>3946</v>
      </c>
      <c r="C411" s="44" t="s">
        <v>3857</v>
      </c>
      <c r="D411" s="45" t="s">
        <v>1254</v>
      </c>
      <c r="E411" s="44">
        <v>13</v>
      </c>
      <c r="F411" s="44" t="s">
        <v>1262</v>
      </c>
      <c r="G411" s="44">
        <v>20</v>
      </c>
      <c r="H411" s="44" t="s">
        <v>1278</v>
      </c>
      <c r="I411" s="44">
        <v>35</v>
      </c>
      <c r="J411" s="44" t="s">
        <v>1286</v>
      </c>
      <c r="K411" s="44">
        <v>43</v>
      </c>
      <c r="L411" s="44" t="s">
        <v>1291</v>
      </c>
      <c r="M411" s="44">
        <v>48</v>
      </c>
      <c r="N411" s="44" t="s">
        <v>1294</v>
      </c>
      <c r="O411" s="44">
        <v>51</v>
      </c>
      <c r="P411" s="44" t="s">
        <v>1300</v>
      </c>
      <c r="Q411" s="44">
        <v>59</v>
      </c>
      <c r="R411" s="44" t="s">
        <v>1434</v>
      </c>
      <c r="S411" s="44">
        <v>203</v>
      </c>
      <c r="T411" s="44" t="s">
        <v>1466</v>
      </c>
      <c r="U411" s="44">
        <v>240</v>
      </c>
      <c r="V411" s="44" t="s">
        <v>1475</v>
      </c>
      <c r="W411" s="44">
        <v>253</v>
      </c>
      <c r="X411" s="44" t="s">
        <v>1504</v>
      </c>
      <c r="Y411" s="44">
        <v>286</v>
      </c>
      <c r="Z411" s="44" t="s">
        <v>1529</v>
      </c>
      <c r="AA411" s="44">
        <v>313</v>
      </c>
      <c r="AB411" s="44" t="s">
        <v>1558</v>
      </c>
      <c r="AC411" s="44">
        <v>346</v>
      </c>
      <c r="AD411" s="44" t="s">
        <v>1559</v>
      </c>
      <c r="AE411" s="44">
        <v>347</v>
      </c>
      <c r="AF411" s="44" t="s">
        <v>1563</v>
      </c>
      <c r="AG411" s="44">
        <v>351</v>
      </c>
      <c r="AH411" s="44" t="s">
        <v>1566</v>
      </c>
      <c r="AI411" s="44">
        <v>355</v>
      </c>
      <c r="AJ411" s="44" t="s">
        <v>1577</v>
      </c>
      <c r="AK411" s="44">
        <v>366</v>
      </c>
      <c r="AL411" s="44" t="s">
        <v>1580</v>
      </c>
      <c r="AM411" s="44">
        <v>370</v>
      </c>
      <c r="AN411" s="44" t="s">
        <v>1588</v>
      </c>
      <c r="AO411" s="44">
        <v>379</v>
      </c>
      <c r="AP411" s="44" t="s">
        <v>1625</v>
      </c>
      <c r="AQ411" s="44">
        <v>421</v>
      </c>
      <c r="AR411" s="44" t="s">
        <v>1659</v>
      </c>
      <c r="AS411" s="44">
        <v>456</v>
      </c>
      <c r="AT411" s="44" t="s">
        <v>1660</v>
      </c>
      <c r="AU411" s="44">
        <v>457</v>
      </c>
      <c r="AV411" s="44" t="s">
        <v>1680</v>
      </c>
      <c r="AW411" s="44">
        <v>481</v>
      </c>
      <c r="AX411" s="44" t="s">
        <v>1742</v>
      </c>
      <c r="AY411" s="44">
        <v>549</v>
      </c>
      <c r="AZ411" s="44" t="s">
        <v>1122</v>
      </c>
      <c r="BA411" s="44">
        <v>642</v>
      </c>
    </row>
    <row r="412" spans="1:83" ht="13.8" thickTop="1">
      <c r="A412">
        <v>411</v>
      </c>
      <c r="B412" t="s">
        <v>3947</v>
      </c>
      <c r="C412" t="s">
        <v>3857</v>
      </c>
      <c r="D412" s="46" t="s">
        <v>1254</v>
      </c>
      <c r="E412">
        <v>13</v>
      </c>
      <c r="F412" t="s">
        <v>1262</v>
      </c>
      <c r="G412">
        <v>20</v>
      </c>
      <c r="H412" t="s">
        <v>1278</v>
      </c>
      <c r="I412">
        <v>35</v>
      </c>
      <c r="J412" t="s">
        <v>1286</v>
      </c>
      <c r="K412">
        <v>43</v>
      </c>
      <c r="L412" t="s">
        <v>1291</v>
      </c>
      <c r="M412">
        <v>48</v>
      </c>
      <c r="N412" t="s">
        <v>1294</v>
      </c>
      <c r="O412">
        <v>51</v>
      </c>
      <c r="P412" t="s">
        <v>1300</v>
      </c>
      <c r="Q412">
        <v>59</v>
      </c>
      <c r="R412" t="s">
        <v>1434</v>
      </c>
      <c r="S412">
        <v>203</v>
      </c>
      <c r="T412" t="s">
        <v>1466</v>
      </c>
      <c r="U412">
        <v>240</v>
      </c>
      <c r="V412" t="s">
        <v>1475</v>
      </c>
      <c r="W412">
        <v>253</v>
      </c>
      <c r="X412" t="s">
        <v>1504</v>
      </c>
      <c r="Y412">
        <v>286</v>
      </c>
      <c r="Z412" t="s">
        <v>1529</v>
      </c>
      <c r="AA412">
        <v>313</v>
      </c>
      <c r="AB412" t="s">
        <v>1558</v>
      </c>
      <c r="AC412">
        <v>346</v>
      </c>
      <c r="AD412" t="s">
        <v>1559</v>
      </c>
      <c r="AE412">
        <v>347</v>
      </c>
      <c r="AF412" s="41" t="s">
        <v>1563</v>
      </c>
      <c r="AG412">
        <v>351</v>
      </c>
      <c r="AH412" t="s">
        <v>1566</v>
      </c>
      <c r="AI412">
        <v>355</v>
      </c>
      <c r="AJ412" t="s">
        <v>1577</v>
      </c>
      <c r="AK412">
        <v>366</v>
      </c>
      <c r="AL412" t="s">
        <v>1580</v>
      </c>
      <c r="AM412">
        <v>370</v>
      </c>
      <c r="AN412" t="s">
        <v>1588</v>
      </c>
      <c r="AO412">
        <v>379</v>
      </c>
      <c r="AP412" t="s">
        <v>1625</v>
      </c>
      <c r="AQ412">
        <v>421</v>
      </c>
      <c r="AR412" t="s">
        <v>1659</v>
      </c>
      <c r="AS412">
        <v>456</v>
      </c>
      <c r="AT412" t="s">
        <v>1660</v>
      </c>
      <c r="AU412">
        <v>457</v>
      </c>
      <c r="AV412" t="s">
        <v>1680</v>
      </c>
      <c r="AW412">
        <v>481</v>
      </c>
      <c r="AX412" t="s">
        <v>1742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3880</v>
      </c>
      <c r="D413" t="s">
        <v>719</v>
      </c>
      <c r="E413">
        <v>352</v>
      </c>
    </row>
    <row r="414" spans="1:83">
      <c r="A414">
        <v>413</v>
      </c>
      <c r="B414" t="s">
        <v>1235</v>
      </c>
      <c r="C414" t="s">
        <v>3857</v>
      </c>
      <c r="D414" s="41" t="s">
        <v>1564</v>
      </c>
      <c r="E414">
        <v>353</v>
      </c>
    </row>
    <row r="415" spans="1:83">
      <c r="A415">
        <v>414</v>
      </c>
      <c r="B415" t="s">
        <v>3948</v>
      </c>
      <c r="C415" t="s">
        <v>3857</v>
      </c>
      <c r="D415" s="41" t="s">
        <v>1565</v>
      </c>
      <c r="E415">
        <v>354</v>
      </c>
      <c r="F415" t="s">
        <v>1759</v>
      </c>
      <c r="G415">
        <v>569</v>
      </c>
    </row>
    <row r="416" spans="1:83">
      <c r="A416">
        <v>415</v>
      </c>
      <c r="B416" t="s">
        <v>3948</v>
      </c>
      <c r="C416" t="s">
        <v>3857</v>
      </c>
      <c r="D416" s="41" t="s">
        <v>1565</v>
      </c>
      <c r="E416">
        <v>354</v>
      </c>
      <c r="F416" t="s">
        <v>1759</v>
      </c>
      <c r="G416">
        <v>569</v>
      </c>
    </row>
    <row r="417" spans="1:53">
      <c r="A417">
        <v>416</v>
      </c>
      <c r="B417" t="s">
        <v>1566</v>
      </c>
      <c r="C417" t="s">
        <v>3880</v>
      </c>
      <c r="D417" t="s">
        <v>1566</v>
      </c>
      <c r="E417">
        <v>355</v>
      </c>
    </row>
    <row r="418" spans="1:53">
      <c r="A418">
        <v>417</v>
      </c>
      <c r="B418" t="s">
        <v>1567</v>
      </c>
      <c r="C418" t="s">
        <v>3880</v>
      </c>
      <c r="D418" t="s">
        <v>1567</v>
      </c>
      <c r="E418">
        <v>356</v>
      </c>
    </row>
    <row r="419" spans="1:53">
      <c r="A419">
        <v>418</v>
      </c>
      <c r="B419" t="s">
        <v>1569</v>
      </c>
      <c r="C419" t="s">
        <v>3880</v>
      </c>
      <c r="D419" t="s">
        <v>1569</v>
      </c>
      <c r="E419">
        <v>358</v>
      </c>
    </row>
    <row r="420" spans="1:53">
      <c r="A420">
        <v>419</v>
      </c>
      <c r="B420" t="s">
        <v>1570</v>
      </c>
      <c r="C420" t="s">
        <v>3880</v>
      </c>
      <c r="D420" t="s">
        <v>1570</v>
      </c>
      <c r="E420">
        <v>359</v>
      </c>
    </row>
    <row r="421" spans="1:53">
      <c r="A421">
        <v>420</v>
      </c>
      <c r="B421" t="s">
        <v>1571</v>
      </c>
      <c r="C421" t="s">
        <v>3880</v>
      </c>
      <c r="D421" t="s">
        <v>1571</v>
      </c>
      <c r="E421">
        <v>360</v>
      </c>
    </row>
    <row r="422" spans="1:53">
      <c r="A422">
        <v>421</v>
      </c>
      <c r="B422" t="s">
        <v>731</v>
      </c>
      <c r="C422" t="s">
        <v>3857</v>
      </c>
      <c r="D422" s="41" t="s">
        <v>1572</v>
      </c>
      <c r="E422">
        <v>361</v>
      </c>
    </row>
    <row r="423" spans="1:53">
      <c r="A423">
        <v>422</v>
      </c>
      <c r="B423" t="s">
        <v>3949</v>
      </c>
      <c r="C423" t="s">
        <v>3857</v>
      </c>
      <c r="D423" s="41" t="s">
        <v>1573</v>
      </c>
      <c r="E423">
        <v>362</v>
      </c>
    </row>
    <row r="424" spans="1:53">
      <c r="A424">
        <v>423</v>
      </c>
      <c r="B424" t="s">
        <v>3950</v>
      </c>
      <c r="C424" t="s">
        <v>3857</v>
      </c>
      <c r="D424" t="s">
        <v>1406</v>
      </c>
      <c r="E424">
        <v>167</v>
      </c>
      <c r="F424" t="s">
        <v>1516</v>
      </c>
      <c r="G424">
        <v>299</v>
      </c>
      <c r="H424" s="41" t="s">
        <v>1574</v>
      </c>
      <c r="I424">
        <v>363</v>
      </c>
    </row>
    <row r="425" spans="1:53" ht="13.8" thickBot="1">
      <c r="A425">
        <v>424</v>
      </c>
      <c r="B425" t="s">
        <v>1575</v>
      </c>
      <c r="C425" t="s">
        <v>3875</v>
      </c>
      <c r="D425" s="43"/>
    </row>
    <row r="426" spans="1:53" ht="13.8" thickTop="1">
      <c r="A426">
        <v>425</v>
      </c>
      <c r="B426" t="s">
        <v>1577</v>
      </c>
      <c r="C426" t="s">
        <v>3880</v>
      </c>
      <c r="D426" t="s">
        <v>1577</v>
      </c>
      <c r="E426">
        <v>366</v>
      </c>
    </row>
    <row r="427" spans="1:53">
      <c r="A427">
        <v>426</v>
      </c>
      <c r="B427" t="s">
        <v>1578</v>
      </c>
      <c r="C427" t="s">
        <v>3880</v>
      </c>
      <c r="D427" t="s">
        <v>1578</v>
      </c>
      <c r="E427">
        <v>367</v>
      </c>
    </row>
    <row r="428" spans="1:53">
      <c r="A428">
        <v>427</v>
      </c>
      <c r="B428" t="s">
        <v>739</v>
      </c>
      <c r="C428" t="s">
        <v>3880</v>
      </c>
      <c r="D428" t="s">
        <v>739</v>
      </c>
      <c r="E428">
        <v>368</v>
      </c>
    </row>
    <row r="429" spans="1:53">
      <c r="A429">
        <v>428</v>
      </c>
      <c r="B429" t="s">
        <v>3951</v>
      </c>
      <c r="C429" t="s">
        <v>3857</v>
      </c>
      <c r="D429" t="s">
        <v>1254</v>
      </c>
      <c r="E429">
        <v>13</v>
      </c>
      <c r="F429" t="s">
        <v>1262</v>
      </c>
      <c r="G429">
        <v>20</v>
      </c>
      <c r="H429" t="s">
        <v>1278</v>
      </c>
      <c r="I429">
        <v>35</v>
      </c>
      <c r="J429" t="s">
        <v>1286</v>
      </c>
      <c r="K429">
        <v>43</v>
      </c>
      <c r="L429" t="s">
        <v>1291</v>
      </c>
      <c r="M429">
        <v>48</v>
      </c>
      <c r="N429" t="s">
        <v>1294</v>
      </c>
      <c r="O429">
        <v>51</v>
      </c>
      <c r="P429" t="s">
        <v>1300</v>
      </c>
      <c r="Q429">
        <v>59</v>
      </c>
      <c r="R429" t="s">
        <v>1434</v>
      </c>
      <c r="S429">
        <v>203</v>
      </c>
      <c r="T429" t="s">
        <v>1466</v>
      </c>
      <c r="U429">
        <v>240</v>
      </c>
      <c r="V429" t="s">
        <v>1475</v>
      </c>
      <c r="W429">
        <v>253</v>
      </c>
      <c r="X429" t="s">
        <v>1504</v>
      </c>
      <c r="Y429">
        <v>286</v>
      </c>
      <c r="Z429" t="s">
        <v>1529</v>
      </c>
      <c r="AA429">
        <v>313</v>
      </c>
      <c r="AB429" t="s">
        <v>1558</v>
      </c>
      <c r="AC429">
        <v>346</v>
      </c>
      <c r="AD429" t="s">
        <v>1559</v>
      </c>
      <c r="AE429">
        <v>347</v>
      </c>
      <c r="AF429" t="s">
        <v>1563</v>
      </c>
      <c r="AG429">
        <v>351</v>
      </c>
      <c r="AH429" t="s">
        <v>1566</v>
      </c>
      <c r="AI429">
        <v>355</v>
      </c>
      <c r="AJ429" t="s">
        <v>1577</v>
      </c>
      <c r="AK429">
        <v>366</v>
      </c>
      <c r="AL429" s="41" t="s">
        <v>1580</v>
      </c>
      <c r="AM429">
        <v>370</v>
      </c>
      <c r="AN429" t="s">
        <v>1588</v>
      </c>
      <c r="AO429">
        <v>379</v>
      </c>
      <c r="AP429" t="s">
        <v>1625</v>
      </c>
      <c r="AQ429">
        <v>421</v>
      </c>
      <c r="AR429" t="s">
        <v>1659</v>
      </c>
      <c r="AS429">
        <v>456</v>
      </c>
      <c r="AT429" t="s">
        <v>1660</v>
      </c>
      <c r="AU429">
        <v>457</v>
      </c>
      <c r="AV429" t="s">
        <v>1680</v>
      </c>
      <c r="AW429">
        <v>481</v>
      </c>
      <c r="AX429" t="s">
        <v>1742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1581</v>
      </c>
      <c r="C430" t="s">
        <v>3880</v>
      </c>
      <c r="D430" t="s">
        <v>1581</v>
      </c>
      <c r="E430">
        <v>371</v>
      </c>
    </row>
    <row r="431" spans="1:53">
      <c r="A431">
        <v>430</v>
      </c>
      <c r="B431" t="s">
        <v>742</v>
      </c>
      <c r="C431" t="s">
        <v>3857</v>
      </c>
      <c r="D431" s="41" t="s">
        <v>1582</v>
      </c>
      <c r="E431">
        <v>372</v>
      </c>
    </row>
    <row r="432" spans="1:53">
      <c r="A432">
        <v>431</v>
      </c>
      <c r="B432" t="s">
        <v>744</v>
      </c>
      <c r="C432" t="s">
        <v>3880</v>
      </c>
      <c r="D432" t="s">
        <v>744</v>
      </c>
      <c r="E432">
        <v>373</v>
      </c>
    </row>
    <row r="433" spans="1:29">
      <c r="A433">
        <v>432</v>
      </c>
      <c r="B433" t="s">
        <v>1583</v>
      </c>
      <c r="C433" t="s">
        <v>3880</v>
      </c>
      <c r="D433" t="s">
        <v>1583</v>
      </c>
      <c r="E433">
        <v>374</v>
      </c>
    </row>
    <row r="434" spans="1:29">
      <c r="A434">
        <v>433</v>
      </c>
      <c r="B434" t="s">
        <v>1584</v>
      </c>
      <c r="C434" t="s">
        <v>3880</v>
      </c>
      <c r="D434" t="s">
        <v>1584</v>
      </c>
      <c r="E434">
        <v>375</v>
      </c>
    </row>
    <row r="435" spans="1:29">
      <c r="A435">
        <v>434</v>
      </c>
      <c r="B435" t="s">
        <v>1586</v>
      </c>
      <c r="C435" t="s">
        <v>3880</v>
      </c>
      <c r="D435" t="s">
        <v>1586</v>
      </c>
      <c r="E435">
        <v>377</v>
      </c>
    </row>
    <row r="436" spans="1:29">
      <c r="A436">
        <v>435</v>
      </c>
      <c r="B436" t="s">
        <v>3952</v>
      </c>
      <c r="C436" t="s">
        <v>3857</v>
      </c>
      <c r="D436" t="s">
        <v>1587</v>
      </c>
      <c r="E436">
        <v>378</v>
      </c>
    </row>
    <row r="437" spans="1:29">
      <c r="A437">
        <v>436</v>
      </c>
      <c r="B437" t="s">
        <v>1589</v>
      </c>
      <c r="C437" t="s">
        <v>3880</v>
      </c>
      <c r="D437" t="s">
        <v>1589</v>
      </c>
      <c r="E437">
        <v>380</v>
      </c>
    </row>
    <row r="438" spans="1:29">
      <c r="A438">
        <v>437</v>
      </c>
      <c r="B438" t="s">
        <v>1588</v>
      </c>
      <c r="C438" t="s">
        <v>3880</v>
      </c>
      <c r="D438" t="s">
        <v>1588</v>
      </c>
      <c r="E438">
        <v>379</v>
      </c>
    </row>
    <row r="439" spans="1:29">
      <c r="A439">
        <v>438</v>
      </c>
      <c r="B439" t="s">
        <v>753</v>
      </c>
      <c r="C439" t="s">
        <v>3857</v>
      </c>
      <c r="D439" s="42" t="s">
        <v>1318</v>
      </c>
      <c r="E439">
        <v>80</v>
      </c>
      <c r="F439" t="s">
        <v>1408</v>
      </c>
      <c r="G439">
        <v>170</v>
      </c>
      <c r="H439" t="s">
        <v>1408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1581</v>
      </c>
      <c r="O439">
        <v>371</v>
      </c>
      <c r="P439" t="s">
        <v>1607</v>
      </c>
      <c r="Q439">
        <v>399</v>
      </c>
      <c r="R439" t="s">
        <v>1616</v>
      </c>
      <c r="S439">
        <v>410</v>
      </c>
      <c r="T439" t="s">
        <v>1662</v>
      </c>
      <c r="U439">
        <v>460</v>
      </c>
      <c r="V439" t="s">
        <v>889</v>
      </c>
      <c r="W439">
        <v>476</v>
      </c>
      <c r="X439" t="s">
        <v>1684</v>
      </c>
      <c r="Y439">
        <v>485</v>
      </c>
      <c r="Z439" t="s">
        <v>1020</v>
      </c>
      <c r="AA439">
        <v>570</v>
      </c>
      <c r="AB439" t="s">
        <v>1850</v>
      </c>
      <c r="AC439">
        <v>663</v>
      </c>
    </row>
    <row r="440" spans="1:29">
      <c r="A440">
        <v>439</v>
      </c>
      <c r="B440" t="s">
        <v>1591</v>
      </c>
      <c r="C440" t="s">
        <v>3880</v>
      </c>
      <c r="D440" t="s">
        <v>1591</v>
      </c>
      <c r="E440">
        <v>382</v>
      </c>
    </row>
    <row r="441" spans="1:29">
      <c r="A441">
        <v>440</v>
      </c>
      <c r="B441" t="s">
        <v>3953</v>
      </c>
      <c r="C441" t="s">
        <v>3857</v>
      </c>
      <c r="D441" t="s">
        <v>1592</v>
      </c>
      <c r="E441">
        <v>383</v>
      </c>
    </row>
    <row r="442" spans="1:29">
      <c r="A442">
        <v>441</v>
      </c>
      <c r="B442" t="s">
        <v>757</v>
      </c>
      <c r="C442" t="s">
        <v>3880</v>
      </c>
      <c r="D442" t="s">
        <v>757</v>
      </c>
      <c r="E442">
        <v>384</v>
      </c>
    </row>
    <row r="443" spans="1:29">
      <c r="A443">
        <v>442</v>
      </c>
      <c r="B443" t="s">
        <v>3954</v>
      </c>
      <c r="C443" t="s">
        <v>3857</v>
      </c>
      <c r="D443" t="s">
        <v>1244</v>
      </c>
      <c r="E443">
        <v>2</v>
      </c>
      <c r="F443" t="s">
        <v>276</v>
      </c>
      <c r="G443">
        <v>63</v>
      </c>
      <c r="H443" t="s">
        <v>1331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1594</v>
      </c>
      <c r="O443">
        <v>386</v>
      </c>
      <c r="P443" t="s">
        <v>1622</v>
      </c>
      <c r="Q443">
        <v>416</v>
      </c>
      <c r="R443" t="s">
        <v>1664</v>
      </c>
      <c r="S443">
        <v>462</v>
      </c>
      <c r="T443" t="s">
        <v>1676</v>
      </c>
      <c r="U443">
        <v>475</v>
      </c>
    </row>
    <row r="444" spans="1:29">
      <c r="A444">
        <v>443</v>
      </c>
      <c r="B444" t="s">
        <v>1593</v>
      </c>
      <c r="C444" t="s">
        <v>3880</v>
      </c>
      <c r="D444" t="s">
        <v>1593</v>
      </c>
      <c r="E444">
        <v>385</v>
      </c>
    </row>
    <row r="445" spans="1:29">
      <c r="A445">
        <v>444</v>
      </c>
      <c r="B445" t="s">
        <v>1595</v>
      </c>
      <c r="C445" t="s">
        <v>3875</v>
      </c>
      <c r="D445" s="42"/>
    </row>
    <row r="446" spans="1:29">
      <c r="A446">
        <v>445</v>
      </c>
      <c r="B446" t="s">
        <v>1596</v>
      </c>
      <c r="C446" t="s">
        <v>3880</v>
      </c>
      <c r="D446" t="s">
        <v>1596</v>
      </c>
      <c r="E446">
        <v>388</v>
      </c>
    </row>
    <row r="447" spans="1:29">
      <c r="A447">
        <v>446</v>
      </c>
      <c r="B447" t="s">
        <v>765</v>
      </c>
      <c r="C447" t="s">
        <v>3880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3880</v>
      </c>
      <c r="D448" t="s">
        <v>765</v>
      </c>
      <c r="E448">
        <v>389</v>
      </c>
    </row>
    <row r="449" spans="1:33">
      <c r="A449">
        <v>448</v>
      </c>
      <c r="B449" t="s">
        <v>1597</v>
      </c>
      <c r="C449" t="s">
        <v>3875</v>
      </c>
      <c r="D449" s="42"/>
    </row>
    <row r="450" spans="1:33">
      <c r="A450">
        <v>449</v>
      </c>
      <c r="B450" t="s">
        <v>1598</v>
      </c>
      <c r="C450" t="s">
        <v>3880</v>
      </c>
      <c r="D450" t="s">
        <v>1598</v>
      </c>
      <c r="E450">
        <v>390</v>
      </c>
    </row>
    <row r="451" spans="1:33">
      <c r="A451">
        <v>450</v>
      </c>
      <c r="B451" t="s">
        <v>3955</v>
      </c>
      <c r="C451" t="s">
        <v>3857</v>
      </c>
      <c r="D451" t="s">
        <v>1251</v>
      </c>
      <c r="E451">
        <v>10</v>
      </c>
      <c r="F451" t="s">
        <v>1273</v>
      </c>
      <c r="G451">
        <v>31</v>
      </c>
      <c r="H451" t="s">
        <v>1335</v>
      </c>
      <c r="I451">
        <v>98</v>
      </c>
      <c r="J451" t="s">
        <v>1452</v>
      </c>
      <c r="K451">
        <v>223</v>
      </c>
      <c r="L451" t="s">
        <v>1453</v>
      </c>
      <c r="M451">
        <v>225</v>
      </c>
      <c r="N451" t="s">
        <v>578</v>
      </c>
      <c r="O451">
        <v>243</v>
      </c>
      <c r="P451" t="s">
        <v>1506</v>
      </c>
      <c r="Q451">
        <v>289</v>
      </c>
      <c r="R451" t="s">
        <v>1562</v>
      </c>
      <c r="S451">
        <v>350</v>
      </c>
      <c r="T451" t="s">
        <v>1593</v>
      </c>
      <c r="U451">
        <v>385</v>
      </c>
      <c r="V451" s="41" t="s">
        <v>1599</v>
      </c>
      <c r="W451">
        <v>391</v>
      </c>
      <c r="X451" t="s">
        <v>1651</v>
      </c>
      <c r="Y451">
        <v>448</v>
      </c>
      <c r="Z451" t="s">
        <v>1666</v>
      </c>
      <c r="AA451">
        <v>464</v>
      </c>
      <c r="AB451" t="s">
        <v>1667</v>
      </c>
      <c r="AC451">
        <v>465</v>
      </c>
      <c r="AD451" t="s">
        <v>1752</v>
      </c>
      <c r="AE451">
        <v>561</v>
      </c>
      <c r="AF451" t="s">
        <v>1864</v>
      </c>
      <c r="AG451">
        <v>678</v>
      </c>
    </row>
    <row r="452" spans="1:33">
      <c r="A452">
        <v>451</v>
      </c>
      <c r="B452" t="s">
        <v>1607</v>
      </c>
      <c r="C452" t="s">
        <v>3880</v>
      </c>
      <c r="D452" t="s">
        <v>1607</v>
      </c>
      <c r="E452">
        <v>399</v>
      </c>
    </row>
    <row r="453" spans="1:33">
      <c r="A453">
        <v>452</v>
      </c>
      <c r="B453" t="s">
        <v>1600</v>
      </c>
      <c r="C453" t="s">
        <v>3880</v>
      </c>
      <c r="D453" t="s">
        <v>1600</v>
      </c>
      <c r="E453">
        <v>392</v>
      </c>
    </row>
    <row r="454" spans="1:33">
      <c r="A454">
        <v>453</v>
      </c>
      <c r="B454" t="s">
        <v>1601</v>
      </c>
      <c r="C454" t="s">
        <v>3880</v>
      </c>
      <c r="D454" t="s">
        <v>1601</v>
      </c>
      <c r="E454">
        <v>393</v>
      </c>
    </row>
    <row r="455" spans="1:33">
      <c r="A455">
        <v>454</v>
      </c>
      <c r="B455" t="s">
        <v>1601</v>
      </c>
      <c r="C455" t="s">
        <v>3880</v>
      </c>
      <c r="D455" t="s">
        <v>1601</v>
      </c>
      <c r="E455">
        <v>393</v>
      </c>
    </row>
    <row r="456" spans="1:33">
      <c r="A456">
        <v>455</v>
      </c>
      <c r="B456" t="s">
        <v>1605</v>
      </c>
      <c r="C456" t="s">
        <v>3880</v>
      </c>
      <c r="D456" t="s">
        <v>1605</v>
      </c>
      <c r="E456">
        <v>397</v>
      </c>
    </row>
    <row r="457" spans="1:33">
      <c r="A457">
        <v>456</v>
      </c>
      <c r="B457" t="s">
        <v>3956</v>
      </c>
      <c r="C457" t="s">
        <v>3857</v>
      </c>
      <c r="D457" t="s">
        <v>1606</v>
      </c>
      <c r="E457">
        <v>398</v>
      </c>
    </row>
    <row r="458" spans="1:33">
      <c r="A458">
        <v>457</v>
      </c>
      <c r="B458" t="s">
        <v>1608</v>
      </c>
      <c r="C458" t="s">
        <v>3880</v>
      </c>
      <c r="D458" t="s">
        <v>1608</v>
      </c>
      <c r="E458">
        <v>400</v>
      </c>
    </row>
    <row r="459" spans="1:33">
      <c r="A459">
        <v>458</v>
      </c>
      <c r="B459" t="s">
        <v>1609</v>
      </c>
      <c r="C459" t="s">
        <v>3880</v>
      </c>
      <c r="D459" t="s">
        <v>1609</v>
      </c>
      <c r="E459">
        <v>401</v>
      </c>
    </row>
    <row r="460" spans="1:33">
      <c r="A460">
        <v>459</v>
      </c>
      <c r="B460" t="s">
        <v>3957</v>
      </c>
      <c r="C460" t="s">
        <v>3857</v>
      </c>
      <c r="D460" t="s">
        <v>1761</v>
      </c>
      <c r="E460">
        <v>572</v>
      </c>
    </row>
    <row r="461" spans="1:33">
      <c r="A461">
        <v>460</v>
      </c>
      <c r="B461" t="s">
        <v>782</v>
      </c>
      <c r="C461" t="s">
        <v>3880</v>
      </c>
      <c r="D461" t="s">
        <v>782</v>
      </c>
      <c r="E461">
        <v>403</v>
      </c>
    </row>
    <row r="462" spans="1:33">
      <c r="A462">
        <v>461</v>
      </c>
      <c r="B462" t="s">
        <v>1610</v>
      </c>
      <c r="C462" t="s">
        <v>3880</v>
      </c>
      <c r="D462" t="s">
        <v>1610</v>
      </c>
      <c r="E462">
        <v>402</v>
      </c>
    </row>
    <row r="463" spans="1:33">
      <c r="A463">
        <v>462</v>
      </c>
      <c r="B463" t="s">
        <v>785</v>
      </c>
      <c r="C463" t="s">
        <v>3880</v>
      </c>
      <c r="D463" t="s">
        <v>785</v>
      </c>
      <c r="E463">
        <v>404</v>
      </c>
    </row>
    <row r="464" spans="1:33">
      <c r="A464">
        <v>463</v>
      </c>
      <c r="B464" t="s">
        <v>1611</v>
      </c>
      <c r="C464" t="s">
        <v>3880</v>
      </c>
      <c r="D464" t="s">
        <v>1611</v>
      </c>
      <c r="E464">
        <v>405</v>
      </c>
    </row>
    <row r="465" spans="1:29">
      <c r="A465">
        <v>464</v>
      </c>
      <c r="B465" t="s">
        <v>1611</v>
      </c>
      <c r="C465" t="s">
        <v>3880</v>
      </c>
      <c r="D465" t="s">
        <v>1611</v>
      </c>
      <c r="E465">
        <v>405</v>
      </c>
    </row>
    <row r="466" spans="1:29">
      <c r="A466">
        <v>465</v>
      </c>
      <c r="B466" t="s">
        <v>3958</v>
      </c>
      <c r="C466" t="s">
        <v>3857</v>
      </c>
      <c r="D466" t="s">
        <v>1318</v>
      </c>
      <c r="E466">
        <v>80</v>
      </c>
      <c r="F466" t="s">
        <v>1408</v>
      </c>
      <c r="G466">
        <v>170</v>
      </c>
      <c r="H466" t="s">
        <v>1408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1581</v>
      </c>
      <c r="O466">
        <v>371</v>
      </c>
      <c r="P466" t="s">
        <v>1607</v>
      </c>
      <c r="Q466">
        <v>399</v>
      </c>
      <c r="R466" s="41" t="s">
        <v>1616</v>
      </c>
      <c r="S466">
        <v>410</v>
      </c>
      <c r="T466" t="s">
        <v>1662</v>
      </c>
      <c r="U466">
        <v>460</v>
      </c>
      <c r="V466" t="s">
        <v>889</v>
      </c>
      <c r="W466">
        <v>476</v>
      </c>
      <c r="X466" t="s">
        <v>1684</v>
      </c>
      <c r="Y466">
        <v>485</v>
      </c>
      <c r="Z466" t="s">
        <v>1020</v>
      </c>
      <c r="AA466">
        <v>570</v>
      </c>
      <c r="AB466" t="s">
        <v>1850</v>
      </c>
      <c r="AC466">
        <v>663</v>
      </c>
    </row>
    <row r="467" spans="1:29">
      <c r="A467">
        <v>466</v>
      </c>
      <c r="B467" t="s">
        <v>3959</v>
      </c>
      <c r="C467" t="s">
        <v>3857</v>
      </c>
      <c r="D467" s="41" t="s">
        <v>1612</v>
      </c>
      <c r="E467">
        <v>406</v>
      </c>
    </row>
    <row r="468" spans="1:29">
      <c r="A468">
        <v>467</v>
      </c>
      <c r="B468" t="s">
        <v>3960</v>
      </c>
      <c r="C468" t="s">
        <v>3857</v>
      </c>
      <c r="D468" t="s">
        <v>1613</v>
      </c>
      <c r="E468">
        <v>407</v>
      </c>
      <c r="F468" s="41" t="s">
        <v>1614</v>
      </c>
      <c r="G468">
        <v>408</v>
      </c>
      <c r="H468" t="s">
        <v>1687</v>
      </c>
      <c r="I468">
        <v>488</v>
      </c>
    </row>
    <row r="469" spans="1:29">
      <c r="A469">
        <v>468</v>
      </c>
      <c r="B469" t="s">
        <v>1613</v>
      </c>
      <c r="C469" t="s">
        <v>3880</v>
      </c>
      <c r="D469" t="s">
        <v>1613</v>
      </c>
      <c r="E469">
        <v>407</v>
      </c>
    </row>
    <row r="470" spans="1:29">
      <c r="A470">
        <v>469</v>
      </c>
      <c r="B470" t="s">
        <v>1613</v>
      </c>
      <c r="C470" t="s">
        <v>3880</v>
      </c>
      <c r="D470" t="s">
        <v>1613</v>
      </c>
      <c r="E470">
        <v>407</v>
      </c>
    </row>
    <row r="471" spans="1:29">
      <c r="A471">
        <v>470</v>
      </c>
      <c r="B471" t="s">
        <v>1615</v>
      </c>
      <c r="C471" t="s">
        <v>3880</v>
      </c>
      <c r="D471" t="s">
        <v>1615</v>
      </c>
      <c r="E471">
        <v>409</v>
      </c>
    </row>
    <row r="472" spans="1:29">
      <c r="A472">
        <v>471</v>
      </c>
      <c r="B472" t="s">
        <v>1618</v>
      </c>
      <c r="C472" t="s">
        <v>3880</v>
      </c>
      <c r="D472" t="s">
        <v>1618</v>
      </c>
      <c r="E472">
        <v>412</v>
      </c>
    </row>
    <row r="473" spans="1:29">
      <c r="A473">
        <v>472</v>
      </c>
      <c r="B473" t="s">
        <v>1617</v>
      </c>
      <c r="C473" t="s">
        <v>3880</v>
      </c>
      <c r="D473" t="s">
        <v>1617</v>
      </c>
      <c r="E473">
        <v>411</v>
      </c>
    </row>
    <row r="474" spans="1:29">
      <c r="A474">
        <v>473</v>
      </c>
      <c r="B474" t="s">
        <v>1619</v>
      </c>
      <c r="C474" t="s">
        <v>3880</v>
      </c>
      <c r="D474" t="s">
        <v>1619</v>
      </c>
      <c r="E474">
        <v>413</v>
      </c>
    </row>
    <row r="475" spans="1:29">
      <c r="A475">
        <v>474</v>
      </c>
      <c r="B475" t="s">
        <v>3961</v>
      </c>
      <c r="C475" t="s">
        <v>3857</v>
      </c>
      <c r="D475" t="s">
        <v>1244</v>
      </c>
      <c r="E475">
        <v>2</v>
      </c>
      <c r="F475" t="s">
        <v>276</v>
      </c>
      <c r="G475">
        <v>63</v>
      </c>
      <c r="H475" t="s">
        <v>1331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1594</v>
      </c>
      <c r="O475">
        <v>386</v>
      </c>
      <c r="P475" s="41" t="s">
        <v>1622</v>
      </c>
      <c r="Q475">
        <v>416</v>
      </c>
      <c r="R475" t="s">
        <v>1664</v>
      </c>
      <c r="S475">
        <v>462</v>
      </c>
      <c r="T475" t="s">
        <v>1676</v>
      </c>
      <c r="U475">
        <v>475</v>
      </c>
    </row>
    <row r="476" spans="1:29">
      <c r="A476">
        <v>475</v>
      </c>
      <c r="B476" t="s">
        <v>1620</v>
      </c>
      <c r="C476" t="s">
        <v>3880</v>
      </c>
      <c r="D476" t="s">
        <v>1620</v>
      </c>
      <c r="E476">
        <v>414</v>
      </c>
    </row>
    <row r="477" spans="1:29">
      <c r="A477">
        <v>476</v>
      </c>
      <c r="B477" t="s">
        <v>1621</v>
      </c>
      <c r="C477" t="s">
        <v>3880</v>
      </c>
      <c r="D477" t="s">
        <v>1621</v>
      </c>
      <c r="E477">
        <v>415</v>
      </c>
    </row>
    <row r="478" spans="1:29">
      <c r="A478">
        <v>477</v>
      </c>
      <c r="B478" t="s">
        <v>1621</v>
      </c>
      <c r="C478" t="s">
        <v>3880</v>
      </c>
      <c r="D478" t="s">
        <v>1621</v>
      </c>
      <c r="E478">
        <v>415</v>
      </c>
    </row>
    <row r="479" spans="1:29">
      <c r="A479">
        <v>478</v>
      </c>
      <c r="B479" t="s">
        <v>1627</v>
      </c>
      <c r="C479" t="s">
        <v>3880</v>
      </c>
      <c r="D479" t="s">
        <v>1627</v>
      </c>
      <c r="E479">
        <v>423</v>
      </c>
    </row>
    <row r="480" spans="1:29">
      <c r="A480">
        <v>479</v>
      </c>
      <c r="B480" t="s">
        <v>1623</v>
      </c>
      <c r="C480" t="s">
        <v>3875</v>
      </c>
      <c r="D480" s="42"/>
    </row>
    <row r="481" spans="1:9">
      <c r="A481">
        <v>480</v>
      </c>
      <c r="B481" t="s">
        <v>804</v>
      </c>
      <c r="C481" t="s">
        <v>3880</v>
      </c>
      <c r="D481" t="s">
        <v>804</v>
      </c>
      <c r="E481">
        <v>424</v>
      </c>
    </row>
    <row r="482" spans="1:9">
      <c r="A482">
        <v>481</v>
      </c>
      <c r="B482" t="s">
        <v>3962</v>
      </c>
      <c r="C482" t="s">
        <v>3857</v>
      </c>
      <c r="D482" s="42" t="s">
        <v>1398</v>
      </c>
      <c r="E482">
        <v>160</v>
      </c>
      <c r="F482" t="s">
        <v>1472</v>
      </c>
      <c r="G482">
        <v>249</v>
      </c>
      <c r="H482" t="s">
        <v>1783</v>
      </c>
      <c r="I482">
        <v>594</v>
      </c>
    </row>
    <row r="483" spans="1:9">
      <c r="A483">
        <v>482</v>
      </c>
      <c r="B483" t="s">
        <v>806</v>
      </c>
      <c r="C483" t="s">
        <v>3880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3880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3880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3880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3880</v>
      </c>
      <c r="D487" t="s">
        <v>809</v>
      </c>
      <c r="E487">
        <v>418</v>
      </c>
    </row>
    <row r="488" spans="1:9">
      <c r="A488">
        <v>487</v>
      </c>
      <c r="B488" t="s">
        <v>1624</v>
      </c>
      <c r="C488" t="s">
        <v>3880</v>
      </c>
      <c r="D488" t="s">
        <v>1624</v>
      </c>
      <c r="E488">
        <v>420</v>
      </c>
    </row>
    <row r="489" spans="1:9">
      <c r="A489">
        <v>488</v>
      </c>
      <c r="B489" t="s">
        <v>1625</v>
      </c>
      <c r="C489" t="s">
        <v>3880</v>
      </c>
      <c r="D489" t="s">
        <v>1625</v>
      </c>
      <c r="E489">
        <v>421</v>
      </c>
    </row>
    <row r="490" spans="1:9">
      <c r="A490">
        <v>489</v>
      </c>
      <c r="B490" t="s">
        <v>1625</v>
      </c>
      <c r="C490" t="s">
        <v>3880</v>
      </c>
      <c r="D490" t="s">
        <v>1625</v>
      </c>
      <c r="E490">
        <v>421</v>
      </c>
    </row>
    <row r="491" spans="1:9">
      <c r="A491">
        <v>490</v>
      </c>
      <c r="B491" t="s">
        <v>1626</v>
      </c>
      <c r="C491" t="s">
        <v>3880</v>
      </c>
      <c r="D491" t="s">
        <v>1626</v>
      </c>
      <c r="E491">
        <v>422</v>
      </c>
    </row>
    <row r="492" spans="1:9">
      <c r="A492">
        <v>491</v>
      </c>
      <c r="B492" t="s">
        <v>817</v>
      </c>
      <c r="C492" t="s">
        <v>3880</v>
      </c>
      <c r="D492" t="s">
        <v>817</v>
      </c>
      <c r="E492">
        <v>426</v>
      </c>
    </row>
    <row r="493" spans="1:9">
      <c r="A493">
        <v>492</v>
      </c>
      <c r="B493" t="s">
        <v>1628</v>
      </c>
      <c r="C493" t="s">
        <v>3880</v>
      </c>
      <c r="D493" t="s">
        <v>1628</v>
      </c>
      <c r="E493">
        <v>425</v>
      </c>
    </row>
    <row r="494" spans="1:9">
      <c r="A494">
        <v>493</v>
      </c>
      <c r="B494" t="s">
        <v>1630</v>
      </c>
      <c r="C494" t="s">
        <v>3880</v>
      </c>
      <c r="D494" t="s">
        <v>1630</v>
      </c>
      <c r="E494">
        <v>428</v>
      </c>
    </row>
    <row r="495" spans="1:9">
      <c r="A495">
        <v>494</v>
      </c>
      <c r="B495" t="s">
        <v>1629</v>
      </c>
      <c r="C495" t="s">
        <v>3880</v>
      </c>
      <c r="D495" t="s">
        <v>1629</v>
      </c>
      <c r="E495">
        <v>427</v>
      </c>
    </row>
    <row r="496" spans="1:9">
      <c r="A496">
        <v>495</v>
      </c>
      <c r="B496" t="s">
        <v>1631</v>
      </c>
      <c r="C496" t="s">
        <v>3880</v>
      </c>
      <c r="D496" t="s">
        <v>1631</v>
      </c>
      <c r="E496">
        <v>429</v>
      </c>
    </row>
    <row r="497" spans="1:21">
      <c r="A497">
        <v>496</v>
      </c>
      <c r="B497" t="s">
        <v>1632</v>
      </c>
      <c r="C497" t="s">
        <v>3880</v>
      </c>
      <c r="D497" t="s">
        <v>1632</v>
      </c>
      <c r="E497">
        <v>430</v>
      </c>
    </row>
    <row r="498" spans="1:21">
      <c r="A498">
        <v>497</v>
      </c>
      <c r="B498" t="s">
        <v>1634</v>
      </c>
      <c r="C498" t="s">
        <v>3880</v>
      </c>
      <c r="D498" t="s">
        <v>1634</v>
      </c>
      <c r="E498">
        <v>432</v>
      </c>
    </row>
    <row r="499" spans="1:21">
      <c r="A499">
        <v>498</v>
      </c>
      <c r="B499" t="s">
        <v>1634</v>
      </c>
      <c r="C499" t="s">
        <v>3880</v>
      </c>
      <c r="D499" t="s">
        <v>1634</v>
      </c>
      <c r="E499">
        <v>432</v>
      </c>
    </row>
    <row r="500" spans="1:21">
      <c r="A500">
        <v>499</v>
      </c>
      <c r="B500" t="s">
        <v>1633</v>
      </c>
      <c r="C500" t="s">
        <v>3880</v>
      </c>
      <c r="D500" t="s">
        <v>1633</v>
      </c>
      <c r="E500">
        <v>431</v>
      </c>
    </row>
    <row r="501" spans="1:21">
      <c r="A501">
        <v>500</v>
      </c>
      <c r="B501" t="s">
        <v>1633</v>
      </c>
      <c r="C501" t="s">
        <v>3880</v>
      </c>
      <c r="D501" t="s">
        <v>1633</v>
      </c>
      <c r="E501">
        <v>431</v>
      </c>
    </row>
    <row r="502" spans="1:21">
      <c r="A502">
        <v>501</v>
      </c>
      <c r="B502" t="s">
        <v>1635</v>
      </c>
      <c r="C502" t="s">
        <v>3880</v>
      </c>
      <c r="D502" t="s">
        <v>1635</v>
      </c>
      <c r="E502">
        <v>433</v>
      </c>
    </row>
    <row r="503" spans="1:21">
      <c r="A503">
        <v>502</v>
      </c>
      <c r="B503" t="s">
        <v>1635</v>
      </c>
      <c r="C503" t="s">
        <v>3880</v>
      </c>
      <c r="D503" t="s">
        <v>1635</v>
      </c>
      <c r="E503">
        <v>433</v>
      </c>
    </row>
    <row r="504" spans="1:21">
      <c r="A504">
        <v>503</v>
      </c>
      <c r="B504" t="s">
        <v>1637</v>
      </c>
      <c r="C504" t="s">
        <v>3857</v>
      </c>
      <c r="D504" s="42" t="s">
        <v>1244</v>
      </c>
      <c r="E504">
        <v>2</v>
      </c>
      <c r="F504" t="s">
        <v>276</v>
      </c>
      <c r="G504">
        <v>63</v>
      </c>
      <c r="H504" t="s">
        <v>1331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1594</v>
      </c>
      <c r="O504">
        <v>386</v>
      </c>
      <c r="P504" t="s">
        <v>1622</v>
      </c>
      <c r="Q504">
        <v>416</v>
      </c>
      <c r="R504" t="s">
        <v>1664</v>
      </c>
      <c r="S504">
        <v>462</v>
      </c>
      <c r="T504" t="s">
        <v>1676</v>
      </c>
      <c r="U504">
        <v>475</v>
      </c>
    </row>
    <row r="505" spans="1:21">
      <c r="A505">
        <v>504</v>
      </c>
      <c r="B505" t="s">
        <v>831</v>
      </c>
      <c r="C505" t="s">
        <v>3880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3880</v>
      </c>
      <c r="D506" t="s">
        <v>831</v>
      </c>
      <c r="E506">
        <v>435</v>
      </c>
    </row>
    <row r="507" spans="1:21" s="44" customFormat="1" ht="13.8" thickBot="1">
      <c r="A507" s="44">
        <v>506</v>
      </c>
      <c r="B507" s="44" t="s">
        <v>1638</v>
      </c>
      <c r="C507" s="44" t="s">
        <v>3875</v>
      </c>
      <c r="D507" s="45"/>
    </row>
    <row r="508" spans="1:21" s="44" customFormat="1" ht="14.4" thickTop="1" thickBot="1">
      <c r="A508" s="44">
        <v>507</v>
      </c>
      <c r="B508" s="44" t="s">
        <v>3963</v>
      </c>
      <c r="C508" s="44" t="s">
        <v>3875</v>
      </c>
      <c r="D508" s="45"/>
    </row>
    <row r="509" spans="1:21" ht="13.8" thickTop="1">
      <c r="A509">
        <v>508</v>
      </c>
      <c r="B509" t="s">
        <v>1639</v>
      </c>
      <c r="C509" t="s">
        <v>3880</v>
      </c>
      <c r="D509" t="s">
        <v>1639</v>
      </c>
      <c r="E509">
        <v>436</v>
      </c>
    </row>
    <row r="510" spans="1:21">
      <c r="A510">
        <v>509</v>
      </c>
      <c r="B510" t="s">
        <v>1640</v>
      </c>
      <c r="C510" t="s">
        <v>3880</v>
      </c>
      <c r="D510" t="s">
        <v>1640</v>
      </c>
      <c r="E510">
        <v>437</v>
      </c>
    </row>
    <row r="511" spans="1:21">
      <c r="A511">
        <v>510</v>
      </c>
      <c r="B511" t="s">
        <v>3964</v>
      </c>
      <c r="C511" t="s">
        <v>3857</v>
      </c>
      <c r="D511" s="41" t="s">
        <v>1641</v>
      </c>
      <c r="E511">
        <v>438</v>
      </c>
    </row>
    <row r="512" spans="1:21" s="44" customFormat="1">
      <c r="A512" s="44">
        <v>511</v>
      </c>
      <c r="B512" s="44" t="s">
        <v>3965</v>
      </c>
      <c r="C512" s="44" t="s">
        <v>3875</v>
      </c>
    </row>
    <row r="513" spans="1:23">
      <c r="A513">
        <v>512</v>
      </c>
      <c r="B513" t="s">
        <v>3966</v>
      </c>
      <c r="C513" t="s">
        <v>3857</v>
      </c>
      <c r="D513" t="s">
        <v>1642</v>
      </c>
      <c r="E513">
        <v>439</v>
      </c>
    </row>
    <row r="514" spans="1:23" s="44" customFormat="1">
      <c r="A514" s="44">
        <v>513</v>
      </c>
      <c r="B514" s="44" t="s">
        <v>3967</v>
      </c>
      <c r="C514" s="44" t="s">
        <v>3857</v>
      </c>
      <c r="D514" s="44" t="s">
        <v>1298</v>
      </c>
      <c r="E514" s="44">
        <v>56</v>
      </c>
      <c r="F514" s="44" t="s">
        <v>1326</v>
      </c>
      <c r="G514" s="44">
        <v>88</v>
      </c>
      <c r="H514" s="44" t="s">
        <v>1351</v>
      </c>
      <c r="I514" s="44">
        <v>112</v>
      </c>
      <c r="J514" s="44" t="s">
        <v>1352</v>
      </c>
      <c r="K514" s="44">
        <v>113</v>
      </c>
      <c r="L514" s="44" t="s">
        <v>1409</v>
      </c>
      <c r="M514" s="44">
        <v>171</v>
      </c>
      <c r="N514" s="44" t="s">
        <v>1507</v>
      </c>
      <c r="O514" s="44">
        <v>290</v>
      </c>
      <c r="P514" s="44" t="s">
        <v>1534</v>
      </c>
      <c r="Q514" s="44">
        <v>318</v>
      </c>
      <c r="R514" s="44" t="s">
        <v>1670</v>
      </c>
      <c r="S514" s="44">
        <v>469</v>
      </c>
      <c r="T514" s="44" t="s">
        <v>1671</v>
      </c>
      <c r="U514" s="44">
        <v>470</v>
      </c>
      <c r="V514" s="44" t="s">
        <v>1732</v>
      </c>
      <c r="W514" s="44">
        <v>537</v>
      </c>
    </row>
    <row r="515" spans="1:23">
      <c r="A515">
        <v>514</v>
      </c>
      <c r="B515" t="s">
        <v>1643</v>
      </c>
      <c r="C515" t="s">
        <v>3880</v>
      </c>
      <c r="D515" t="s">
        <v>1643</v>
      </c>
      <c r="E515">
        <v>440</v>
      </c>
    </row>
    <row r="516" spans="1:23">
      <c r="A516">
        <v>515</v>
      </c>
      <c r="B516" t="s">
        <v>1643</v>
      </c>
      <c r="C516" t="s">
        <v>3880</v>
      </c>
      <c r="D516" t="s">
        <v>1643</v>
      </c>
      <c r="E516">
        <v>440</v>
      </c>
    </row>
    <row r="517" spans="1:23">
      <c r="A517">
        <v>516</v>
      </c>
      <c r="B517" t="s">
        <v>3968</v>
      </c>
      <c r="C517" t="s">
        <v>3857</v>
      </c>
      <c r="D517" t="s">
        <v>1322</v>
      </c>
      <c r="E517">
        <v>84</v>
      </c>
      <c r="F517" s="41" t="s">
        <v>1644</v>
      </c>
      <c r="G517">
        <v>441</v>
      </c>
    </row>
    <row r="518" spans="1:23">
      <c r="A518">
        <v>517</v>
      </c>
      <c r="B518" t="s">
        <v>1648</v>
      </c>
      <c r="C518" t="s">
        <v>3880</v>
      </c>
      <c r="D518" t="s">
        <v>1648</v>
      </c>
      <c r="E518">
        <v>445</v>
      </c>
    </row>
    <row r="519" spans="1:23">
      <c r="A519">
        <v>518</v>
      </c>
      <c r="B519" t="s">
        <v>1646</v>
      </c>
      <c r="C519" t="s">
        <v>3880</v>
      </c>
      <c r="D519" t="s">
        <v>1646</v>
      </c>
      <c r="E519">
        <v>443</v>
      </c>
    </row>
    <row r="520" spans="1:23">
      <c r="A520">
        <v>519</v>
      </c>
      <c r="B520" t="s">
        <v>1646</v>
      </c>
      <c r="C520" t="s">
        <v>3880</v>
      </c>
      <c r="D520" t="s">
        <v>1646</v>
      </c>
      <c r="E520">
        <v>443</v>
      </c>
    </row>
    <row r="521" spans="1:23">
      <c r="A521">
        <v>520</v>
      </c>
      <c r="B521" t="s">
        <v>1647</v>
      </c>
      <c r="C521" t="s">
        <v>3880</v>
      </c>
      <c r="D521" t="s">
        <v>1647</v>
      </c>
      <c r="E521">
        <v>444</v>
      </c>
    </row>
    <row r="522" spans="1:23">
      <c r="A522">
        <v>521</v>
      </c>
      <c r="B522" t="s">
        <v>1645</v>
      </c>
      <c r="C522" t="s">
        <v>3880</v>
      </c>
      <c r="D522" t="s">
        <v>1645</v>
      </c>
      <c r="E522">
        <v>442</v>
      </c>
    </row>
    <row r="523" spans="1:23">
      <c r="A523">
        <v>522</v>
      </c>
      <c r="B523" t="s">
        <v>1645</v>
      </c>
      <c r="C523" t="s">
        <v>3880</v>
      </c>
      <c r="D523" t="s">
        <v>1645</v>
      </c>
      <c r="E523">
        <v>442</v>
      </c>
    </row>
    <row r="524" spans="1:23">
      <c r="A524">
        <v>523</v>
      </c>
      <c r="B524" t="s">
        <v>1649</v>
      </c>
      <c r="C524" t="s">
        <v>3880</v>
      </c>
      <c r="D524" t="s">
        <v>1649</v>
      </c>
      <c r="E524">
        <v>446</v>
      </c>
    </row>
    <row r="525" spans="1:23">
      <c r="A525">
        <v>524</v>
      </c>
      <c r="B525" t="s">
        <v>1650</v>
      </c>
      <c r="C525" t="s">
        <v>3880</v>
      </c>
      <c r="D525" t="s">
        <v>1650</v>
      </c>
      <c r="E525">
        <v>447</v>
      </c>
    </row>
    <row r="526" spans="1:23">
      <c r="A526">
        <v>525</v>
      </c>
      <c r="B526" t="s">
        <v>1650</v>
      </c>
      <c r="C526" t="s">
        <v>3880</v>
      </c>
      <c r="D526" t="s">
        <v>1650</v>
      </c>
      <c r="E526">
        <v>447</v>
      </c>
    </row>
    <row r="527" spans="1:23">
      <c r="A527">
        <v>526</v>
      </c>
      <c r="B527" t="s">
        <v>1651</v>
      </c>
      <c r="C527" t="s">
        <v>3880</v>
      </c>
      <c r="D527" t="s">
        <v>1651</v>
      </c>
      <c r="E527">
        <v>448</v>
      </c>
    </row>
    <row r="528" spans="1:23">
      <c r="A528">
        <v>527</v>
      </c>
      <c r="B528" t="s">
        <v>1652</v>
      </c>
      <c r="C528" t="s">
        <v>3880</v>
      </c>
      <c r="D528" t="s">
        <v>1652</v>
      </c>
      <c r="E528">
        <v>449</v>
      </c>
    </row>
    <row r="529" spans="1:53">
      <c r="A529">
        <v>528</v>
      </c>
      <c r="B529" t="s">
        <v>1654</v>
      </c>
      <c r="C529" t="s">
        <v>3880</v>
      </c>
      <c r="D529" t="s">
        <v>1654</v>
      </c>
      <c r="E529">
        <v>451</v>
      </c>
    </row>
    <row r="530" spans="1:53">
      <c r="A530">
        <v>529</v>
      </c>
      <c r="B530" t="s">
        <v>1655</v>
      </c>
      <c r="C530" t="s">
        <v>3880</v>
      </c>
      <c r="D530" t="s">
        <v>1655</v>
      </c>
      <c r="E530">
        <v>452</v>
      </c>
    </row>
    <row r="531" spans="1:53">
      <c r="A531">
        <v>530</v>
      </c>
      <c r="B531" t="s">
        <v>1657</v>
      </c>
      <c r="C531" t="s">
        <v>3880</v>
      </c>
      <c r="D531" t="s">
        <v>1657</v>
      </c>
      <c r="E531">
        <v>454</v>
      </c>
    </row>
    <row r="532" spans="1:53">
      <c r="A532">
        <v>531</v>
      </c>
      <c r="B532" t="s">
        <v>1658</v>
      </c>
      <c r="C532" t="s">
        <v>3880</v>
      </c>
      <c r="D532" t="s">
        <v>1658</v>
      </c>
      <c r="E532">
        <v>455</v>
      </c>
    </row>
    <row r="533" spans="1:53" ht="26.4">
      <c r="A533">
        <v>532</v>
      </c>
      <c r="B533" s="17" t="s">
        <v>3969</v>
      </c>
      <c r="C533" t="s">
        <v>3857</v>
      </c>
      <c r="D533" t="s">
        <v>464</v>
      </c>
      <c r="E533">
        <v>173</v>
      </c>
      <c r="F533" t="s">
        <v>1626</v>
      </c>
      <c r="G533">
        <v>422</v>
      </c>
      <c r="H533" s="41" t="s">
        <v>1656</v>
      </c>
      <c r="I533">
        <v>453</v>
      </c>
    </row>
    <row r="534" spans="1:53">
      <c r="A534">
        <v>533</v>
      </c>
      <c r="B534" t="s">
        <v>862</v>
      </c>
      <c r="C534" t="s">
        <v>3857</v>
      </c>
      <c r="D534" t="s">
        <v>1254</v>
      </c>
      <c r="E534">
        <v>13</v>
      </c>
      <c r="F534" t="s">
        <v>1262</v>
      </c>
      <c r="G534">
        <v>20</v>
      </c>
      <c r="H534" t="s">
        <v>1278</v>
      </c>
      <c r="I534">
        <v>35</v>
      </c>
      <c r="J534" t="s">
        <v>1286</v>
      </c>
      <c r="K534">
        <v>43</v>
      </c>
      <c r="L534" t="s">
        <v>1291</v>
      </c>
      <c r="M534">
        <v>48</v>
      </c>
      <c r="N534" t="s">
        <v>1294</v>
      </c>
      <c r="O534">
        <v>51</v>
      </c>
      <c r="P534" t="s">
        <v>1300</v>
      </c>
      <c r="Q534">
        <v>59</v>
      </c>
      <c r="R534" t="s">
        <v>1434</v>
      </c>
      <c r="S534">
        <v>203</v>
      </c>
      <c r="T534" t="s">
        <v>1466</v>
      </c>
      <c r="U534">
        <v>240</v>
      </c>
      <c r="V534" t="s">
        <v>1475</v>
      </c>
      <c r="W534">
        <v>253</v>
      </c>
      <c r="X534" t="s">
        <v>1504</v>
      </c>
      <c r="Y534">
        <v>286</v>
      </c>
      <c r="Z534" t="s">
        <v>1529</v>
      </c>
      <c r="AA534">
        <v>313</v>
      </c>
      <c r="AB534" t="s">
        <v>1558</v>
      </c>
      <c r="AC534">
        <v>346</v>
      </c>
      <c r="AD534" t="s">
        <v>1559</v>
      </c>
      <c r="AE534">
        <v>347</v>
      </c>
      <c r="AF534" t="s">
        <v>1563</v>
      </c>
      <c r="AG534">
        <v>351</v>
      </c>
      <c r="AH534" t="s">
        <v>1566</v>
      </c>
      <c r="AI534">
        <v>355</v>
      </c>
      <c r="AJ534" t="s">
        <v>1577</v>
      </c>
      <c r="AK534">
        <v>366</v>
      </c>
      <c r="AL534" t="s">
        <v>1580</v>
      </c>
      <c r="AM534">
        <v>370</v>
      </c>
      <c r="AN534" t="s">
        <v>1588</v>
      </c>
      <c r="AO534">
        <v>379</v>
      </c>
      <c r="AP534" t="s">
        <v>1625</v>
      </c>
      <c r="AQ534">
        <v>421</v>
      </c>
      <c r="AR534" s="41" t="s">
        <v>1659</v>
      </c>
      <c r="AS534">
        <v>456</v>
      </c>
      <c r="AT534" t="s">
        <v>1660</v>
      </c>
      <c r="AU534">
        <v>457</v>
      </c>
      <c r="AV534" t="s">
        <v>1680</v>
      </c>
      <c r="AW534">
        <v>481</v>
      </c>
      <c r="AX534" t="s">
        <v>1742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1661</v>
      </c>
      <c r="C535" t="s">
        <v>3880</v>
      </c>
      <c r="D535" t="s">
        <v>1661</v>
      </c>
      <c r="E535">
        <v>458</v>
      </c>
    </row>
    <row r="536" spans="1:53">
      <c r="A536">
        <v>535</v>
      </c>
      <c r="B536" t="s">
        <v>1660</v>
      </c>
      <c r="C536" t="s">
        <v>3880</v>
      </c>
      <c r="D536" t="s">
        <v>1660</v>
      </c>
      <c r="E536">
        <v>457</v>
      </c>
    </row>
    <row r="537" spans="1:53">
      <c r="A537">
        <v>536</v>
      </c>
      <c r="B537" t="s">
        <v>1660</v>
      </c>
      <c r="C537" t="s">
        <v>3880</v>
      </c>
      <c r="D537" t="s">
        <v>1660</v>
      </c>
      <c r="E537">
        <v>457</v>
      </c>
    </row>
    <row r="538" spans="1:53">
      <c r="A538">
        <v>537</v>
      </c>
      <c r="B538" t="s">
        <v>865</v>
      </c>
      <c r="C538" t="s">
        <v>3857</v>
      </c>
      <c r="D538" s="42" t="s">
        <v>1537</v>
      </c>
      <c r="E538">
        <v>324</v>
      </c>
    </row>
    <row r="539" spans="1:53">
      <c r="A539">
        <v>538</v>
      </c>
      <c r="B539" t="s">
        <v>866</v>
      </c>
      <c r="C539" t="s">
        <v>3880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3857</v>
      </c>
      <c r="D540" t="s">
        <v>1318</v>
      </c>
      <c r="E540">
        <v>80</v>
      </c>
      <c r="F540" t="s">
        <v>1408</v>
      </c>
      <c r="G540">
        <v>170</v>
      </c>
      <c r="H540" t="s">
        <v>1408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1581</v>
      </c>
      <c r="O540">
        <v>371</v>
      </c>
      <c r="P540" t="s">
        <v>1607</v>
      </c>
      <c r="Q540">
        <v>399</v>
      </c>
      <c r="R540" t="s">
        <v>1616</v>
      </c>
      <c r="S540">
        <v>410</v>
      </c>
      <c r="T540" s="41" t="s">
        <v>1662</v>
      </c>
      <c r="U540">
        <v>460</v>
      </c>
      <c r="V540" t="s">
        <v>889</v>
      </c>
      <c r="W540">
        <v>476</v>
      </c>
      <c r="X540" t="s">
        <v>1684</v>
      </c>
      <c r="Y540">
        <v>485</v>
      </c>
      <c r="Z540" t="s">
        <v>1020</v>
      </c>
      <c r="AA540">
        <v>570</v>
      </c>
      <c r="AB540" t="s">
        <v>1850</v>
      </c>
      <c r="AC540">
        <v>663</v>
      </c>
    </row>
    <row r="541" spans="1:53">
      <c r="A541">
        <v>540</v>
      </c>
      <c r="B541" t="s">
        <v>3970</v>
      </c>
      <c r="C541" t="s">
        <v>3857</v>
      </c>
      <c r="D541" t="s">
        <v>1244</v>
      </c>
      <c r="E541">
        <v>2</v>
      </c>
      <c r="F541" t="s">
        <v>276</v>
      </c>
      <c r="G541">
        <v>63</v>
      </c>
      <c r="H541" t="s">
        <v>1331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1594</v>
      </c>
      <c r="O541">
        <v>386</v>
      </c>
      <c r="P541" t="s">
        <v>1622</v>
      </c>
      <c r="Q541">
        <v>416</v>
      </c>
      <c r="R541" s="41" t="s">
        <v>1664</v>
      </c>
      <c r="S541">
        <v>462</v>
      </c>
      <c r="T541" t="s">
        <v>1676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3857</v>
      </c>
      <c r="D542" s="44" t="s">
        <v>1266</v>
      </c>
      <c r="E542" s="44">
        <v>24</v>
      </c>
      <c r="F542" s="44" t="s">
        <v>1313</v>
      </c>
      <c r="G542" s="44">
        <v>75</v>
      </c>
      <c r="H542" s="44" t="s">
        <v>1469</v>
      </c>
      <c r="I542" s="44">
        <v>246</v>
      </c>
    </row>
    <row r="543" spans="1:53">
      <c r="A543">
        <v>542</v>
      </c>
      <c r="B543" t="s">
        <v>3971</v>
      </c>
      <c r="C543" t="s">
        <v>3857</v>
      </c>
      <c r="D543" s="42" t="s">
        <v>1251</v>
      </c>
      <c r="E543">
        <v>10</v>
      </c>
      <c r="F543" t="s">
        <v>1273</v>
      </c>
      <c r="G543">
        <v>31</v>
      </c>
      <c r="H543" t="s">
        <v>1335</v>
      </c>
      <c r="I543">
        <v>98</v>
      </c>
      <c r="J543" t="s">
        <v>1452</v>
      </c>
      <c r="K543">
        <v>223</v>
      </c>
      <c r="L543" t="s">
        <v>1453</v>
      </c>
      <c r="M543">
        <v>225</v>
      </c>
      <c r="N543" t="s">
        <v>578</v>
      </c>
      <c r="O543">
        <v>243</v>
      </c>
      <c r="P543" t="s">
        <v>1506</v>
      </c>
      <c r="Q543">
        <v>289</v>
      </c>
      <c r="R543" t="s">
        <v>1562</v>
      </c>
      <c r="S543">
        <v>350</v>
      </c>
      <c r="T543" t="s">
        <v>1593</v>
      </c>
      <c r="U543">
        <v>385</v>
      </c>
      <c r="V543" t="s">
        <v>1599</v>
      </c>
      <c r="W543">
        <v>391</v>
      </c>
      <c r="X543" t="s">
        <v>1651</v>
      </c>
      <c r="Y543">
        <v>448</v>
      </c>
      <c r="Z543" t="s">
        <v>1666</v>
      </c>
      <c r="AA543">
        <v>464</v>
      </c>
      <c r="AB543" t="s">
        <v>1667</v>
      </c>
      <c r="AC543">
        <v>465</v>
      </c>
      <c r="AD543" t="s">
        <v>1752</v>
      </c>
      <c r="AE543">
        <v>561</v>
      </c>
      <c r="AF543" t="s">
        <v>1864</v>
      </c>
      <c r="AG543">
        <v>678</v>
      </c>
    </row>
    <row r="544" spans="1:53">
      <c r="A544">
        <v>543</v>
      </c>
      <c r="B544" t="s">
        <v>874</v>
      </c>
      <c r="C544" t="s">
        <v>3857</v>
      </c>
      <c r="D544" s="41" t="s">
        <v>1666</v>
      </c>
      <c r="E544">
        <v>466</v>
      </c>
      <c r="F544" t="s">
        <v>1778</v>
      </c>
      <c r="G544">
        <v>589</v>
      </c>
    </row>
    <row r="545" spans="1:33">
      <c r="A545">
        <v>544</v>
      </c>
      <c r="B545" t="s">
        <v>3972</v>
      </c>
      <c r="C545" t="s">
        <v>3857</v>
      </c>
      <c r="D545" t="s">
        <v>1251</v>
      </c>
      <c r="E545">
        <v>10</v>
      </c>
      <c r="F545" t="s">
        <v>1273</v>
      </c>
      <c r="G545">
        <v>31</v>
      </c>
      <c r="H545" t="s">
        <v>1335</v>
      </c>
      <c r="I545">
        <v>98</v>
      </c>
      <c r="J545" t="s">
        <v>1452</v>
      </c>
      <c r="K545">
        <v>223</v>
      </c>
      <c r="L545" t="s">
        <v>1453</v>
      </c>
      <c r="M545">
        <v>225</v>
      </c>
      <c r="N545" t="s">
        <v>578</v>
      </c>
      <c r="O545">
        <v>243</v>
      </c>
      <c r="P545" t="s">
        <v>1506</v>
      </c>
      <c r="Q545">
        <v>289</v>
      </c>
      <c r="R545" t="s">
        <v>1562</v>
      </c>
      <c r="S545">
        <v>350</v>
      </c>
      <c r="T545" t="s">
        <v>1593</v>
      </c>
      <c r="U545">
        <v>385</v>
      </c>
      <c r="V545" t="s">
        <v>1599</v>
      </c>
      <c r="W545">
        <v>391</v>
      </c>
      <c r="X545" t="s">
        <v>1651</v>
      </c>
      <c r="Y545">
        <v>448</v>
      </c>
      <c r="Z545" s="41" t="s">
        <v>1666</v>
      </c>
      <c r="AA545">
        <v>464</v>
      </c>
      <c r="AB545" t="s">
        <v>1667</v>
      </c>
      <c r="AC545">
        <v>465</v>
      </c>
      <c r="AD545" t="s">
        <v>1752</v>
      </c>
      <c r="AE545">
        <v>561</v>
      </c>
      <c r="AF545" t="s">
        <v>1864</v>
      </c>
      <c r="AG545">
        <v>678</v>
      </c>
    </row>
    <row r="546" spans="1:33">
      <c r="A546">
        <v>545</v>
      </c>
      <c r="B546" t="s">
        <v>1669</v>
      </c>
      <c r="C546" t="s">
        <v>3880</v>
      </c>
      <c r="D546" t="s">
        <v>1669</v>
      </c>
      <c r="E546">
        <v>468</v>
      </c>
    </row>
    <row r="547" spans="1:33">
      <c r="A547">
        <v>546</v>
      </c>
      <c r="B547" t="s">
        <v>1668</v>
      </c>
      <c r="C547" t="s">
        <v>3880</v>
      </c>
      <c r="D547" t="s">
        <v>1668</v>
      </c>
      <c r="E547">
        <v>467</v>
      </c>
    </row>
    <row r="548" spans="1:33">
      <c r="A548">
        <v>547</v>
      </c>
      <c r="B548" t="s">
        <v>1672</v>
      </c>
      <c r="C548" t="s">
        <v>3880</v>
      </c>
      <c r="D548" t="s">
        <v>1672</v>
      </c>
      <c r="E548">
        <v>471</v>
      </c>
    </row>
    <row r="549" spans="1:33">
      <c r="A549">
        <v>548</v>
      </c>
      <c r="B549" t="s">
        <v>1672</v>
      </c>
      <c r="C549" t="s">
        <v>3880</v>
      </c>
      <c r="D549" t="s">
        <v>1672</v>
      </c>
      <c r="E549">
        <v>471</v>
      </c>
    </row>
    <row r="550" spans="1:33">
      <c r="A550">
        <v>549</v>
      </c>
      <c r="B550" t="s">
        <v>3973</v>
      </c>
      <c r="C550" t="s">
        <v>3857</v>
      </c>
      <c r="D550" s="41" t="s">
        <v>1673</v>
      </c>
      <c r="E550">
        <v>472</v>
      </c>
    </row>
    <row r="551" spans="1:33">
      <c r="A551">
        <v>550</v>
      </c>
      <c r="B551" t="s">
        <v>1674</v>
      </c>
      <c r="C551" t="s">
        <v>3880</v>
      </c>
      <c r="D551" t="s">
        <v>1674</v>
      </c>
      <c r="E551">
        <v>473</v>
      </c>
    </row>
    <row r="552" spans="1:33">
      <c r="A552">
        <v>551</v>
      </c>
      <c r="B552" t="s">
        <v>1676</v>
      </c>
      <c r="C552" t="s">
        <v>3880</v>
      </c>
      <c r="D552" t="s">
        <v>1676</v>
      </c>
      <c r="E552">
        <v>475</v>
      </c>
    </row>
    <row r="553" spans="1:33">
      <c r="A553">
        <v>552</v>
      </c>
      <c r="B553" t="s">
        <v>889</v>
      </c>
      <c r="C553" t="s">
        <v>3880</v>
      </c>
      <c r="D553" t="s">
        <v>889</v>
      </c>
      <c r="E553">
        <v>476</v>
      </c>
    </row>
    <row r="554" spans="1:33">
      <c r="A554">
        <v>553</v>
      </c>
      <c r="B554" t="s">
        <v>1677</v>
      </c>
      <c r="C554" t="s">
        <v>3857</v>
      </c>
      <c r="D554" s="42" t="s">
        <v>1487</v>
      </c>
      <c r="E554">
        <v>269</v>
      </c>
    </row>
    <row r="555" spans="1:33">
      <c r="A555">
        <v>554</v>
      </c>
      <c r="B555" t="s">
        <v>891</v>
      </c>
      <c r="C555" t="s">
        <v>3880</v>
      </c>
      <c r="D555" t="s">
        <v>891</v>
      </c>
      <c r="E555">
        <v>479</v>
      </c>
    </row>
    <row r="556" spans="1:33">
      <c r="A556">
        <v>555</v>
      </c>
      <c r="B556" t="s">
        <v>1679</v>
      </c>
      <c r="C556" t="s">
        <v>3880</v>
      </c>
      <c r="D556" t="s">
        <v>1679</v>
      </c>
      <c r="E556">
        <v>480</v>
      </c>
    </row>
    <row r="557" spans="1:33">
      <c r="A557">
        <v>556</v>
      </c>
      <c r="B557" t="s">
        <v>1679</v>
      </c>
      <c r="C557" t="s">
        <v>3880</v>
      </c>
      <c r="D557" t="s">
        <v>1679</v>
      </c>
      <c r="E557">
        <v>480</v>
      </c>
    </row>
    <row r="558" spans="1:33">
      <c r="A558">
        <v>557</v>
      </c>
      <c r="B558" t="s">
        <v>1680</v>
      </c>
      <c r="C558" t="s">
        <v>3880</v>
      </c>
      <c r="D558" t="s">
        <v>1680</v>
      </c>
      <c r="E558">
        <v>481</v>
      </c>
    </row>
    <row r="559" spans="1:33">
      <c r="A559">
        <v>558</v>
      </c>
      <c r="B559" t="s">
        <v>1680</v>
      </c>
      <c r="C559" t="s">
        <v>3880</v>
      </c>
      <c r="D559" t="s">
        <v>1680</v>
      </c>
      <c r="E559">
        <v>481</v>
      </c>
    </row>
    <row r="560" spans="1:33">
      <c r="A560">
        <v>559</v>
      </c>
      <c r="B560" t="s">
        <v>1681</v>
      </c>
      <c r="C560" t="s">
        <v>3880</v>
      </c>
      <c r="D560" t="s">
        <v>1681</v>
      </c>
      <c r="E560">
        <v>482</v>
      </c>
    </row>
    <row r="561" spans="1:29">
      <c r="A561">
        <v>560</v>
      </c>
      <c r="B561" t="s">
        <v>1682</v>
      </c>
      <c r="C561" t="s">
        <v>3880</v>
      </c>
      <c r="D561" t="s">
        <v>1682</v>
      </c>
      <c r="E561">
        <v>483</v>
      </c>
    </row>
    <row r="562" spans="1:29">
      <c r="A562">
        <v>561</v>
      </c>
      <c r="B562" t="s">
        <v>1683</v>
      </c>
      <c r="C562" t="s">
        <v>3880</v>
      </c>
      <c r="D562" t="s">
        <v>1683</v>
      </c>
      <c r="E562">
        <v>484</v>
      </c>
    </row>
    <row r="563" spans="1:29">
      <c r="A563">
        <v>562</v>
      </c>
      <c r="B563" t="s">
        <v>3974</v>
      </c>
      <c r="C563" t="s">
        <v>3857</v>
      </c>
      <c r="D563" t="s">
        <v>1318</v>
      </c>
      <c r="E563">
        <v>80</v>
      </c>
      <c r="F563" t="s">
        <v>1408</v>
      </c>
      <c r="G563">
        <v>170</v>
      </c>
      <c r="H563" t="s">
        <v>1408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1581</v>
      </c>
      <c r="O563">
        <v>371</v>
      </c>
      <c r="P563" t="s">
        <v>1607</v>
      </c>
      <c r="Q563">
        <v>399</v>
      </c>
      <c r="R563" t="s">
        <v>1616</v>
      </c>
      <c r="S563">
        <v>410</v>
      </c>
      <c r="T563" t="s">
        <v>1662</v>
      </c>
      <c r="U563">
        <v>460</v>
      </c>
      <c r="V563" t="s">
        <v>889</v>
      </c>
      <c r="W563">
        <v>476</v>
      </c>
      <c r="X563" s="41" t="s">
        <v>1684</v>
      </c>
      <c r="Y563">
        <v>485</v>
      </c>
      <c r="Z563" t="s">
        <v>1020</v>
      </c>
      <c r="AA563">
        <v>570</v>
      </c>
      <c r="AB563" t="s">
        <v>1850</v>
      </c>
      <c r="AC563">
        <v>663</v>
      </c>
    </row>
    <row r="564" spans="1:29">
      <c r="A564">
        <v>563</v>
      </c>
      <c r="B564" t="s">
        <v>1686</v>
      </c>
      <c r="C564" t="s">
        <v>3880</v>
      </c>
      <c r="D564" t="s">
        <v>1686</v>
      </c>
      <c r="E564">
        <v>487</v>
      </c>
    </row>
    <row r="565" spans="1:29">
      <c r="A565">
        <v>564</v>
      </c>
      <c r="B565" t="s">
        <v>1688</v>
      </c>
      <c r="C565" t="s">
        <v>3880</v>
      </c>
      <c r="D565" t="s">
        <v>1688</v>
      </c>
      <c r="E565">
        <v>489</v>
      </c>
    </row>
    <row r="566" spans="1:29">
      <c r="A566">
        <v>565</v>
      </c>
      <c r="B566" t="s">
        <v>1687</v>
      </c>
      <c r="C566" t="s">
        <v>3880</v>
      </c>
      <c r="D566" t="s">
        <v>1687</v>
      </c>
      <c r="E566">
        <v>488</v>
      </c>
    </row>
    <row r="567" spans="1:29">
      <c r="A567">
        <v>566</v>
      </c>
      <c r="B567" t="s">
        <v>3975</v>
      </c>
      <c r="C567" t="s">
        <v>3857</v>
      </c>
      <c r="D567" t="s">
        <v>1689</v>
      </c>
      <c r="E567">
        <v>490</v>
      </c>
    </row>
    <row r="568" spans="1:29">
      <c r="A568">
        <v>567</v>
      </c>
      <c r="B568" t="s">
        <v>1689</v>
      </c>
      <c r="C568" t="s">
        <v>3880</v>
      </c>
      <c r="D568" t="s">
        <v>1689</v>
      </c>
      <c r="E568">
        <v>490</v>
      </c>
    </row>
    <row r="569" spans="1:29">
      <c r="A569">
        <v>568</v>
      </c>
      <c r="B569" t="s">
        <v>1690</v>
      </c>
      <c r="C569" t="s">
        <v>3880</v>
      </c>
      <c r="D569" t="s">
        <v>1690</v>
      </c>
      <c r="E569">
        <v>491</v>
      </c>
    </row>
    <row r="570" spans="1:29">
      <c r="A570">
        <v>569</v>
      </c>
      <c r="B570" t="s">
        <v>1690</v>
      </c>
      <c r="C570" t="s">
        <v>3880</v>
      </c>
      <c r="D570" t="s">
        <v>1690</v>
      </c>
      <c r="E570">
        <v>491</v>
      </c>
    </row>
    <row r="571" spans="1:29">
      <c r="A571">
        <v>570</v>
      </c>
      <c r="B571" t="s">
        <v>1695</v>
      </c>
      <c r="C571" t="s">
        <v>3880</v>
      </c>
      <c r="D571" t="s">
        <v>1695</v>
      </c>
      <c r="E571">
        <v>496</v>
      </c>
    </row>
    <row r="572" spans="1:29">
      <c r="A572">
        <v>571</v>
      </c>
      <c r="B572" t="s">
        <v>1694</v>
      </c>
      <c r="C572" t="s">
        <v>3880</v>
      </c>
      <c r="D572" t="s">
        <v>1694</v>
      </c>
      <c r="E572">
        <v>495</v>
      </c>
    </row>
    <row r="573" spans="1:29">
      <c r="A573">
        <v>572</v>
      </c>
      <c r="B573" t="s">
        <v>1691</v>
      </c>
      <c r="C573" t="s">
        <v>3880</v>
      </c>
      <c r="D573" t="s">
        <v>1691</v>
      </c>
      <c r="E573">
        <v>492</v>
      </c>
    </row>
    <row r="574" spans="1:29">
      <c r="A574">
        <v>573</v>
      </c>
      <c r="B574" t="s">
        <v>1692</v>
      </c>
      <c r="C574" t="s">
        <v>3880</v>
      </c>
      <c r="D574" t="s">
        <v>1692</v>
      </c>
      <c r="E574">
        <v>493</v>
      </c>
    </row>
    <row r="575" spans="1:29">
      <c r="A575">
        <v>574</v>
      </c>
      <c r="B575" t="s">
        <v>1692</v>
      </c>
      <c r="C575" t="s">
        <v>3880</v>
      </c>
      <c r="D575" t="s">
        <v>1692</v>
      </c>
      <c r="E575">
        <v>493</v>
      </c>
    </row>
    <row r="576" spans="1:29">
      <c r="A576">
        <v>575</v>
      </c>
      <c r="B576" t="s">
        <v>1693</v>
      </c>
      <c r="C576" t="s">
        <v>3880</v>
      </c>
      <c r="D576" t="s">
        <v>1693</v>
      </c>
      <c r="E576">
        <v>494</v>
      </c>
    </row>
    <row r="577" spans="1:83">
      <c r="A577">
        <v>576</v>
      </c>
      <c r="B577" t="s">
        <v>1693</v>
      </c>
      <c r="C577" t="s">
        <v>3880</v>
      </c>
      <c r="D577" t="s">
        <v>1693</v>
      </c>
      <c r="E577">
        <v>494</v>
      </c>
    </row>
    <row r="578" spans="1:83">
      <c r="A578">
        <v>577</v>
      </c>
      <c r="B578" t="s">
        <v>3976</v>
      </c>
      <c r="C578" t="s">
        <v>3857</v>
      </c>
      <c r="D578" s="41" t="s">
        <v>1696</v>
      </c>
      <c r="E578">
        <v>497</v>
      </c>
      <c r="F578" t="s">
        <v>1738</v>
      </c>
      <c r="G578">
        <v>543</v>
      </c>
    </row>
    <row r="579" spans="1:83">
      <c r="A579">
        <v>578</v>
      </c>
      <c r="B579" t="s">
        <v>3976</v>
      </c>
      <c r="C579" t="s">
        <v>3857</v>
      </c>
      <c r="D579" s="41" t="s">
        <v>1696</v>
      </c>
      <c r="E579">
        <v>497</v>
      </c>
      <c r="F579" t="s">
        <v>1738</v>
      </c>
      <c r="G579">
        <v>543</v>
      </c>
    </row>
    <row r="580" spans="1:83">
      <c r="A580">
        <v>579</v>
      </c>
      <c r="B580" t="s">
        <v>1697</v>
      </c>
      <c r="C580" t="s">
        <v>3880</v>
      </c>
      <c r="D580" t="s">
        <v>1697</v>
      </c>
      <c r="E580">
        <v>498</v>
      </c>
    </row>
    <row r="581" spans="1:83">
      <c r="A581">
        <v>580</v>
      </c>
      <c r="B581" t="s">
        <v>3977</v>
      </c>
      <c r="C581" t="s">
        <v>3857</v>
      </c>
      <c r="D581" t="s">
        <v>1700</v>
      </c>
      <c r="E581">
        <v>502</v>
      </c>
    </row>
    <row r="582" spans="1:83">
      <c r="A582">
        <v>581</v>
      </c>
      <c r="B582" t="s">
        <v>1236</v>
      </c>
      <c r="C582" t="s">
        <v>3880</v>
      </c>
      <c r="D582" t="s">
        <v>1236</v>
      </c>
      <c r="E582">
        <v>500</v>
      </c>
    </row>
    <row r="583" spans="1:83">
      <c r="A583">
        <v>582</v>
      </c>
      <c r="B583" t="s">
        <v>1701</v>
      </c>
      <c r="C583" t="s">
        <v>3880</v>
      </c>
      <c r="D583" t="s">
        <v>1701</v>
      </c>
      <c r="E583">
        <v>503</v>
      </c>
    </row>
    <row r="584" spans="1:83">
      <c r="A584">
        <v>583</v>
      </c>
      <c r="B584" t="s">
        <v>1698</v>
      </c>
      <c r="C584" t="s">
        <v>3880</v>
      </c>
      <c r="D584" t="s">
        <v>1698</v>
      </c>
      <c r="E584">
        <v>499</v>
      </c>
    </row>
    <row r="585" spans="1:83">
      <c r="A585">
        <v>584</v>
      </c>
      <c r="B585" t="s">
        <v>3978</v>
      </c>
      <c r="C585" t="s">
        <v>3857</v>
      </c>
      <c r="D585" t="s">
        <v>1703</v>
      </c>
      <c r="E585">
        <v>505</v>
      </c>
    </row>
    <row r="586" spans="1:83">
      <c r="A586">
        <v>585</v>
      </c>
      <c r="B586" t="s">
        <v>1704</v>
      </c>
      <c r="C586" t="s">
        <v>3880</v>
      </c>
      <c r="D586" t="s">
        <v>1704</v>
      </c>
      <c r="E586">
        <v>506</v>
      </c>
    </row>
    <row r="587" spans="1:83">
      <c r="A587">
        <v>586</v>
      </c>
      <c r="B587" t="s">
        <v>924</v>
      </c>
      <c r="C587" t="s">
        <v>3880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3857</v>
      </c>
      <c r="D588" t="s">
        <v>1260</v>
      </c>
      <c r="E588">
        <v>19</v>
      </c>
      <c r="F588" t="s">
        <v>1264</v>
      </c>
      <c r="G588">
        <v>22</v>
      </c>
      <c r="H588" t="s">
        <v>1283</v>
      </c>
      <c r="I588">
        <v>40</v>
      </c>
      <c r="J588" t="s">
        <v>1304</v>
      </c>
      <c r="K588">
        <v>64</v>
      </c>
      <c r="L588" t="s">
        <v>1307</v>
      </c>
      <c r="M588">
        <v>69</v>
      </c>
      <c r="N588" t="s">
        <v>1310</v>
      </c>
      <c r="O588">
        <v>72</v>
      </c>
      <c r="P588" t="s">
        <v>1319</v>
      </c>
      <c r="Q588">
        <v>81</v>
      </c>
      <c r="R588" t="s">
        <v>1350</v>
      </c>
      <c r="S588">
        <v>111</v>
      </c>
      <c r="T588" t="s">
        <v>1360</v>
      </c>
      <c r="U588">
        <v>121</v>
      </c>
      <c r="V588" t="s">
        <v>1361</v>
      </c>
      <c r="W588">
        <v>122</v>
      </c>
      <c r="X588" t="s">
        <v>1369</v>
      </c>
      <c r="Y588">
        <v>130</v>
      </c>
      <c r="Z588" t="s">
        <v>1370</v>
      </c>
      <c r="AA588">
        <v>131</v>
      </c>
      <c r="AB588" t="s">
        <v>1392</v>
      </c>
      <c r="AC588">
        <v>154</v>
      </c>
      <c r="AD588" t="s">
        <v>1425</v>
      </c>
      <c r="AE588">
        <v>194</v>
      </c>
      <c r="AF588" t="s">
        <v>1508</v>
      </c>
      <c r="AG588">
        <v>291</v>
      </c>
      <c r="AH588" t="s">
        <v>1509</v>
      </c>
      <c r="AI588">
        <v>292</v>
      </c>
      <c r="AJ588" t="s">
        <v>1521</v>
      </c>
      <c r="AK588">
        <v>304</v>
      </c>
      <c r="AL588" t="s">
        <v>1545</v>
      </c>
      <c r="AM588">
        <v>332</v>
      </c>
      <c r="AN588" t="s">
        <v>1561</v>
      </c>
      <c r="AO588">
        <v>349</v>
      </c>
      <c r="AP588" t="s">
        <v>739</v>
      </c>
      <c r="AQ588">
        <v>368</v>
      </c>
      <c r="AR588" t="s">
        <v>1591</v>
      </c>
      <c r="AS588">
        <v>382</v>
      </c>
      <c r="AT588" t="s">
        <v>1629</v>
      </c>
      <c r="AU588">
        <v>427</v>
      </c>
      <c r="AV588" t="s">
        <v>1630</v>
      </c>
      <c r="AW588">
        <v>428</v>
      </c>
      <c r="AX588" t="s">
        <v>1650</v>
      </c>
      <c r="AY588">
        <v>447</v>
      </c>
      <c r="AZ588" t="s">
        <v>1657</v>
      </c>
      <c r="BA588">
        <v>454</v>
      </c>
      <c r="BB588" t="s">
        <v>1672</v>
      </c>
      <c r="BC588">
        <v>471</v>
      </c>
      <c r="BD588" t="s">
        <v>1690</v>
      </c>
      <c r="BE588">
        <v>491</v>
      </c>
      <c r="BF588" s="41" t="s">
        <v>1705</v>
      </c>
      <c r="BG588">
        <v>508</v>
      </c>
      <c r="BH588" t="s">
        <v>1727</v>
      </c>
      <c r="BI588">
        <v>530</v>
      </c>
      <c r="BJ588" t="s">
        <v>1751</v>
      </c>
      <c r="BK588">
        <v>560</v>
      </c>
      <c r="BL588" t="s">
        <v>1755</v>
      </c>
      <c r="BM588">
        <v>565</v>
      </c>
      <c r="BN588" t="s">
        <v>1762</v>
      </c>
      <c r="BO588">
        <v>573</v>
      </c>
      <c r="BP588" t="s">
        <v>1787</v>
      </c>
      <c r="BQ588">
        <v>598</v>
      </c>
      <c r="BR588" t="s">
        <v>1804</v>
      </c>
      <c r="BS588">
        <v>614</v>
      </c>
      <c r="BT588" t="s">
        <v>1805</v>
      </c>
      <c r="BU588">
        <v>615</v>
      </c>
      <c r="BV588" t="s">
        <v>1806</v>
      </c>
      <c r="BW588">
        <v>616</v>
      </c>
      <c r="BX588" t="s">
        <v>1817</v>
      </c>
      <c r="BY588">
        <v>627</v>
      </c>
      <c r="BZ588" t="s">
        <v>1836</v>
      </c>
      <c r="CA588">
        <v>649</v>
      </c>
      <c r="CB588" t="s">
        <v>1855</v>
      </c>
      <c r="CC588">
        <v>668</v>
      </c>
      <c r="CD588" t="s">
        <v>1165</v>
      </c>
      <c r="CE588">
        <v>681</v>
      </c>
    </row>
    <row r="589" spans="1:83">
      <c r="A589">
        <v>588</v>
      </c>
      <c r="B589" t="s">
        <v>1706</v>
      </c>
      <c r="C589" t="s">
        <v>3880</v>
      </c>
      <c r="D589" t="s">
        <v>1706</v>
      </c>
      <c r="E589">
        <v>509</v>
      </c>
    </row>
    <row r="590" spans="1:83">
      <c r="A590">
        <v>589</v>
      </c>
      <c r="B590" t="s">
        <v>1707</v>
      </c>
      <c r="C590" t="s">
        <v>3875</v>
      </c>
      <c r="D590" s="44"/>
    </row>
    <row r="591" spans="1:83">
      <c r="A591">
        <v>590</v>
      </c>
      <c r="B591" t="s">
        <v>3979</v>
      </c>
      <c r="C591" t="s">
        <v>3857</v>
      </c>
      <c r="D591" s="41" t="s">
        <v>1708</v>
      </c>
      <c r="E591">
        <v>510</v>
      </c>
    </row>
    <row r="592" spans="1:83">
      <c r="A592">
        <v>591</v>
      </c>
      <c r="B592" t="s">
        <v>3980</v>
      </c>
      <c r="C592" t="s">
        <v>3857</v>
      </c>
      <c r="D592" s="41" t="s">
        <v>1711</v>
      </c>
      <c r="E592">
        <v>513</v>
      </c>
    </row>
    <row r="593" spans="1:9">
      <c r="A593">
        <v>592</v>
      </c>
      <c r="B593" t="s">
        <v>3981</v>
      </c>
      <c r="C593" t="s">
        <v>3857</v>
      </c>
      <c r="D593" s="41" t="s">
        <v>1710</v>
      </c>
      <c r="E593">
        <v>512</v>
      </c>
    </row>
    <row r="594" spans="1:9">
      <c r="A594">
        <v>593</v>
      </c>
      <c r="B594" t="s">
        <v>1713</v>
      </c>
      <c r="C594" t="s">
        <v>3880</v>
      </c>
      <c r="D594" t="s">
        <v>1713</v>
      </c>
      <c r="E594">
        <v>515</v>
      </c>
    </row>
    <row r="595" spans="1:9">
      <c r="A595">
        <v>594</v>
      </c>
      <c r="B595" t="s">
        <v>3982</v>
      </c>
      <c r="C595" t="s">
        <v>3857</v>
      </c>
      <c r="D595" s="41" t="s">
        <v>1712</v>
      </c>
      <c r="E595">
        <v>514</v>
      </c>
      <c r="F595" t="s">
        <v>1713</v>
      </c>
      <c r="G595">
        <v>515</v>
      </c>
      <c r="H595" t="s">
        <v>1866</v>
      </c>
      <c r="I595">
        <v>680</v>
      </c>
    </row>
    <row r="596" spans="1:9">
      <c r="A596">
        <v>595</v>
      </c>
      <c r="B596" t="s">
        <v>3983</v>
      </c>
      <c r="C596" t="s">
        <v>3857</v>
      </c>
      <c r="D596" s="41" t="s">
        <v>1714</v>
      </c>
      <c r="E596">
        <v>516</v>
      </c>
    </row>
    <row r="597" spans="1:9">
      <c r="A597">
        <v>596</v>
      </c>
      <c r="B597" t="s">
        <v>1715</v>
      </c>
      <c r="C597" t="s">
        <v>3880</v>
      </c>
      <c r="D597" t="s">
        <v>1715</v>
      </c>
      <c r="E597">
        <v>517</v>
      </c>
    </row>
    <row r="598" spans="1:9">
      <c r="A598">
        <v>597</v>
      </c>
      <c r="B598" t="s">
        <v>1716</v>
      </c>
      <c r="C598" t="s">
        <v>3880</v>
      </c>
      <c r="D598" t="s">
        <v>1716</v>
      </c>
      <c r="E598">
        <v>518</v>
      </c>
    </row>
    <row r="599" spans="1:9">
      <c r="A599">
        <v>598</v>
      </c>
      <c r="B599" t="s">
        <v>1717</v>
      </c>
      <c r="C599" t="s">
        <v>3880</v>
      </c>
      <c r="D599" t="s">
        <v>1717</v>
      </c>
      <c r="E599">
        <v>519</v>
      </c>
    </row>
    <row r="600" spans="1:9">
      <c r="A600">
        <v>599</v>
      </c>
      <c r="B600" t="s">
        <v>943</v>
      </c>
      <c r="C600" t="s">
        <v>3880</v>
      </c>
      <c r="D600" t="s">
        <v>943</v>
      </c>
      <c r="E600">
        <v>520</v>
      </c>
    </row>
    <row r="601" spans="1:9">
      <c r="A601">
        <v>600</v>
      </c>
      <c r="B601" t="s">
        <v>1718</v>
      </c>
      <c r="C601" t="s">
        <v>3880</v>
      </c>
      <c r="D601" t="s">
        <v>1718</v>
      </c>
      <c r="E601">
        <v>521</v>
      </c>
    </row>
    <row r="602" spans="1:9">
      <c r="A602">
        <v>601</v>
      </c>
      <c r="B602" t="s">
        <v>1719</v>
      </c>
      <c r="C602" t="s">
        <v>3880</v>
      </c>
      <c r="D602" t="s">
        <v>1719</v>
      </c>
      <c r="E602">
        <v>522</v>
      </c>
    </row>
    <row r="603" spans="1:9">
      <c r="A603">
        <v>602</v>
      </c>
      <c r="B603" t="s">
        <v>3984</v>
      </c>
      <c r="C603" t="s">
        <v>3857</v>
      </c>
      <c r="D603" t="s">
        <v>1444</v>
      </c>
      <c r="E603">
        <v>214</v>
      </c>
      <c r="F603" s="41" t="s">
        <v>1720</v>
      </c>
      <c r="G603">
        <v>523</v>
      </c>
      <c r="H603" t="s">
        <v>1737</v>
      </c>
      <c r="I603">
        <v>542</v>
      </c>
    </row>
    <row r="604" spans="1:9">
      <c r="A604">
        <v>603</v>
      </c>
      <c r="B604" t="s">
        <v>1721</v>
      </c>
      <c r="C604" t="s">
        <v>3880</v>
      </c>
      <c r="D604" t="s">
        <v>1721</v>
      </c>
      <c r="E604">
        <v>524</v>
      </c>
    </row>
    <row r="605" spans="1:9">
      <c r="A605">
        <v>604</v>
      </c>
      <c r="B605" t="s">
        <v>1723</v>
      </c>
      <c r="C605" t="s">
        <v>3880</v>
      </c>
      <c r="D605" t="s">
        <v>1723</v>
      </c>
      <c r="E605">
        <v>526</v>
      </c>
    </row>
    <row r="606" spans="1:9">
      <c r="A606">
        <v>605</v>
      </c>
      <c r="B606" t="s">
        <v>1722</v>
      </c>
      <c r="C606" t="s">
        <v>3880</v>
      </c>
      <c r="D606" t="s">
        <v>1722</v>
      </c>
      <c r="E606">
        <v>525</v>
      </c>
    </row>
    <row r="607" spans="1:9">
      <c r="A607">
        <v>606</v>
      </c>
      <c r="B607" t="s">
        <v>1722</v>
      </c>
      <c r="C607" t="s">
        <v>3880</v>
      </c>
      <c r="D607" t="s">
        <v>1722</v>
      </c>
      <c r="E607">
        <v>525</v>
      </c>
    </row>
    <row r="608" spans="1:9">
      <c r="A608">
        <v>607</v>
      </c>
      <c r="B608" t="s">
        <v>3985</v>
      </c>
      <c r="C608" t="s">
        <v>3857</v>
      </c>
      <c r="D608" s="41" t="s">
        <v>1724</v>
      </c>
      <c r="E608">
        <v>527</v>
      </c>
    </row>
    <row r="609" spans="1:83">
      <c r="A609">
        <v>608</v>
      </c>
      <c r="B609" t="s">
        <v>956</v>
      </c>
      <c r="C609" t="s">
        <v>3857</v>
      </c>
      <c r="D609" s="41" t="s">
        <v>1725</v>
      </c>
      <c r="E609">
        <v>528</v>
      </c>
    </row>
    <row r="610" spans="1:83">
      <c r="A610">
        <v>609</v>
      </c>
      <c r="B610" t="s">
        <v>1726</v>
      </c>
      <c r="C610" t="s">
        <v>3880</v>
      </c>
      <c r="D610" t="s">
        <v>1726</v>
      </c>
      <c r="E610">
        <v>529</v>
      </c>
    </row>
    <row r="611" spans="1:83">
      <c r="A611">
        <v>610</v>
      </c>
      <c r="B611" t="s">
        <v>3986</v>
      </c>
      <c r="C611" t="s">
        <v>3857</v>
      </c>
      <c r="D611" t="s">
        <v>1525</v>
      </c>
      <c r="E611">
        <v>308</v>
      </c>
      <c r="F611" s="41" t="s">
        <v>1735</v>
      </c>
      <c r="G611">
        <v>540</v>
      </c>
    </row>
    <row r="612" spans="1:83">
      <c r="A612">
        <v>611</v>
      </c>
      <c r="B612" t="s">
        <v>3987</v>
      </c>
      <c r="C612" t="s">
        <v>3857</v>
      </c>
      <c r="D612" t="s">
        <v>1260</v>
      </c>
      <c r="E612">
        <v>19</v>
      </c>
      <c r="F612" t="s">
        <v>1264</v>
      </c>
      <c r="G612">
        <v>22</v>
      </c>
      <c r="H612" t="s">
        <v>1283</v>
      </c>
      <c r="I612">
        <v>40</v>
      </c>
      <c r="J612" t="s">
        <v>1304</v>
      </c>
      <c r="K612">
        <v>64</v>
      </c>
      <c r="L612" t="s">
        <v>1307</v>
      </c>
      <c r="M612">
        <v>69</v>
      </c>
      <c r="N612" t="s">
        <v>1310</v>
      </c>
      <c r="O612">
        <v>72</v>
      </c>
      <c r="P612" t="s">
        <v>1319</v>
      </c>
      <c r="Q612">
        <v>81</v>
      </c>
      <c r="R612" t="s">
        <v>1350</v>
      </c>
      <c r="S612">
        <v>111</v>
      </c>
      <c r="T612" t="s">
        <v>1360</v>
      </c>
      <c r="U612">
        <v>121</v>
      </c>
      <c r="V612" t="s">
        <v>1361</v>
      </c>
      <c r="W612">
        <v>122</v>
      </c>
      <c r="X612" t="s">
        <v>1369</v>
      </c>
      <c r="Y612">
        <v>130</v>
      </c>
      <c r="Z612" t="s">
        <v>1370</v>
      </c>
      <c r="AA612">
        <v>131</v>
      </c>
      <c r="AB612" t="s">
        <v>1392</v>
      </c>
      <c r="AC612">
        <v>154</v>
      </c>
      <c r="AD612" t="s">
        <v>1425</v>
      </c>
      <c r="AE612">
        <v>194</v>
      </c>
      <c r="AF612" t="s">
        <v>1508</v>
      </c>
      <c r="AG612">
        <v>291</v>
      </c>
      <c r="AH612" t="s">
        <v>1509</v>
      </c>
      <c r="AI612">
        <v>292</v>
      </c>
      <c r="AJ612" t="s">
        <v>1521</v>
      </c>
      <c r="AK612">
        <v>304</v>
      </c>
      <c r="AL612" t="s">
        <v>1545</v>
      </c>
      <c r="AM612">
        <v>332</v>
      </c>
      <c r="AN612" t="s">
        <v>1561</v>
      </c>
      <c r="AO612">
        <v>349</v>
      </c>
      <c r="AP612" t="s">
        <v>739</v>
      </c>
      <c r="AQ612">
        <v>368</v>
      </c>
      <c r="AR612" t="s">
        <v>1591</v>
      </c>
      <c r="AS612">
        <v>382</v>
      </c>
      <c r="AT612" t="s">
        <v>1629</v>
      </c>
      <c r="AU612">
        <v>427</v>
      </c>
      <c r="AV612" t="s">
        <v>1630</v>
      </c>
      <c r="AW612">
        <v>428</v>
      </c>
      <c r="AX612" t="s">
        <v>1650</v>
      </c>
      <c r="AY612">
        <v>447</v>
      </c>
      <c r="AZ612" t="s">
        <v>1657</v>
      </c>
      <c r="BA612">
        <v>454</v>
      </c>
      <c r="BB612" t="s">
        <v>1672</v>
      </c>
      <c r="BC612">
        <v>471</v>
      </c>
      <c r="BD612" t="s">
        <v>1690</v>
      </c>
      <c r="BE612">
        <v>491</v>
      </c>
      <c r="BF612" t="s">
        <v>1705</v>
      </c>
      <c r="BG612">
        <v>508</v>
      </c>
      <c r="BH612" s="41" t="s">
        <v>1727</v>
      </c>
      <c r="BI612">
        <v>530</v>
      </c>
      <c r="BJ612" t="s">
        <v>1751</v>
      </c>
      <c r="BK612">
        <v>560</v>
      </c>
      <c r="BL612" t="s">
        <v>1755</v>
      </c>
      <c r="BM612">
        <v>565</v>
      </c>
      <c r="BN612" t="s">
        <v>1762</v>
      </c>
      <c r="BO612">
        <v>573</v>
      </c>
      <c r="BP612" t="s">
        <v>1787</v>
      </c>
      <c r="BQ612">
        <v>598</v>
      </c>
      <c r="BR612" t="s">
        <v>1804</v>
      </c>
      <c r="BS612">
        <v>614</v>
      </c>
      <c r="BT612" t="s">
        <v>1805</v>
      </c>
      <c r="BU612">
        <v>615</v>
      </c>
      <c r="BV612" t="s">
        <v>1806</v>
      </c>
      <c r="BW612">
        <v>616</v>
      </c>
      <c r="BX612" t="s">
        <v>1817</v>
      </c>
      <c r="BY612">
        <v>627</v>
      </c>
      <c r="BZ612" t="s">
        <v>1836</v>
      </c>
      <c r="CA612">
        <v>649</v>
      </c>
      <c r="CB612" t="s">
        <v>1855</v>
      </c>
      <c r="CC612">
        <v>668</v>
      </c>
      <c r="CD612" t="s">
        <v>1165</v>
      </c>
      <c r="CE612">
        <v>681</v>
      </c>
    </row>
    <row r="613" spans="1:83">
      <c r="A613">
        <v>612</v>
      </c>
      <c r="B613" t="s">
        <v>3988</v>
      </c>
      <c r="C613" t="s">
        <v>3857</v>
      </c>
      <c r="D613" t="s">
        <v>1260</v>
      </c>
      <c r="E613">
        <v>19</v>
      </c>
      <c r="F613" t="s">
        <v>1264</v>
      </c>
      <c r="G613">
        <v>22</v>
      </c>
      <c r="H613" t="s">
        <v>1283</v>
      </c>
      <c r="I613">
        <v>40</v>
      </c>
      <c r="J613" t="s">
        <v>1304</v>
      </c>
      <c r="K613">
        <v>64</v>
      </c>
      <c r="L613" t="s">
        <v>1307</v>
      </c>
      <c r="M613">
        <v>69</v>
      </c>
      <c r="N613" t="s">
        <v>1310</v>
      </c>
      <c r="O613">
        <v>72</v>
      </c>
      <c r="P613" t="s">
        <v>1319</v>
      </c>
      <c r="Q613">
        <v>81</v>
      </c>
      <c r="R613" t="s">
        <v>1350</v>
      </c>
      <c r="S613">
        <v>111</v>
      </c>
      <c r="T613" t="s">
        <v>1360</v>
      </c>
      <c r="U613">
        <v>121</v>
      </c>
      <c r="V613" t="s">
        <v>1361</v>
      </c>
      <c r="W613">
        <v>122</v>
      </c>
      <c r="X613" t="s">
        <v>1369</v>
      </c>
      <c r="Y613">
        <v>130</v>
      </c>
      <c r="Z613" t="s">
        <v>1370</v>
      </c>
      <c r="AA613">
        <v>131</v>
      </c>
      <c r="AB613" t="s">
        <v>1392</v>
      </c>
      <c r="AC613">
        <v>154</v>
      </c>
      <c r="AD613" t="s">
        <v>1425</v>
      </c>
      <c r="AE613">
        <v>194</v>
      </c>
      <c r="AF613" t="s">
        <v>1508</v>
      </c>
      <c r="AG613">
        <v>291</v>
      </c>
      <c r="AH613" t="s">
        <v>1509</v>
      </c>
      <c r="AI613">
        <v>292</v>
      </c>
      <c r="AJ613" t="s">
        <v>1521</v>
      </c>
      <c r="AK613">
        <v>304</v>
      </c>
      <c r="AL613" t="s">
        <v>1545</v>
      </c>
      <c r="AM613">
        <v>332</v>
      </c>
      <c r="AN613" t="s">
        <v>1561</v>
      </c>
      <c r="AO613">
        <v>349</v>
      </c>
      <c r="AP613" t="s">
        <v>739</v>
      </c>
      <c r="AQ613">
        <v>368</v>
      </c>
      <c r="AR613" t="s">
        <v>1591</v>
      </c>
      <c r="AS613">
        <v>382</v>
      </c>
      <c r="AT613" t="s">
        <v>1629</v>
      </c>
      <c r="AU613">
        <v>427</v>
      </c>
      <c r="AV613" t="s">
        <v>1630</v>
      </c>
      <c r="AW613">
        <v>428</v>
      </c>
      <c r="AX613" t="s">
        <v>1650</v>
      </c>
      <c r="AY613">
        <v>447</v>
      </c>
      <c r="AZ613" t="s">
        <v>1657</v>
      </c>
      <c r="BA613">
        <v>454</v>
      </c>
      <c r="BB613" t="s">
        <v>1672</v>
      </c>
      <c r="BC613">
        <v>471</v>
      </c>
      <c r="BD613" t="s">
        <v>1690</v>
      </c>
      <c r="BE613">
        <v>491</v>
      </c>
      <c r="BF613" t="s">
        <v>1705</v>
      </c>
      <c r="BG613">
        <v>508</v>
      </c>
      <c r="BH613" s="41" t="s">
        <v>1727</v>
      </c>
      <c r="BI613">
        <v>530</v>
      </c>
      <c r="BJ613" t="s">
        <v>1751</v>
      </c>
      <c r="BK613">
        <v>560</v>
      </c>
      <c r="BL613" t="s">
        <v>1755</v>
      </c>
      <c r="BM613">
        <v>565</v>
      </c>
      <c r="BN613" t="s">
        <v>1762</v>
      </c>
      <c r="BO613">
        <v>573</v>
      </c>
      <c r="BP613" t="s">
        <v>1787</v>
      </c>
      <c r="BQ613">
        <v>598</v>
      </c>
      <c r="BR613" t="s">
        <v>1804</v>
      </c>
      <c r="BS613">
        <v>614</v>
      </c>
      <c r="BT613" t="s">
        <v>1805</v>
      </c>
      <c r="BU613">
        <v>615</v>
      </c>
      <c r="BV613" t="s">
        <v>1806</v>
      </c>
      <c r="BW613">
        <v>616</v>
      </c>
      <c r="BX613" t="s">
        <v>1817</v>
      </c>
      <c r="BY613">
        <v>627</v>
      </c>
      <c r="BZ613" t="s">
        <v>1836</v>
      </c>
      <c r="CA613">
        <v>649</v>
      </c>
      <c r="CB613" t="s">
        <v>1855</v>
      </c>
      <c r="CC613">
        <v>668</v>
      </c>
      <c r="CD613" t="s">
        <v>1165</v>
      </c>
      <c r="CE613">
        <v>681</v>
      </c>
    </row>
    <row r="614" spans="1:83">
      <c r="A614">
        <v>613</v>
      </c>
      <c r="B614" t="s">
        <v>964</v>
      </c>
      <c r="C614" t="s">
        <v>3880</v>
      </c>
      <c r="D614" t="s">
        <v>964</v>
      </c>
      <c r="E614">
        <v>531</v>
      </c>
    </row>
    <row r="615" spans="1:83">
      <c r="A615">
        <v>614</v>
      </c>
      <c r="B615" t="s">
        <v>3989</v>
      </c>
      <c r="C615" t="s">
        <v>3857</v>
      </c>
      <c r="D615" s="41" t="s">
        <v>1728</v>
      </c>
      <c r="E615">
        <v>532</v>
      </c>
    </row>
    <row r="616" spans="1:83">
      <c r="A616">
        <v>615</v>
      </c>
      <c r="B616" t="s">
        <v>968</v>
      </c>
      <c r="C616" t="s">
        <v>3880</v>
      </c>
      <c r="D616" t="s">
        <v>968</v>
      </c>
      <c r="E616">
        <v>533</v>
      </c>
    </row>
    <row r="617" spans="1:83">
      <c r="A617">
        <v>616</v>
      </c>
      <c r="B617" t="s">
        <v>3990</v>
      </c>
      <c r="C617" t="s">
        <v>3857</v>
      </c>
      <c r="D617" s="41" t="s">
        <v>1729</v>
      </c>
      <c r="E617">
        <v>534</v>
      </c>
    </row>
    <row r="618" spans="1:83">
      <c r="A618">
        <v>617</v>
      </c>
      <c r="B618" t="s">
        <v>3991</v>
      </c>
      <c r="C618" t="s">
        <v>3857</v>
      </c>
      <c r="D618" s="41" t="s">
        <v>1730</v>
      </c>
      <c r="E618">
        <v>535</v>
      </c>
    </row>
    <row r="619" spans="1:83">
      <c r="A619">
        <v>618</v>
      </c>
      <c r="B619" t="s">
        <v>1237</v>
      </c>
      <c r="C619" t="s">
        <v>3857</v>
      </c>
      <c r="D619" s="41" t="s">
        <v>1731</v>
      </c>
      <c r="E619">
        <v>536</v>
      </c>
    </row>
    <row r="620" spans="1:83" s="44" customFormat="1">
      <c r="A620" s="44">
        <v>619</v>
      </c>
      <c r="B620" s="44" t="s">
        <v>3992</v>
      </c>
      <c r="C620" s="44" t="s">
        <v>3857</v>
      </c>
      <c r="D620" s="44" t="s">
        <v>1298</v>
      </c>
      <c r="E620" s="44">
        <v>56</v>
      </c>
      <c r="F620" s="44" t="s">
        <v>1326</v>
      </c>
      <c r="G620" s="44">
        <v>88</v>
      </c>
      <c r="H620" s="44" t="s">
        <v>1351</v>
      </c>
      <c r="I620" s="44">
        <v>112</v>
      </c>
      <c r="J620" s="44" t="s">
        <v>1352</v>
      </c>
      <c r="K620" s="44">
        <v>113</v>
      </c>
      <c r="L620" s="44" t="s">
        <v>1409</v>
      </c>
      <c r="M620" s="44">
        <v>171</v>
      </c>
      <c r="N620" s="44" t="s">
        <v>1507</v>
      </c>
      <c r="O620" s="44">
        <v>290</v>
      </c>
      <c r="P620" s="44" t="s">
        <v>1534</v>
      </c>
      <c r="Q620" s="44">
        <v>318</v>
      </c>
      <c r="R620" s="44" t="s">
        <v>1670</v>
      </c>
      <c r="S620" s="44">
        <v>469</v>
      </c>
      <c r="T620" s="44" t="s">
        <v>1671</v>
      </c>
      <c r="U620" s="44">
        <v>470</v>
      </c>
      <c r="V620" s="44" t="s">
        <v>1732</v>
      </c>
      <c r="W620" s="44">
        <v>537</v>
      </c>
    </row>
    <row r="621" spans="1:83">
      <c r="A621">
        <v>620</v>
      </c>
      <c r="B621" t="s">
        <v>1733</v>
      </c>
      <c r="C621" t="s">
        <v>3880</v>
      </c>
      <c r="D621" t="s">
        <v>1733</v>
      </c>
      <c r="E621">
        <v>538</v>
      </c>
    </row>
    <row r="622" spans="1:83">
      <c r="A622">
        <v>621</v>
      </c>
      <c r="B622" t="s">
        <v>1734</v>
      </c>
      <c r="C622" t="s">
        <v>3880</v>
      </c>
      <c r="D622" t="s">
        <v>1734</v>
      </c>
      <c r="E622">
        <v>539</v>
      </c>
    </row>
    <row r="623" spans="1:83">
      <c r="A623">
        <v>622</v>
      </c>
      <c r="B623" t="s">
        <v>3993</v>
      </c>
      <c r="C623" t="s">
        <v>3857</v>
      </c>
      <c r="D623" t="s">
        <v>1528</v>
      </c>
      <c r="E623">
        <v>312</v>
      </c>
      <c r="F623" s="41" t="s">
        <v>1736</v>
      </c>
      <c r="G623">
        <v>541</v>
      </c>
    </row>
    <row r="624" spans="1:83">
      <c r="A624">
        <v>623</v>
      </c>
      <c r="B624" t="s">
        <v>1737</v>
      </c>
      <c r="C624" t="s">
        <v>3880</v>
      </c>
      <c r="D624" t="s">
        <v>1737</v>
      </c>
      <c r="E624">
        <v>542</v>
      </c>
    </row>
    <row r="625" spans="1:7">
      <c r="A625">
        <v>624</v>
      </c>
      <c r="B625" t="s">
        <v>985</v>
      </c>
      <c r="C625" t="s">
        <v>3880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3880</v>
      </c>
      <c r="D626" t="s">
        <v>985</v>
      </c>
      <c r="E626">
        <v>548</v>
      </c>
    </row>
    <row r="627" spans="1:7">
      <c r="A627">
        <v>626</v>
      </c>
      <c r="B627" t="s">
        <v>1738</v>
      </c>
      <c r="C627" t="s">
        <v>3857</v>
      </c>
      <c r="D627" s="42" t="s">
        <v>1440</v>
      </c>
      <c r="E627">
        <v>211</v>
      </c>
      <c r="F627" t="s">
        <v>1620</v>
      </c>
      <c r="G627">
        <v>414</v>
      </c>
    </row>
    <row r="628" spans="1:7">
      <c r="A628">
        <v>627</v>
      </c>
      <c r="B628" t="s">
        <v>989</v>
      </c>
      <c r="C628" t="s">
        <v>3880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3880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3880</v>
      </c>
      <c r="D630" t="s">
        <v>990</v>
      </c>
      <c r="E630">
        <v>544</v>
      </c>
    </row>
    <row r="631" spans="1:7">
      <c r="A631">
        <v>630</v>
      </c>
      <c r="B631" t="s">
        <v>1739</v>
      </c>
      <c r="C631" t="s">
        <v>3880</v>
      </c>
      <c r="D631" t="s">
        <v>1739</v>
      </c>
      <c r="E631">
        <v>546</v>
      </c>
    </row>
    <row r="632" spans="1:7">
      <c r="A632">
        <v>631</v>
      </c>
      <c r="B632" t="s">
        <v>1739</v>
      </c>
      <c r="C632" t="s">
        <v>3880</v>
      </c>
      <c r="D632" t="s">
        <v>1739</v>
      </c>
      <c r="E632">
        <v>546</v>
      </c>
    </row>
    <row r="633" spans="1:7">
      <c r="A633">
        <v>632</v>
      </c>
      <c r="B633" t="s">
        <v>1740</v>
      </c>
      <c r="C633" t="s">
        <v>3880</v>
      </c>
      <c r="D633" t="s">
        <v>1740</v>
      </c>
      <c r="E633">
        <v>547</v>
      </c>
    </row>
    <row r="634" spans="1:7">
      <c r="A634">
        <v>633</v>
      </c>
      <c r="B634" t="s">
        <v>1740</v>
      </c>
      <c r="C634" t="s">
        <v>3880</v>
      </c>
      <c r="D634" t="s">
        <v>1740</v>
      </c>
      <c r="E634">
        <v>547</v>
      </c>
    </row>
    <row r="635" spans="1:7">
      <c r="A635">
        <v>634</v>
      </c>
      <c r="B635" t="s">
        <v>1741</v>
      </c>
      <c r="C635" t="s">
        <v>3857</v>
      </c>
      <c r="D635" s="42" t="s">
        <v>1345</v>
      </c>
      <c r="E635">
        <v>106</v>
      </c>
      <c r="F635" t="s">
        <v>1560</v>
      </c>
      <c r="G635">
        <v>348</v>
      </c>
    </row>
    <row r="636" spans="1:7">
      <c r="A636">
        <v>635</v>
      </c>
      <c r="B636" t="s">
        <v>1742</v>
      </c>
      <c r="C636" t="s">
        <v>3880</v>
      </c>
      <c r="D636" t="s">
        <v>1742</v>
      </c>
      <c r="E636">
        <v>549</v>
      </c>
    </row>
    <row r="637" spans="1:7">
      <c r="A637">
        <v>636</v>
      </c>
      <c r="B637" t="s">
        <v>1743</v>
      </c>
      <c r="C637" t="s">
        <v>3880</v>
      </c>
      <c r="D637" t="s">
        <v>1743</v>
      </c>
      <c r="E637">
        <v>550</v>
      </c>
    </row>
    <row r="638" spans="1:7">
      <c r="A638">
        <v>637</v>
      </c>
      <c r="B638" t="s">
        <v>997</v>
      </c>
      <c r="C638" t="s">
        <v>3880</v>
      </c>
      <c r="D638" t="s">
        <v>997</v>
      </c>
      <c r="E638">
        <v>552</v>
      </c>
    </row>
    <row r="639" spans="1:7">
      <c r="A639">
        <v>638</v>
      </c>
      <c r="B639" t="s">
        <v>1745</v>
      </c>
      <c r="C639" t="s">
        <v>3880</v>
      </c>
      <c r="D639" t="s">
        <v>1745</v>
      </c>
      <c r="E639">
        <v>553</v>
      </c>
    </row>
    <row r="640" spans="1:7">
      <c r="A640">
        <v>639</v>
      </c>
      <c r="B640" t="s">
        <v>1000</v>
      </c>
      <c r="C640" t="s">
        <v>3880</v>
      </c>
      <c r="D640" t="s">
        <v>1000</v>
      </c>
      <c r="E640">
        <v>554</v>
      </c>
    </row>
    <row r="641" spans="1:33">
      <c r="A641">
        <v>640</v>
      </c>
      <c r="B641" t="s">
        <v>1747</v>
      </c>
      <c r="C641" t="s">
        <v>3880</v>
      </c>
      <c r="D641" t="s">
        <v>1747</v>
      </c>
      <c r="E641">
        <v>556</v>
      </c>
    </row>
    <row r="642" spans="1:33">
      <c r="A642">
        <v>641</v>
      </c>
      <c r="B642" t="s">
        <v>1748</v>
      </c>
      <c r="C642" t="s">
        <v>3880</v>
      </c>
      <c r="D642" t="s">
        <v>1748</v>
      </c>
      <c r="E642">
        <v>557</v>
      </c>
    </row>
    <row r="643" spans="1:33">
      <c r="A643">
        <v>642</v>
      </c>
      <c r="B643" t="s">
        <v>1749</v>
      </c>
      <c r="C643" t="s">
        <v>3880</v>
      </c>
      <c r="D643" t="s">
        <v>1749</v>
      </c>
      <c r="E643">
        <v>558</v>
      </c>
    </row>
    <row r="644" spans="1:33">
      <c r="A644">
        <v>643</v>
      </c>
      <c r="B644" t="s">
        <v>1749</v>
      </c>
      <c r="C644" t="s">
        <v>3880</v>
      </c>
      <c r="D644" t="s">
        <v>1749</v>
      </c>
      <c r="E644">
        <v>558</v>
      </c>
    </row>
    <row r="645" spans="1:33">
      <c r="A645">
        <v>644</v>
      </c>
      <c r="B645" t="s">
        <v>1750</v>
      </c>
      <c r="C645" t="s">
        <v>3880</v>
      </c>
      <c r="D645" t="s">
        <v>1750</v>
      </c>
      <c r="E645">
        <v>559</v>
      </c>
    </row>
    <row r="646" spans="1:33">
      <c r="A646">
        <v>645</v>
      </c>
      <c r="B646" t="s">
        <v>1751</v>
      </c>
      <c r="C646" t="s">
        <v>3880</v>
      </c>
      <c r="D646" t="s">
        <v>1751</v>
      </c>
      <c r="E646">
        <v>560</v>
      </c>
    </row>
    <row r="647" spans="1:33">
      <c r="A647">
        <v>646</v>
      </c>
      <c r="B647" t="s">
        <v>3994</v>
      </c>
      <c r="C647" t="s">
        <v>3857</v>
      </c>
      <c r="D647" t="s">
        <v>1251</v>
      </c>
      <c r="E647">
        <v>10</v>
      </c>
      <c r="F647" t="s">
        <v>1273</v>
      </c>
      <c r="G647">
        <v>31</v>
      </c>
      <c r="H647" t="s">
        <v>1335</v>
      </c>
      <c r="I647">
        <v>98</v>
      </c>
      <c r="J647" t="s">
        <v>1452</v>
      </c>
      <c r="K647">
        <v>223</v>
      </c>
      <c r="L647" t="s">
        <v>1453</v>
      </c>
      <c r="M647">
        <v>225</v>
      </c>
      <c r="N647" t="s">
        <v>578</v>
      </c>
      <c r="O647">
        <v>243</v>
      </c>
      <c r="P647" t="s">
        <v>1506</v>
      </c>
      <c r="Q647">
        <v>289</v>
      </c>
      <c r="R647" t="s">
        <v>1562</v>
      </c>
      <c r="S647">
        <v>350</v>
      </c>
      <c r="T647" t="s">
        <v>1593</v>
      </c>
      <c r="U647">
        <v>385</v>
      </c>
      <c r="V647" t="s">
        <v>1599</v>
      </c>
      <c r="W647">
        <v>391</v>
      </c>
      <c r="X647" t="s">
        <v>1651</v>
      </c>
      <c r="Y647">
        <v>448</v>
      </c>
      <c r="Z647" t="s">
        <v>1666</v>
      </c>
      <c r="AA647">
        <v>464</v>
      </c>
      <c r="AB647" t="s">
        <v>1667</v>
      </c>
      <c r="AC647">
        <v>465</v>
      </c>
      <c r="AD647" s="41" t="s">
        <v>1752</v>
      </c>
      <c r="AE647">
        <v>561</v>
      </c>
      <c r="AF647" t="s">
        <v>1864</v>
      </c>
      <c r="AG647">
        <v>678</v>
      </c>
    </row>
    <row r="648" spans="1:33">
      <c r="A648">
        <v>647</v>
      </c>
      <c r="B648" t="s">
        <v>1753</v>
      </c>
      <c r="C648" t="s">
        <v>3880</v>
      </c>
      <c r="D648" t="s">
        <v>1753</v>
      </c>
      <c r="E648">
        <v>562</v>
      </c>
    </row>
    <row r="649" spans="1:33">
      <c r="A649">
        <v>648</v>
      </c>
      <c r="B649" t="s">
        <v>1012</v>
      </c>
      <c r="C649" t="s">
        <v>3880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3880</v>
      </c>
      <c r="D650" t="s">
        <v>1012</v>
      </c>
      <c r="E650">
        <v>563</v>
      </c>
    </row>
    <row r="651" spans="1:33">
      <c r="A651">
        <v>650</v>
      </c>
      <c r="B651" t="s">
        <v>1754</v>
      </c>
      <c r="C651" t="s">
        <v>3880</v>
      </c>
      <c r="D651" t="s">
        <v>1754</v>
      </c>
      <c r="E651">
        <v>564</v>
      </c>
    </row>
    <row r="652" spans="1:33">
      <c r="A652">
        <v>651</v>
      </c>
      <c r="B652" t="s">
        <v>1755</v>
      </c>
      <c r="C652" t="s">
        <v>3880</v>
      </c>
      <c r="D652" t="s">
        <v>1755</v>
      </c>
      <c r="E652">
        <v>565</v>
      </c>
    </row>
    <row r="653" spans="1:33">
      <c r="A653">
        <v>652</v>
      </c>
      <c r="B653" t="s">
        <v>3995</v>
      </c>
      <c r="C653" t="s">
        <v>3857</v>
      </c>
      <c r="D653" s="41" t="s">
        <v>1756</v>
      </c>
      <c r="E653">
        <v>566</v>
      </c>
    </row>
    <row r="654" spans="1:33">
      <c r="A654">
        <v>653</v>
      </c>
      <c r="B654" t="s">
        <v>1758</v>
      </c>
      <c r="C654" t="s">
        <v>3880</v>
      </c>
      <c r="D654" t="s">
        <v>1758</v>
      </c>
      <c r="E654">
        <v>568</v>
      </c>
    </row>
    <row r="655" spans="1:33">
      <c r="A655">
        <v>654</v>
      </c>
      <c r="B655" t="s">
        <v>1758</v>
      </c>
      <c r="C655" t="s">
        <v>3880</v>
      </c>
      <c r="D655" t="s">
        <v>1758</v>
      </c>
      <c r="E655">
        <v>568</v>
      </c>
    </row>
    <row r="656" spans="1:33">
      <c r="A656">
        <v>655</v>
      </c>
      <c r="B656" t="s">
        <v>1757</v>
      </c>
      <c r="C656" t="s">
        <v>3880</v>
      </c>
      <c r="D656" t="s">
        <v>1757</v>
      </c>
      <c r="E656">
        <v>567</v>
      </c>
    </row>
    <row r="657" spans="1:5">
      <c r="A657">
        <v>656</v>
      </c>
      <c r="B657" t="s">
        <v>1757</v>
      </c>
      <c r="C657" t="s">
        <v>3880</v>
      </c>
      <c r="D657" t="s">
        <v>1757</v>
      </c>
      <c r="E657">
        <v>567</v>
      </c>
    </row>
    <row r="658" spans="1:5">
      <c r="A658">
        <v>657</v>
      </c>
      <c r="B658" t="s">
        <v>1759</v>
      </c>
      <c r="C658" t="s">
        <v>3880</v>
      </c>
      <c r="D658" t="s">
        <v>1759</v>
      </c>
      <c r="E658">
        <v>569</v>
      </c>
    </row>
    <row r="659" spans="1:5">
      <c r="A659">
        <v>658</v>
      </c>
      <c r="B659" t="s">
        <v>1020</v>
      </c>
      <c r="C659" t="s">
        <v>3880</v>
      </c>
      <c r="D659" t="s">
        <v>1020</v>
      </c>
      <c r="E659">
        <v>570</v>
      </c>
    </row>
    <row r="660" spans="1:5">
      <c r="A660">
        <v>659</v>
      </c>
      <c r="B660" t="s">
        <v>1760</v>
      </c>
      <c r="C660" t="s">
        <v>3880</v>
      </c>
      <c r="D660" t="s">
        <v>1760</v>
      </c>
      <c r="E660">
        <v>571</v>
      </c>
    </row>
    <row r="661" spans="1:5">
      <c r="A661">
        <v>660</v>
      </c>
      <c r="B661" t="s">
        <v>1023</v>
      </c>
      <c r="C661" t="s">
        <v>3880</v>
      </c>
      <c r="D661" t="s">
        <v>1023</v>
      </c>
      <c r="E661">
        <v>574</v>
      </c>
    </row>
    <row r="662" spans="1:5">
      <c r="A662">
        <v>661</v>
      </c>
      <c r="B662" t="s">
        <v>1762</v>
      </c>
      <c r="C662" t="s">
        <v>3880</v>
      </c>
      <c r="D662" t="s">
        <v>1762</v>
      </c>
      <c r="E662">
        <v>573</v>
      </c>
    </row>
    <row r="663" spans="1:5">
      <c r="A663">
        <v>662</v>
      </c>
      <c r="B663" t="s">
        <v>1762</v>
      </c>
      <c r="C663" t="s">
        <v>3880</v>
      </c>
      <c r="D663" t="s">
        <v>1762</v>
      </c>
      <c r="E663">
        <v>573</v>
      </c>
    </row>
    <row r="664" spans="1:5">
      <c r="A664">
        <v>663</v>
      </c>
      <c r="B664" t="s">
        <v>1763</v>
      </c>
      <c r="C664" t="s">
        <v>3880</v>
      </c>
      <c r="D664" t="s">
        <v>1763</v>
      </c>
      <c r="E664">
        <v>575</v>
      </c>
    </row>
    <row r="665" spans="1:5">
      <c r="A665">
        <v>664</v>
      </c>
      <c r="B665" t="s">
        <v>3996</v>
      </c>
      <c r="C665" t="s">
        <v>3857</v>
      </c>
      <c r="D665" s="41" t="s">
        <v>1764</v>
      </c>
      <c r="E665">
        <v>576</v>
      </c>
    </row>
    <row r="666" spans="1:5">
      <c r="A666">
        <v>665</v>
      </c>
      <c r="B666" t="s">
        <v>1768</v>
      </c>
      <c r="C666" t="s">
        <v>3880</v>
      </c>
      <c r="D666" t="s">
        <v>1768</v>
      </c>
      <c r="E666">
        <v>579</v>
      </c>
    </row>
    <row r="667" spans="1:5">
      <c r="A667">
        <v>666</v>
      </c>
      <c r="B667" t="s">
        <v>1765</v>
      </c>
      <c r="C667" t="s">
        <v>3880</v>
      </c>
      <c r="D667" t="s">
        <v>1765</v>
      </c>
      <c r="E667">
        <v>577</v>
      </c>
    </row>
    <row r="668" spans="1:5" s="44" customFormat="1">
      <c r="A668" s="44">
        <v>667</v>
      </c>
      <c r="B668" s="44" t="s">
        <v>1766</v>
      </c>
      <c r="C668" s="44" t="s">
        <v>3875</v>
      </c>
    </row>
    <row r="669" spans="1:5">
      <c r="A669">
        <v>668</v>
      </c>
      <c r="B669" t="s">
        <v>1767</v>
      </c>
      <c r="C669" t="s">
        <v>3880</v>
      </c>
      <c r="D669" t="s">
        <v>1767</v>
      </c>
      <c r="E669">
        <v>578</v>
      </c>
    </row>
    <row r="670" spans="1:5">
      <c r="A670">
        <v>669</v>
      </c>
      <c r="B670" t="s">
        <v>1769</v>
      </c>
      <c r="C670" t="s">
        <v>3880</v>
      </c>
      <c r="D670" t="s">
        <v>1769</v>
      </c>
      <c r="E670">
        <v>580</v>
      </c>
    </row>
    <row r="671" spans="1:5">
      <c r="A671">
        <v>670</v>
      </c>
      <c r="B671" t="s">
        <v>1771</v>
      </c>
      <c r="C671" t="s">
        <v>3880</v>
      </c>
      <c r="D671" t="s">
        <v>1771</v>
      </c>
      <c r="E671">
        <v>582</v>
      </c>
    </row>
    <row r="672" spans="1:5">
      <c r="A672">
        <v>671</v>
      </c>
      <c r="B672" t="s">
        <v>1772</v>
      </c>
      <c r="C672" t="s">
        <v>3880</v>
      </c>
      <c r="D672" t="s">
        <v>1772</v>
      </c>
      <c r="E672">
        <v>583</v>
      </c>
    </row>
    <row r="673" spans="1:5">
      <c r="A673">
        <v>672</v>
      </c>
      <c r="B673" t="s">
        <v>3997</v>
      </c>
      <c r="C673" t="s">
        <v>3857</v>
      </c>
      <c r="D673" s="42" t="s">
        <v>1579</v>
      </c>
      <c r="E673">
        <v>369</v>
      </c>
    </row>
    <row r="674" spans="1:5">
      <c r="A674">
        <v>673</v>
      </c>
      <c r="B674" t="s">
        <v>3998</v>
      </c>
      <c r="C674" t="s">
        <v>3857</v>
      </c>
      <c r="D674" s="42" t="s">
        <v>1579</v>
      </c>
      <c r="E674">
        <v>369</v>
      </c>
    </row>
    <row r="675" spans="1:5">
      <c r="A675">
        <v>674</v>
      </c>
      <c r="B675" t="s">
        <v>1773</v>
      </c>
      <c r="C675" t="s">
        <v>3880</v>
      </c>
      <c r="D675" t="s">
        <v>1773</v>
      </c>
      <c r="E675">
        <v>584</v>
      </c>
    </row>
    <row r="676" spans="1:5" s="44" customFormat="1">
      <c r="A676" s="44">
        <v>675</v>
      </c>
      <c r="B676" s="44" t="s">
        <v>3999</v>
      </c>
      <c r="C676" s="44" t="s">
        <v>3857</v>
      </c>
      <c r="D676" s="44" t="s">
        <v>1776</v>
      </c>
      <c r="E676" s="44">
        <v>587</v>
      </c>
    </row>
    <row r="677" spans="1:5" s="44" customFormat="1">
      <c r="A677" s="44">
        <v>676</v>
      </c>
      <c r="B677" s="44" t="s">
        <v>4000</v>
      </c>
      <c r="C677" s="44" t="s">
        <v>3857</v>
      </c>
      <c r="D677" s="44" t="s">
        <v>1776</v>
      </c>
      <c r="E677" s="44">
        <v>587</v>
      </c>
    </row>
    <row r="678" spans="1:5">
      <c r="A678">
        <v>677</v>
      </c>
      <c r="B678" t="s">
        <v>1777</v>
      </c>
      <c r="C678" t="s">
        <v>3880</v>
      </c>
      <c r="D678" t="s">
        <v>1777</v>
      </c>
      <c r="E678">
        <v>588</v>
      </c>
    </row>
    <row r="679" spans="1:5">
      <c r="A679">
        <v>678</v>
      </c>
      <c r="B679" t="s">
        <v>1778</v>
      </c>
      <c r="C679" t="s">
        <v>3880</v>
      </c>
      <c r="D679" t="s">
        <v>1778</v>
      </c>
      <c r="E679">
        <v>589</v>
      </c>
    </row>
    <row r="680" spans="1:5">
      <c r="A680">
        <v>679</v>
      </c>
      <c r="B680" t="s">
        <v>1779</v>
      </c>
      <c r="C680" t="s">
        <v>3880</v>
      </c>
      <c r="D680" t="s">
        <v>1779</v>
      </c>
      <c r="E680">
        <v>590</v>
      </c>
    </row>
    <row r="681" spans="1:5">
      <c r="A681">
        <v>680</v>
      </c>
      <c r="B681" t="s">
        <v>1779</v>
      </c>
      <c r="C681" t="s">
        <v>3880</v>
      </c>
      <c r="D681" t="s">
        <v>1779</v>
      </c>
      <c r="E681">
        <v>590</v>
      </c>
    </row>
    <row r="682" spans="1:5">
      <c r="A682">
        <v>681</v>
      </c>
      <c r="B682" t="s">
        <v>1780</v>
      </c>
      <c r="C682" t="s">
        <v>3880</v>
      </c>
      <c r="D682" t="s">
        <v>1780</v>
      </c>
      <c r="E682">
        <v>591</v>
      </c>
    </row>
    <row r="683" spans="1:5">
      <c r="A683">
        <v>682</v>
      </c>
      <c r="B683" t="s">
        <v>1780</v>
      </c>
      <c r="C683" t="s">
        <v>3880</v>
      </c>
      <c r="D683" t="s">
        <v>1780</v>
      </c>
      <c r="E683">
        <v>591</v>
      </c>
    </row>
    <row r="684" spans="1:5">
      <c r="A684">
        <v>683</v>
      </c>
      <c r="B684" t="s">
        <v>4001</v>
      </c>
      <c r="C684" t="s">
        <v>3857</v>
      </c>
      <c r="D684" s="41" t="s">
        <v>1781</v>
      </c>
      <c r="E684">
        <v>592</v>
      </c>
    </row>
    <row r="685" spans="1:5">
      <c r="A685">
        <v>684</v>
      </c>
      <c r="B685" t="s">
        <v>1782</v>
      </c>
      <c r="C685" t="s">
        <v>3880</v>
      </c>
      <c r="D685" t="s">
        <v>1782</v>
      </c>
      <c r="E685">
        <v>593</v>
      </c>
    </row>
    <row r="686" spans="1:5">
      <c r="A686">
        <v>685</v>
      </c>
      <c r="B686" t="s">
        <v>1782</v>
      </c>
      <c r="C686" t="s">
        <v>3880</v>
      </c>
      <c r="D686" t="s">
        <v>1782</v>
      </c>
      <c r="E686">
        <v>593</v>
      </c>
    </row>
    <row r="687" spans="1:5">
      <c r="A687">
        <v>686</v>
      </c>
      <c r="B687" t="s">
        <v>1784</v>
      </c>
      <c r="C687" t="s">
        <v>3880</v>
      </c>
      <c r="D687" t="s">
        <v>1784</v>
      </c>
      <c r="E687">
        <v>595</v>
      </c>
    </row>
    <row r="688" spans="1:5">
      <c r="A688">
        <v>687</v>
      </c>
      <c r="B688" t="s">
        <v>1784</v>
      </c>
      <c r="C688" t="s">
        <v>3880</v>
      </c>
      <c r="D688" t="s">
        <v>1784</v>
      </c>
      <c r="E688">
        <v>595</v>
      </c>
    </row>
    <row r="689" spans="1:5">
      <c r="A689">
        <v>688</v>
      </c>
      <c r="B689" t="s">
        <v>1783</v>
      </c>
      <c r="C689" t="s">
        <v>3880</v>
      </c>
      <c r="D689" t="s">
        <v>1783</v>
      </c>
      <c r="E689">
        <v>594</v>
      </c>
    </row>
    <row r="690" spans="1:5">
      <c r="A690">
        <v>689</v>
      </c>
      <c r="B690" t="s">
        <v>1783</v>
      </c>
      <c r="C690" t="s">
        <v>3880</v>
      </c>
      <c r="D690" t="s">
        <v>1783</v>
      </c>
      <c r="E690">
        <v>594</v>
      </c>
    </row>
    <row r="691" spans="1:5">
      <c r="A691">
        <v>690</v>
      </c>
      <c r="B691" t="s">
        <v>1785</v>
      </c>
      <c r="C691" t="s">
        <v>3880</v>
      </c>
      <c r="D691" t="s">
        <v>1785</v>
      </c>
      <c r="E691">
        <v>596</v>
      </c>
    </row>
    <row r="692" spans="1:5">
      <c r="A692">
        <v>691</v>
      </c>
      <c r="B692" t="s">
        <v>1785</v>
      </c>
      <c r="C692" t="s">
        <v>3880</v>
      </c>
      <c r="D692" t="s">
        <v>1785</v>
      </c>
      <c r="E692">
        <v>596</v>
      </c>
    </row>
    <row r="693" spans="1:5" s="44" customFormat="1">
      <c r="A693" s="44">
        <v>692</v>
      </c>
      <c r="B693" s="44" t="s">
        <v>4002</v>
      </c>
      <c r="C693" s="44" t="s">
        <v>3875</v>
      </c>
    </row>
    <row r="694" spans="1:5">
      <c r="A694">
        <v>693</v>
      </c>
      <c r="B694" t="s">
        <v>4003</v>
      </c>
      <c r="C694" t="s">
        <v>3857</v>
      </c>
      <c r="D694" s="41" t="s">
        <v>1786</v>
      </c>
      <c r="E694">
        <v>597</v>
      </c>
    </row>
    <row r="695" spans="1:5">
      <c r="A695">
        <v>694</v>
      </c>
      <c r="B695" t="s">
        <v>1063</v>
      </c>
      <c r="C695" t="s">
        <v>3880</v>
      </c>
      <c r="D695" t="s">
        <v>1063</v>
      </c>
      <c r="E695">
        <v>619</v>
      </c>
    </row>
    <row r="696" spans="1:5">
      <c r="A696">
        <v>695</v>
      </c>
      <c r="B696" t="s">
        <v>1787</v>
      </c>
      <c r="C696" t="s">
        <v>3880</v>
      </c>
      <c r="D696" t="s">
        <v>1787</v>
      </c>
      <c r="E696">
        <v>598</v>
      </c>
    </row>
    <row r="697" spans="1:5">
      <c r="A697">
        <v>696</v>
      </c>
      <c r="B697" t="s">
        <v>1788</v>
      </c>
      <c r="C697" t="s">
        <v>3880</v>
      </c>
      <c r="D697" t="s">
        <v>1788</v>
      </c>
      <c r="E697">
        <v>599</v>
      </c>
    </row>
    <row r="698" spans="1:5">
      <c r="A698">
        <v>697</v>
      </c>
      <c r="B698" t="s">
        <v>4004</v>
      </c>
      <c r="C698" t="s">
        <v>3857</v>
      </c>
      <c r="D698" s="41" t="s">
        <v>1789</v>
      </c>
      <c r="E698">
        <v>600</v>
      </c>
    </row>
    <row r="699" spans="1:5">
      <c r="A699">
        <v>698</v>
      </c>
      <c r="B699" t="s">
        <v>4005</v>
      </c>
      <c r="C699" t="s">
        <v>3857</v>
      </c>
      <c r="D699" s="41" t="s">
        <v>1796</v>
      </c>
      <c r="E699">
        <v>609</v>
      </c>
    </row>
    <row r="700" spans="1:5">
      <c r="A700">
        <v>699</v>
      </c>
      <c r="B700" t="s">
        <v>4006</v>
      </c>
      <c r="C700" t="s">
        <v>3857</v>
      </c>
      <c r="D700" s="41" t="s">
        <v>1798</v>
      </c>
      <c r="E700">
        <v>611</v>
      </c>
    </row>
    <row r="701" spans="1:5">
      <c r="A701">
        <v>700</v>
      </c>
      <c r="B701" t="s">
        <v>1071</v>
      </c>
      <c r="C701" t="s">
        <v>3880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3857</v>
      </c>
      <c r="D702" s="41" t="s">
        <v>1791</v>
      </c>
      <c r="E702">
        <v>602</v>
      </c>
    </row>
    <row r="703" spans="1:5">
      <c r="A703">
        <v>702</v>
      </c>
      <c r="B703" t="s">
        <v>1072</v>
      </c>
      <c r="C703" t="s">
        <v>3857</v>
      </c>
      <c r="D703" s="41" t="s">
        <v>1791</v>
      </c>
      <c r="E703">
        <v>602</v>
      </c>
    </row>
    <row r="704" spans="1:5">
      <c r="A704">
        <v>703</v>
      </c>
      <c r="B704" t="s">
        <v>1073</v>
      </c>
      <c r="C704" t="s">
        <v>3857</v>
      </c>
      <c r="D704" s="41" t="s">
        <v>1795</v>
      </c>
      <c r="E704">
        <v>606</v>
      </c>
    </row>
    <row r="705" spans="1:83">
      <c r="A705">
        <v>704</v>
      </c>
      <c r="B705" t="s">
        <v>1073</v>
      </c>
      <c r="C705" t="s">
        <v>3857</v>
      </c>
      <c r="D705" s="41" t="s">
        <v>1795</v>
      </c>
      <c r="E705">
        <v>606</v>
      </c>
    </row>
    <row r="706" spans="1:83">
      <c r="A706">
        <v>705</v>
      </c>
      <c r="B706" t="s">
        <v>1074</v>
      </c>
      <c r="C706" t="s">
        <v>3880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3880</v>
      </c>
      <c r="D707" t="s">
        <v>1074</v>
      </c>
      <c r="E707">
        <v>607</v>
      </c>
    </row>
    <row r="708" spans="1:83">
      <c r="A708">
        <v>707</v>
      </c>
      <c r="B708" t="s">
        <v>4007</v>
      </c>
      <c r="C708" t="s">
        <v>3857</v>
      </c>
      <c r="D708" t="s">
        <v>1792</v>
      </c>
      <c r="E708">
        <v>603</v>
      </c>
      <c r="F708" s="41" t="s">
        <v>1793</v>
      </c>
      <c r="G708">
        <v>604</v>
      </c>
      <c r="H708" t="s">
        <v>1794</v>
      </c>
      <c r="I708">
        <v>605</v>
      </c>
    </row>
    <row r="709" spans="1:83">
      <c r="A709">
        <v>708</v>
      </c>
      <c r="B709" t="s">
        <v>4008</v>
      </c>
      <c r="C709" t="s">
        <v>3857</v>
      </c>
      <c r="D709" t="s">
        <v>1792</v>
      </c>
      <c r="E709">
        <v>603</v>
      </c>
      <c r="F709" t="s">
        <v>1793</v>
      </c>
      <c r="G709">
        <v>604</v>
      </c>
      <c r="H709" s="41" t="s">
        <v>1794</v>
      </c>
      <c r="I709">
        <v>605</v>
      </c>
    </row>
    <row r="710" spans="1:83">
      <c r="A710">
        <v>709</v>
      </c>
      <c r="B710" t="s">
        <v>4009</v>
      </c>
      <c r="C710" t="s">
        <v>3857</v>
      </c>
      <c r="D710" s="41" t="s">
        <v>1792</v>
      </c>
      <c r="E710">
        <v>603</v>
      </c>
      <c r="F710" t="s">
        <v>1793</v>
      </c>
      <c r="G710">
        <v>604</v>
      </c>
      <c r="H710" t="s">
        <v>1794</v>
      </c>
      <c r="I710">
        <v>605</v>
      </c>
    </row>
    <row r="711" spans="1:83">
      <c r="A711">
        <v>710</v>
      </c>
      <c r="B711" t="s">
        <v>1804</v>
      </c>
      <c r="C711" t="s">
        <v>3880</v>
      </c>
      <c r="D711" t="s">
        <v>1804</v>
      </c>
      <c r="E711">
        <v>614</v>
      </c>
    </row>
    <row r="712" spans="1:83">
      <c r="A712">
        <v>711</v>
      </c>
      <c r="B712" t="s">
        <v>1804</v>
      </c>
      <c r="C712" t="s">
        <v>3880</v>
      </c>
      <c r="D712" t="s">
        <v>1804</v>
      </c>
      <c r="E712">
        <v>614</v>
      </c>
    </row>
    <row r="713" spans="1:83">
      <c r="A713">
        <v>712</v>
      </c>
      <c r="B713" t="s">
        <v>1805</v>
      </c>
      <c r="C713" t="s">
        <v>3880</v>
      </c>
      <c r="D713" t="s">
        <v>1805</v>
      </c>
      <c r="E713">
        <v>615</v>
      </c>
    </row>
    <row r="714" spans="1:83">
      <c r="A714">
        <v>713</v>
      </c>
      <c r="B714" t="s">
        <v>1805</v>
      </c>
      <c r="C714" t="s">
        <v>3880</v>
      </c>
      <c r="D714" t="s">
        <v>1805</v>
      </c>
      <c r="E714">
        <v>615</v>
      </c>
    </row>
    <row r="715" spans="1:83">
      <c r="A715">
        <v>714</v>
      </c>
      <c r="B715" t="s">
        <v>1806</v>
      </c>
      <c r="C715" t="s">
        <v>3880</v>
      </c>
      <c r="D715" t="s">
        <v>1806</v>
      </c>
      <c r="E715">
        <v>616</v>
      </c>
    </row>
    <row r="716" spans="1:83">
      <c r="A716">
        <v>715</v>
      </c>
      <c r="B716" t="s">
        <v>1806</v>
      </c>
      <c r="C716" t="s">
        <v>3880</v>
      </c>
      <c r="D716" t="s">
        <v>1806</v>
      </c>
      <c r="E716">
        <v>616</v>
      </c>
    </row>
    <row r="717" spans="1:83">
      <c r="A717">
        <v>716</v>
      </c>
      <c r="B717" t="s">
        <v>1807</v>
      </c>
      <c r="C717" t="s">
        <v>3880</v>
      </c>
      <c r="D717" t="s">
        <v>1807</v>
      </c>
      <c r="E717">
        <v>617</v>
      </c>
    </row>
    <row r="718" spans="1:83">
      <c r="A718">
        <v>717</v>
      </c>
      <c r="B718" t="s">
        <v>1807</v>
      </c>
      <c r="C718" t="s">
        <v>3880</v>
      </c>
      <c r="D718" t="s">
        <v>1807</v>
      </c>
      <c r="E718">
        <v>617</v>
      </c>
    </row>
    <row r="719" spans="1:83" s="42" customFormat="1">
      <c r="A719" s="42">
        <v>718</v>
      </c>
      <c r="B719" s="42" t="s">
        <v>1803</v>
      </c>
      <c r="C719" s="42" t="s">
        <v>3875</v>
      </c>
    </row>
    <row r="720" spans="1:83" s="44" customFormat="1">
      <c r="A720" s="44">
        <v>719</v>
      </c>
      <c r="B720" s="44" t="s">
        <v>1799</v>
      </c>
      <c r="C720" s="44" t="s">
        <v>3857</v>
      </c>
      <c r="D720" s="44" t="s">
        <v>1260</v>
      </c>
      <c r="E720" s="44">
        <v>19</v>
      </c>
      <c r="F720" s="44" t="s">
        <v>1264</v>
      </c>
      <c r="G720" s="44">
        <v>22</v>
      </c>
      <c r="H720" s="44" t="s">
        <v>1283</v>
      </c>
      <c r="I720" s="44">
        <v>40</v>
      </c>
      <c r="J720" s="44" t="s">
        <v>1304</v>
      </c>
      <c r="K720" s="44">
        <v>64</v>
      </c>
      <c r="L720" s="44" t="s">
        <v>1307</v>
      </c>
      <c r="M720" s="44">
        <v>69</v>
      </c>
      <c r="N720" s="44" t="s">
        <v>1310</v>
      </c>
      <c r="O720" s="44">
        <v>72</v>
      </c>
      <c r="P720" s="44" t="s">
        <v>1319</v>
      </c>
      <c r="Q720" s="44">
        <v>81</v>
      </c>
      <c r="R720" s="44" t="s">
        <v>1350</v>
      </c>
      <c r="S720" s="44">
        <v>111</v>
      </c>
      <c r="T720" s="44" t="s">
        <v>1360</v>
      </c>
      <c r="U720" s="44">
        <v>121</v>
      </c>
      <c r="V720" s="44" t="s">
        <v>1361</v>
      </c>
      <c r="W720" s="44">
        <v>122</v>
      </c>
      <c r="X720" s="44" t="s">
        <v>1369</v>
      </c>
      <c r="Y720" s="44">
        <v>130</v>
      </c>
      <c r="Z720" s="44" t="s">
        <v>1370</v>
      </c>
      <c r="AA720" s="44">
        <v>131</v>
      </c>
      <c r="AB720" s="44" t="s">
        <v>1392</v>
      </c>
      <c r="AC720" s="44">
        <v>154</v>
      </c>
      <c r="AD720" s="44" t="s">
        <v>1425</v>
      </c>
      <c r="AE720" s="44">
        <v>194</v>
      </c>
      <c r="AF720" s="44" t="s">
        <v>1508</v>
      </c>
      <c r="AG720" s="44">
        <v>291</v>
      </c>
      <c r="AH720" s="44" t="s">
        <v>1509</v>
      </c>
      <c r="AI720" s="44">
        <v>292</v>
      </c>
      <c r="AJ720" s="44" t="s">
        <v>1521</v>
      </c>
      <c r="AK720" s="44">
        <v>304</v>
      </c>
      <c r="AL720" s="44" t="s">
        <v>1545</v>
      </c>
      <c r="AM720" s="44">
        <v>332</v>
      </c>
      <c r="AN720" s="44" t="s">
        <v>1561</v>
      </c>
      <c r="AO720" s="44">
        <v>349</v>
      </c>
      <c r="AP720" s="44" t="s">
        <v>739</v>
      </c>
      <c r="AQ720" s="44">
        <v>368</v>
      </c>
      <c r="AR720" s="44" t="s">
        <v>1591</v>
      </c>
      <c r="AS720" s="44">
        <v>382</v>
      </c>
      <c r="AT720" s="44" t="s">
        <v>1629</v>
      </c>
      <c r="AU720" s="44">
        <v>427</v>
      </c>
      <c r="AV720" s="44" t="s">
        <v>1630</v>
      </c>
      <c r="AW720" s="44">
        <v>428</v>
      </c>
      <c r="AX720" s="44" t="s">
        <v>1650</v>
      </c>
      <c r="AY720" s="44">
        <v>447</v>
      </c>
      <c r="AZ720" s="44" t="s">
        <v>1657</v>
      </c>
      <c r="BA720" s="44">
        <v>454</v>
      </c>
      <c r="BB720" s="44" t="s">
        <v>1672</v>
      </c>
      <c r="BC720" s="44">
        <v>471</v>
      </c>
      <c r="BD720" s="44" t="s">
        <v>1690</v>
      </c>
      <c r="BE720" s="44">
        <v>491</v>
      </c>
      <c r="BF720" s="44" t="s">
        <v>1705</v>
      </c>
      <c r="BG720" s="44">
        <v>508</v>
      </c>
      <c r="BH720" s="44" t="s">
        <v>1727</v>
      </c>
      <c r="BI720" s="44">
        <v>530</v>
      </c>
      <c r="BJ720" s="44" t="s">
        <v>1751</v>
      </c>
      <c r="BK720" s="44">
        <v>560</v>
      </c>
      <c r="BL720" s="44" t="s">
        <v>1755</v>
      </c>
      <c r="BM720" s="44">
        <v>565</v>
      </c>
      <c r="BN720" s="44" t="s">
        <v>1762</v>
      </c>
      <c r="BO720" s="44">
        <v>573</v>
      </c>
      <c r="BP720" s="44" t="s">
        <v>1787</v>
      </c>
      <c r="BQ720" s="44">
        <v>598</v>
      </c>
      <c r="BR720" s="48" t="s">
        <v>1804</v>
      </c>
      <c r="BS720" s="44">
        <v>614</v>
      </c>
      <c r="BT720" s="44" t="s">
        <v>1805</v>
      </c>
      <c r="BU720" s="44">
        <v>615</v>
      </c>
      <c r="BV720" s="44" t="s">
        <v>1806</v>
      </c>
      <c r="BW720" s="44">
        <v>616</v>
      </c>
      <c r="BX720" s="44" t="s">
        <v>1817</v>
      </c>
      <c r="BY720" s="44">
        <v>627</v>
      </c>
      <c r="BZ720" s="44" t="s">
        <v>1836</v>
      </c>
      <c r="CA720" s="44">
        <v>649</v>
      </c>
      <c r="CB720" s="44" t="s">
        <v>1855</v>
      </c>
      <c r="CC720" s="44">
        <v>668</v>
      </c>
      <c r="CD720" s="44" t="s">
        <v>1165</v>
      </c>
      <c r="CE720" s="44">
        <v>681</v>
      </c>
    </row>
    <row r="721" spans="1:83" s="44" customFormat="1">
      <c r="A721" s="44">
        <v>720</v>
      </c>
      <c r="B721" s="44" t="s">
        <v>1801</v>
      </c>
      <c r="C721" s="44" t="s">
        <v>3857</v>
      </c>
      <c r="D721" s="44" t="s">
        <v>1260</v>
      </c>
      <c r="E721" s="44">
        <v>19</v>
      </c>
      <c r="F721" s="44" t="s">
        <v>1264</v>
      </c>
      <c r="G721" s="44">
        <v>22</v>
      </c>
      <c r="H721" s="44" t="s">
        <v>1283</v>
      </c>
      <c r="I721" s="44">
        <v>40</v>
      </c>
      <c r="J721" s="44" t="s">
        <v>1304</v>
      </c>
      <c r="K721" s="44">
        <v>64</v>
      </c>
      <c r="L721" s="44" t="s">
        <v>1307</v>
      </c>
      <c r="M721" s="44">
        <v>69</v>
      </c>
      <c r="N721" s="44" t="s">
        <v>1310</v>
      </c>
      <c r="O721" s="44">
        <v>72</v>
      </c>
      <c r="P721" s="44" t="s">
        <v>1319</v>
      </c>
      <c r="Q721" s="44">
        <v>81</v>
      </c>
      <c r="R721" s="44" t="s">
        <v>1350</v>
      </c>
      <c r="S721" s="44">
        <v>111</v>
      </c>
      <c r="T721" s="44" t="s">
        <v>1360</v>
      </c>
      <c r="U721" s="44">
        <v>121</v>
      </c>
      <c r="V721" s="44" t="s">
        <v>1361</v>
      </c>
      <c r="W721" s="44">
        <v>122</v>
      </c>
      <c r="X721" s="44" t="s">
        <v>1369</v>
      </c>
      <c r="Y721" s="44">
        <v>130</v>
      </c>
      <c r="Z721" s="44" t="s">
        <v>1370</v>
      </c>
      <c r="AA721" s="44">
        <v>131</v>
      </c>
      <c r="AB721" s="44" t="s">
        <v>1392</v>
      </c>
      <c r="AC721" s="44">
        <v>154</v>
      </c>
      <c r="AD721" s="44" t="s">
        <v>1425</v>
      </c>
      <c r="AE721" s="44">
        <v>194</v>
      </c>
      <c r="AF721" s="44" t="s">
        <v>1508</v>
      </c>
      <c r="AG721" s="44">
        <v>291</v>
      </c>
      <c r="AH721" s="44" t="s">
        <v>1509</v>
      </c>
      <c r="AI721" s="44">
        <v>292</v>
      </c>
      <c r="AJ721" s="44" t="s">
        <v>1521</v>
      </c>
      <c r="AK721" s="44">
        <v>304</v>
      </c>
      <c r="AL721" s="44" t="s">
        <v>1545</v>
      </c>
      <c r="AM721" s="44">
        <v>332</v>
      </c>
      <c r="AN721" s="44" t="s">
        <v>1561</v>
      </c>
      <c r="AO721" s="44">
        <v>349</v>
      </c>
      <c r="AP721" s="44" t="s">
        <v>739</v>
      </c>
      <c r="AQ721" s="44">
        <v>368</v>
      </c>
      <c r="AR721" s="44" t="s">
        <v>1591</v>
      </c>
      <c r="AS721" s="44">
        <v>382</v>
      </c>
      <c r="AT721" s="44" t="s">
        <v>1629</v>
      </c>
      <c r="AU721" s="44">
        <v>427</v>
      </c>
      <c r="AV721" s="44" t="s">
        <v>1630</v>
      </c>
      <c r="AW721" s="44">
        <v>428</v>
      </c>
      <c r="AX721" s="44" t="s">
        <v>1650</v>
      </c>
      <c r="AY721" s="44">
        <v>447</v>
      </c>
      <c r="AZ721" s="44" t="s">
        <v>1657</v>
      </c>
      <c r="BA721" s="44">
        <v>454</v>
      </c>
      <c r="BB721" s="44" t="s">
        <v>1672</v>
      </c>
      <c r="BC721" s="44">
        <v>471</v>
      </c>
      <c r="BD721" s="44" t="s">
        <v>1690</v>
      </c>
      <c r="BE721" s="44">
        <v>491</v>
      </c>
      <c r="BF721" s="44" t="s">
        <v>1705</v>
      </c>
      <c r="BG721" s="44">
        <v>508</v>
      </c>
      <c r="BH721" s="44" t="s">
        <v>1727</v>
      </c>
      <c r="BI721" s="44">
        <v>530</v>
      </c>
      <c r="BJ721" s="44" t="s">
        <v>1751</v>
      </c>
      <c r="BK721" s="44">
        <v>560</v>
      </c>
      <c r="BL721" s="44" t="s">
        <v>1755</v>
      </c>
      <c r="BM721" s="44">
        <v>565</v>
      </c>
      <c r="BN721" s="44" t="s">
        <v>1762</v>
      </c>
      <c r="BO721" s="44">
        <v>573</v>
      </c>
      <c r="BP721" s="44" t="s">
        <v>1787</v>
      </c>
      <c r="BQ721" s="44">
        <v>598</v>
      </c>
      <c r="BR721" s="44" t="s">
        <v>1804</v>
      </c>
      <c r="BS721" s="44">
        <v>614</v>
      </c>
      <c r="BT721" s="48" t="s">
        <v>1805</v>
      </c>
      <c r="BU721" s="44">
        <v>615</v>
      </c>
      <c r="BV721" s="44" t="s">
        <v>1806</v>
      </c>
      <c r="BW721" s="44">
        <v>616</v>
      </c>
      <c r="BX721" s="44" t="s">
        <v>1817</v>
      </c>
      <c r="BY721" s="44">
        <v>627</v>
      </c>
      <c r="BZ721" s="44" t="s">
        <v>1836</v>
      </c>
      <c r="CA721" s="44">
        <v>649</v>
      </c>
      <c r="CB721" s="44" t="s">
        <v>1855</v>
      </c>
      <c r="CC721" s="44">
        <v>668</v>
      </c>
      <c r="CD721" s="44" t="s">
        <v>1165</v>
      </c>
      <c r="CE721" s="44">
        <v>681</v>
      </c>
    </row>
    <row r="722" spans="1:83">
      <c r="A722">
        <v>721</v>
      </c>
      <c r="B722" t="s">
        <v>4010</v>
      </c>
      <c r="C722" t="s">
        <v>3857</v>
      </c>
      <c r="D722" s="41" t="s">
        <v>1800</v>
      </c>
      <c r="E722">
        <v>612</v>
      </c>
    </row>
    <row r="723" spans="1:83">
      <c r="A723">
        <v>722</v>
      </c>
      <c r="B723" t="s">
        <v>4011</v>
      </c>
      <c r="C723" t="s">
        <v>3857</v>
      </c>
      <c r="D723" t="s">
        <v>1555</v>
      </c>
      <c r="E723">
        <v>342</v>
      </c>
      <c r="F723" s="41" t="s">
        <v>1802</v>
      </c>
      <c r="G723">
        <v>613</v>
      </c>
    </row>
    <row r="724" spans="1:83">
      <c r="A724">
        <v>723</v>
      </c>
      <c r="B724" t="s">
        <v>1808</v>
      </c>
      <c r="C724" t="s">
        <v>3880</v>
      </c>
      <c r="D724" t="s">
        <v>1808</v>
      </c>
      <c r="E724">
        <v>618</v>
      </c>
    </row>
    <row r="725" spans="1:83">
      <c r="A725">
        <v>724</v>
      </c>
      <c r="B725" t="s">
        <v>1809</v>
      </c>
      <c r="C725" t="s">
        <v>3880</v>
      </c>
      <c r="D725" t="s">
        <v>1809</v>
      </c>
      <c r="E725">
        <v>620</v>
      </c>
    </row>
    <row r="726" spans="1:83">
      <c r="A726">
        <v>725</v>
      </c>
      <c r="B726" t="s">
        <v>1814</v>
      </c>
      <c r="C726" t="s">
        <v>3880</v>
      </c>
      <c r="D726" t="s">
        <v>1814</v>
      </c>
      <c r="E726">
        <v>625</v>
      </c>
    </row>
    <row r="727" spans="1:83">
      <c r="A727">
        <v>726</v>
      </c>
      <c r="B727" t="s">
        <v>4012</v>
      </c>
      <c r="C727" t="s">
        <v>3857</v>
      </c>
      <c r="D727" s="41" t="s">
        <v>1812</v>
      </c>
      <c r="E727">
        <v>623</v>
      </c>
    </row>
    <row r="728" spans="1:83">
      <c r="A728">
        <v>727</v>
      </c>
      <c r="B728" t="s">
        <v>4013</v>
      </c>
      <c r="C728" t="s">
        <v>3857</v>
      </c>
      <c r="D728" s="41" t="s">
        <v>1813</v>
      </c>
      <c r="E728">
        <v>624</v>
      </c>
    </row>
    <row r="729" spans="1:83">
      <c r="A729">
        <v>728</v>
      </c>
      <c r="B729" t="s">
        <v>1810</v>
      </c>
      <c r="C729" t="s">
        <v>3880</v>
      </c>
      <c r="D729" s="41" t="s">
        <v>1810</v>
      </c>
      <c r="E729">
        <v>621</v>
      </c>
    </row>
    <row r="730" spans="1:83">
      <c r="A730">
        <v>729</v>
      </c>
      <c r="B730" t="s">
        <v>4014</v>
      </c>
      <c r="C730" t="s">
        <v>3857</v>
      </c>
      <c r="D730" s="41" t="s">
        <v>1811</v>
      </c>
      <c r="E730">
        <v>622</v>
      </c>
    </row>
    <row r="731" spans="1:83" s="42" customFormat="1">
      <c r="A731" s="42">
        <v>730</v>
      </c>
      <c r="B731" s="42" t="s">
        <v>1815</v>
      </c>
      <c r="C731" s="42" t="s">
        <v>3875</v>
      </c>
    </row>
    <row r="732" spans="1:83">
      <c r="A732">
        <v>731</v>
      </c>
      <c r="B732" t="s">
        <v>1816</v>
      </c>
      <c r="C732" t="s">
        <v>3880</v>
      </c>
      <c r="D732" t="s">
        <v>1816</v>
      </c>
      <c r="E732">
        <v>626</v>
      </c>
    </row>
    <row r="733" spans="1:83">
      <c r="A733">
        <v>732</v>
      </c>
      <c r="B733" t="s">
        <v>1816</v>
      </c>
      <c r="C733" t="s">
        <v>3880</v>
      </c>
      <c r="D733" t="s">
        <v>1816</v>
      </c>
      <c r="E733">
        <v>626</v>
      </c>
    </row>
    <row r="734" spans="1:83">
      <c r="A734">
        <v>733</v>
      </c>
      <c r="B734" t="s">
        <v>1817</v>
      </c>
      <c r="C734" t="s">
        <v>3880</v>
      </c>
      <c r="D734" t="s">
        <v>1817</v>
      </c>
      <c r="E734">
        <v>627</v>
      </c>
    </row>
    <row r="735" spans="1:83">
      <c r="A735">
        <v>734</v>
      </c>
      <c r="B735" t="s">
        <v>1817</v>
      </c>
      <c r="C735" t="s">
        <v>3880</v>
      </c>
      <c r="D735" t="s">
        <v>1817</v>
      </c>
      <c r="E735">
        <v>627</v>
      </c>
    </row>
    <row r="736" spans="1:83">
      <c r="A736">
        <v>735</v>
      </c>
      <c r="B736" t="s">
        <v>1818</v>
      </c>
      <c r="C736" t="s">
        <v>3880</v>
      </c>
      <c r="D736" t="s">
        <v>1818</v>
      </c>
      <c r="E736">
        <v>628</v>
      </c>
    </row>
    <row r="737" spans="1:13">
      <c r="A737">
        <v>736</v>
      </c>
      <c r="B737" t="s">
        <v>4015</v>
      </c>
      <c r="C737" t="s">
        <v>3857</v>
      </c>
      <c r="D737" s="41" t="s">
        <v>1819</v>
      </c>
      <c r="E737">
        <v>629</v>
      </c>
    </row>
    <row r="738" spans="1:13">
      <c r="A738">
        <v>737</v>
      </c>
      <c r="B738" t="s">
        <v>1820</v>
      </c>
      <c r="C738" t="s">
        <v>3880</v>
      </c>
      <c r="D738" t="s">
        <v>1820</v>
      </c>
      <c r="E738">
        <v>630</v>
      </c>
    </row>
    <row r="739" spans="1:13">
      <c r="A739">
        <v>738</v>
      </c>
      <c r="B739" t="s">
        <v>1821</v>
      </c>
      <c r="C739" t="s">
        <v>3880</v>
      </c>
      <c r="D739" t="s">
        <v>1821</v>
      </c>
      <c r="E739">
        <v>631</v>
      </c>
    </row>
    <row r="740" spans="1:13">
      <c r="A740">
        <v>739</v>
      </c>
      <c r="B740" t="s">
        <v>1822</v>
      </c>
      <c r="C740" t="s">
        <v>3880</v>
      </c>
      <c r="D740" t="s">
        <v>1822</v>
      </c>
      <c r="E740">
        <v>632</v>
      </c>
    </row>
    <row r="741" spans="1:13">
      <c r="A741">
        <v>740</v>
      </c>
      <c r="B741" t="s">
        <v>4016</v>
      </c>
      <c r="C741" t="s">
        <v>3857</v>
      </c>
      <c r="D741" s="41" t="s">
        <v>1824</v>
      </c>
      <c r="E741">
        <v>634</v>
      </c>
      <c r="F741" t="s">
        <v>1825</v>
      </c>
      <c r="G741">
        <v>635</v>
      </c>
    </row>
    <row r="742" spans="1:13">
      <c r="A742">
        <v>741</v>
      </c>
      <c r="B742" t="s">
        <v>4017</v>
      </c>
      <c r="C742" t="s">
        <v>3857</v>
      </c>
      <c r="D742" s="41" t="s">
        <v>1826</v>
      </c>
      <c r="E742">
        <v>636</v>
      </c>
    </row>
    <row r="743" spans="1:13">
      <c r="A743">
        <v>742</v>
      </c>
      <c r="B743" t="s">
        <v>4018</v>
      </c>
      <c r="C743" t="s">
        <v>3857</v>
      </c>
      <c r="D743" t="s">
        <v>1643</v>
      </c>
      <c r="E743">
        <v>440</v>
      </c>
      <c r="F743" s="41" t="s">
        <v>1823</v>
      </c>
      <c r="G743">
        <v>633</v>
      </c>
    </row>
    <row r="744" spans="1:13">
      <c r="A744">
        <v>743</v>
      </c>
      <c r="B744" t="s">
        <v>1114</v>
      </c>
      <c r="C744" t="s">
        <v>3857</v>
      </c>
      <c r="D744" t="s">
        <v>1356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1816</v>
      </c>
      <c r="K744">
        <v>626</v>
      </c>
      <c r="L744" s="41" t="s">
        <v>1827</v>
      </c>
      <c r="M744">
        <v>637</v>
      </c>
    </row>
    <row r="745" spans="1:13">
      <c r="A745">
        <v>744</v>
      </c>
      <c r="B745" t="s">
        <v>1114</v>
      </c>
      <c r="C745" t="s">
        <v>3857</v>
      </c>
      <c r="D745" t="s">
        <v>1356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1816</v>
      </c>
      <c r="K745">
        <v>626</v>
      </c>
      <c r="L745" s="41" t="s">
        <v>1827</v>
      </c>
      <c r="M745">
        <v>637</v>
      </c>
    </row>
    <row r="746" spans="1:13">
      <c r="A746">
        <v>745</v>
      </c>
      <c r="B746" t="s">
        <v>1116</v>
      </c>
      <c r="C746" t="s">
        <v>3880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3857</v>
      </c>
      <c r="D747" t="s">
        <v>1116</v>
      </c>
      <c r="E747">
        <v>638</v>
      </c>
    </row>
    <row r="748" spans="1:13">
      <c r="A748">
        <v>747</v>
      </c>
      <c r="B748" t="s">
        <v>1830</v>
      </c>
      <c r="C748" t="s">
        <v>3880</v>
      </c>
      <c r="D748" t="s">
        <v>1830</v>
      </c>
      <c r="E748">
        <v>641</v>
      </c>
    </row>
    <row r="749" spans="1:13">
      <c r="A749">
        <v>748</v>
      </c>
      <c r="B749" t="s">
        <v>1830</v>
      </c>
      <c r="C749" t="s">
        <v>3880</v>
      </c>
      <c r="D749" t="s">
        <v>1830</v>
      </c>
      <c r="E749">
        <v>641</v>
      </c>
    </row>
    <row r="750" spans="1:13">
      <c r="A750">
        <v>749</v>
      </c>
      <c r="B750" t="s">
        <v>1828</v>
      </c>
      <c r="C750" t="s">
        <v>3880</v>
      </c>
      <c r="D750" t="s">
        <v>1828</v>
      </c>
      <c r="E750">
        <v>639</v>
      </c>
    </row>
    <row r="751" spans="1:13">
      <c r="A751">
        <v>750</v>
      </c>
      <c r="B751" t="s">
        <v>1828</v>
      </c>
      <c r="C751" t="s">
        <v>3880</v>
      </c>
      <c r="D751" t="s">
        <v>1828</v>
      </c>
      <c r="E751">
        <v>639</v>
      </c>
    </row>
    <row r="752" spans="1:13">
      <c r="A752">
        <v>751</v>
      </c>
      <c r="B752" t="s">
        <v>1829</v>
      </c>
      <c r="C752" t="s">
        <v>3880</v>
      </c>
      <c r="D752" t="s">
        <v>1829</v>
      </c>
      <c r="E752">
        <v>640</v>
      </c>
    </row>
    <row r="753" spans="1:5">
      <c r="A753">
        <v>752</v>
      </c>
      <c r="B753" t="s">
        <v>1829</v>
      </c>
      <c r="C753" t="s">
        <v>3880</v>
      </c>
      <c r="D753" t="s">
        <v>1829</v>
      </c>
      <c r="E753">
        <v>640</v>
      </c>
    </row>
    <row r="754" spans="1:5">
      <c r="A754">
        <v>753</v>
      </c>
      <c r="B754" t="s">
        <v>1122</v>
      </c>
      <c r="C754" t="s">
        <v>3880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3880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3880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3880</v>
      </c>
      <c r="D757" t="s">
        <v>1124</v>
      </c>
      <c r="E757">
        <v>643</v>
      </c>
    </row>
    <row r="758" spans="1:5">
      <c r="A758">
        <v>757</v>
      </c>
      <c r="B758" t="s">
        <v>1832</v>
      </c>
      <c r="C758" t="s">
        <v>3880</v>
      </c>
      <c r="D758" t="s">
        <v>1832</v>
      </c>
      <c r="E758">
        <v>645</v>
      </c>
    </row>
    <row r="759" spans="1:5">
      <c r="A759">
        <v>758</v>
      </c>
      <c r="B759" t="s">
        <v>1832</v>
      </c>
      <c r="C759" t="s">
        <v>3880</v>
      </c>
      <c r="D759" t="s">
        <v>1832</v>
      </c>
      <c r="E759">
        <v>645</v>
      </c>
    </row>
    <row r="760" spans="1:5" s="44" customFormat="1">
      <c r="A760" s="44">
        <v>759</v>
      </c>
      <c r="B760" s="44" t="s">
        <v>1833</v>
      </c>
      <c r="C760" s="44" t="s">
        <v>3857</v>
      </c>
      <c r="D760" s="44" t="s">
        <v>943</v>
      </c>
      <c r="E760" s="44">
        <v>520</v>
      </c>
    </row>
    <row r="761" spans="1:5">
      <c r="A761">
        <v>760</v>
      </c>
      <c r="B761" t="s">
        <v>1834</v>
      </c>
      <c r="C761" t="s">
        <v>3880</v>
      </c>
      <c r="D761" t="s">
        <v>1834</v>
      </c>
      <c r="E761">
        <v>647</v>
      </c>
    </row>
    <row r="762" spans="1:5">
      <c r="A762">
        <v>761</v>
      </c>
      <c r="B762" t="s">
        <v>1835</v>
      </c>
      <c r="C762" t="s">
        <v>3880</v>
      </c>
      <c r="D762" t="s">
        <v>1835</v>
      </c>
      <c r="E762">
        <v>648</v>
      </c>
    </row>
    <row r="763" spans="1:5">
      <c r="A763">
        <v>762</v>
      </c>
      <c r="B763" t="s">
        <v>1836</v>
      </c>
      <c r="C763" t="s">
        <v>3880</v>
      </c>
      <c r="D763" t="s">
        <v>1836</v>
      </c>
      <c r="E763">
        <v>649</v>
      </c>
    </row>
    <row r="764" spans="1:5">
      <c r="A764">
        <v>763</v>
      </c>
      <c r="B764" t="s">
        <v>1836</v>
      </c>
      <c r="C764" t="s">
        <v>3880</v>
      </c>
      <c r="D764" t="s">
        <v>1836</v>
      </c>
      <c r="E764">
        <v>649</v>
      </c>
    </row>
    <row r="765" spans="1:5">
      <c r="A765">
        <v>764</v>
      </c>
      <c r="B765" t="s">
        <v>1840</v>
      </c>
      <c r="C765" t="s">
        <v>3880</v>
      </c>
      <c r="D765" t="s">
        <v>1840</v>
      </c>
      <c r="E765">
        <v>653</v>
      </c>
    </row>
    <row r="766" spans="1:5">
      <c r="A766">
        <v>765</v>
      </c>
      <c r="B766" t="s">
        <v>1839</v>
      </c>
      <c r="C766" t="s">
        <v>3880</v>
      </c>
      <c r="D766" t="s">
        <v>1839</v>
      </c>
      <c r="E766">
        <v>652</v>
      </c>
    </row>
    <row r="767" spans="1:5">
      <c r="A767">
        <v>766</v>
      </c>
      <c r="B767" t="s">
        <v>1839</v>
      </c>
      <c r="C767" t="s">
        <v>3880</v>
      </c>
      <c r="D767" t="s">
        <v>1839</v>
      </c>
      <c r="E767">
        <v>652</v>
      </c>
    </row>
    <row r="768" spans="1:5">
      <c r="A768">
        <v>767</v>
      </c>
      <c r="B768" t="s">
        <v>1838</v>
      </c>
      <c r="C768" t="s">
        <v>3880</v>
      </c>
      <c r="D768" t="s">
        <v>1838</v>
      </c>
      <c r="E768">
        <v>651</v>
      </c>
    </row>
    <row r="769" spans="1:5">
      <c r="A769">
        <v>768</v>
      </c>
      <c r="B769" t="s">
        <v>1841</v>
      </c>
      <c r="C769" t="s">
        <v>3880</v>
      </c>
      <c r="D769" t="s">
        <v>1841</v>
      </c>
      <c r="E769">
        <v>654</v>
      </c>
    </row>
    <row r="770" spans="1:5">
      <c r="A770">
        <v>769</v>
      </c>
      <c r="B770" t="s">
        <v>1842</v>
      </c>
      <c r="C770" t="s">
        <v>3880</v>
      </c>
      <c r="D770" t="s">
        <v>1842</v>
      </c>
      <c r="E770">
        <v>655</v>
      </c>
    </row>
    <row r="771" spans="1:5">
      <c r="A771">
        <v>770</v>
      </c>
      <c r="B771" t="s">
        <v>1843</v>
      </c>
      <c r="C771" t="s">
        <v>3880</v>
      </c>
      <c r="D771" t="s">
        <v>1843</v>
      </c>
      <c r="E771">
        <v>656</v>
      </c>
    </row>
    <row r="772" spans="1:5">
      <c r="A772">
        <v>771</v>
      </c>
      <c r="B772" t="s">
        <v>1845</v>
      </c>
      <c r="C772" t="s">
        <v>3880</v>
      </c>
      <c r="D772" t="s">
        <v>1845</v>
      </c>
      <c r="E772">
        <v>658</v>
      </c>
    </row>
    <row r="773" spans="1:5">
      <c r="A773">
        <v>772</v>
      </c>
      <c r="B773" t="s">
        <v>4019</v>
      </c>
      <c r="C773" t="s">
        <v>3857</v>
      </c>
      <c r="D773" s="41" t="s">
        <v>1844</v>
      </c>
      <c r="E773">
        <v>657</v>
      </c>
    </row>
    <row r="774" spans="1:5">
      <c r="A774">
        <v>773</v>
      </c>
      <c r="B774" t="s">
        <v>1846</v>
      </c>
      <c r="C774" t="s">
        <v>3880</v>
      </c>
      <c r="D774" t="s">
        <v>1846</v>
      </c>
      <c r="E774">
        <v>659</v>
      </c>
    </row>
    <row r="775" spans="1:5">
      <c r="A775">
        <v>774</v>
      </c>
      <c r="B775" t="s">
        <v>1847</v>
      </c>
      <c r="C775" t="s">
        <v>3880</v>
      </c>
      <c r="D775" t="s">
        <v>1847</v>
      </c>
      <c r="E775">
        <v>660</v>
      </c>
    </row>
    <row r="776" spans="1:5">
      <c r="A776">
        <v>775</v>
      </c>
      <c r="B776" t="s">
        <v>1849</v>
      </c>
      <c r="C776" t="s">
        <v>3880</v>
      </c>
      <c r="D776" t="s">
        <v>1849</v>
      </c>
      <c r="E776">
        <v>662</v>
      </c>
    </row>
    <row r="777" spans="1:5">
      <c r="A777">
        <v>776</v>
      </c>
      <c r="B777" t="s">
        <v>1848</v>
      </c>
      <c r="C777" t="s">
        <v>3880</v>
      </c>
      <c r="D777" t="s">
        <v>1848</v>
      </c>
      <c r="E777">
        <v>661</v>
      </c>
    </row>
    <row r="778" spans="1:5" s="44" customFormat="1">
      <c r="A778" s="44">
        <v>777</v>
      </c>
      <c r="B778" s="44" t="s">
        <v>4020</v>
      </c>
      <c r="C778" s="44" t="s">
        <v>3875</v>
      </c>
    </row>
    <row r="779" spans="1:5">
      <c r="A779">
        <v>778</v>
      </c>
      <c r="B779" t="s">
        <v>1851</v>
      </c>
      <c r="C779" t="s">
        <v>3880</v>
      </c>
      <c r="D779" t="s">
        <v>1851</v>
      </c>
      <c r="E779">
        <v>664</v>
      </c>
    </row>
    <row r="780" spans="1:5">
      <c r="A780">
        <v>779</v>
      </c>
      <c r="B780" t="s">
        <v>1852</v>
      </c>
      <c r="C780" t="s">
        <v>3880</v>
      </c>
      <c r="D780" t="s">
        <v>1852</v>
      </c>
      <c r="E780">
        <v>665</v>
      </c>
    </row>
    <row r="781" spans="1:5">
      <c r="A781">
        <v>780</v>
      </c>
      <c r="B781" t="s">
        <v>1850</v>
      </c>
      <c r="C781" t="s">
        <v>3880</v>
      </c>
      <c r="D781" t="s">
        <v>1850</v>
      </c>
      <c r="E781">
        <v>663</v>
      </c>
    </row>
    <row r="782" spans="1:5">
      <c r="A782">
        <v>781</v>
      </c>
      <c r="B782" t="s">
        <v>1850</v>
      </c>
      <c r="C782" t="s">
        <v>3880</v>
      </c>
      <c r="D782" t="s">
        <v>1850</v>
      </c>
      <c r="E782">
        <v>663</v>
      </c>
    </row>
    <row r="783" spans="1:5">
      <c r="A783">
        <v>782</v>
      </c>
      <c r="B783" t="s">
        <v>1853</v>
      </c>
      <c r="C783" t="s">
        <v>3880</v>
      </c>
      <c r="D783" t="s">
        <v>1853</v>
      </c>
      <c r="E783">
        <v>666</v>
      </c>
    </row>
    <row r="784" spans="1:5">
      <c r="A784">
        <v>783</v>
      </c>
      <c r="B784" t="s">
        <v>1854</v>
      </c>
      <c r="C784" t="s">
        <v>3880</v>
      </c>
      <c r="D784" t="s">
        <v>1854</v>
      </c>
      <c r="E784">
        <v>667</v>
      </c>
    </row>
    <row r="785" spans="1:33">
      <c r="A785">
        <v>784</v>
      </c>
      <c r="B785" t="s">
        <v>1855</v>
      </c>
      <c r="C785" t="s">
        <v>3880</v>
      </c>
      <c r="D785" t="s">
        <v>1855</v>
      </c>
      <c r="E785">
        <v>668</v>
      </c>
    </row>
    <row r="786" spans="1:33">
      <c r="A786">
        <v>785</v>
      </c>
      <c r="B786" t="s">
        <v>1855</v>
      </c>
      <c r="C786" t="s">
        <v>3880</v>
      </c>
      <c r="D786" t="s">
        <v>1855</v>
      </c>
      <c r="E786">
        <v>668</v>
      </c>
    </row>
    <row r="787" spans="1:33">
      <c r="A787">
        <v>786</v>
      </c>
      <c r="B787" t="s">
        <v>1856</v>
      </c>
      <c r="C787" t="s">
        <v>3880</v>
      </c>
      <c r="D787" t="s">
        <v>1856</v>
      </c>
      <c r="E787">
        <v>669</v>
      </c>
    </row>
    <row r="788" spans="1:33">
      <c r="A788">
        <v>787</v>
      </c>
      <c r="B788" t="s">
        <v>1859</v>
      </c>
      <c r="C788" t="s">
        <v>3880</v>
      </c>
      <c r="D788" t="s">
        <v>1859</v>
      </c>
      <c r="E788">
        <v>672</v>
      </c>
    </row>
    <row r="789" spans="1:33">
      <c r="A789">
        <v>788</v>
      </c>
      <c r="B789" t="s">
        <v>1857</v>
      </c>
      <c r="C789" t="s">
        <v>3880</v>
      </c>
      <c r="D789" t="s">
        <v>1857</v>
      </c>
      <c r="E789">
        <v>670</v>
      </c>
    </row>
    <row r="790" spans="1:33">
      <c r="A790">
        <v>789</v>
      </c>
      <c r="B790" t="s">
        <v>1857</v>
      </c>
      <c r="C790" t="s">
        <v>3880</v>
      </c>
      <c r="D790" t="s">
        <v>1857</v>
      </c>
      <c r="E790">
        <v>670</v>
      </c>
    </row>
    <row r="791" spans="1:33">
      <c r="A791">
        <v>790</v>
      </c>
      <c r="B791" t="s">
        <v>1858</v>
      </c>
      <c r="C791" t="s">
        <v>3880</v>
      </c>
      <c r="D791" t="s">
        <v>1858</v>
      </c>
      <c r="E791">
        <v>671</v>
      </c>
    </row>
    <row r="792" spans="1:33">
      <c r="A792">
        <v>791</v>
      </c>
      <c r="B792" t="s">
        <v>1858</v>
      </c>
      <c r="C792" t="s">
        <v>3880</v>
      </c>
      <c r="D792" t="s">
        <v>1858</v>
      </c>
      <c r="E792">
        <v>671</v>
      </c>
    </row>
    <row r="793" spans="1:33">
      <c r="A793">
        <v>792</v>
      </c>
      <c r="B793" t="s">
        <v>1860</v>
      </c>
      <c r="C793" t="s">
        <v>3880</v>
      </c>
      <c r="D793" t="s">
        <v>1860</v>
      </c>
      <c r="E793">
        <v>673</v>
      </c>
    </row>
    <row r="794" spans="1:33">
      <c r="A794">
        <v>793</v>
      </c>
      <c r="B794" t="s">
        <v>1861</v>
      </c>
      <c r="C794" t="s">
        <v>3880</v>
      </c>
      <c r="D794" t="s">
        <v>1861</v>
      </c>
      <c r="E794">
        <v>674</v>
      </c>
    </row>
    <row r="795" spans="1:33">
      <c r="A795">
        <v>794</v>
      </c>
      <c r="B795" t="s">
        <v>1162</v>
      </c>
      <c r="C795" t="s">
        <v>3880</v>
      </c>
      <c r="D795" t="s">
        <v>1162</v>
      </c>
      <c r="E795">
        <v>675</v>
      </c>
    </row>
    <row r="796" spans="1:33">
      <c r="A796">
        <v>795</v>
      </c>
      <c r="B796" t="s">
        <v>1862</v>
      </c>
      <c r="C796" t="s">
        <v>3880</v>
      </c>
      <c r="D796" t="s">
        <v>1862</v>
      </c>
      <c r="E796">
        <v>676</v>
      </c>
    </row>
    <row r="797" spans="1:33">
      <c r="A797">
        <v>796</v>
      </c>
      <c r="B797" t="s">
        <v>4021</v>
      </c>
      <c r="C797" t="s">
        <v>3857</v>
      </c>
      <c r="D797" t="s">
        <v>1520</v>
      </c>
      <c r="E797">
        <v>303</v>
      </c>
      <c r="F797" t="s">
        <v>1851</v>
      </c>
      <c r="G797">
        <v>664</v>
      </c>
      <c r="H797" s="41" t="s">
        <v>1863</v>
      </c>
      <c r="I797">
        <v>677</v>
      </c>
    </row>
    <row r="798" spans="1:33">
      <c r="A798">
        <v>797</v>
      </c>
      <c r="B798" t="s">
        <v>4021</v>
      </c>
      <c r="C798" t="s">
        <v>3857</v>
      </c>
      <c r="D798" t="s">
        <v>1520</v>
      </c>
      <c r="E798">
        <v>303</v>
      </c>
      <c r="F798" t="s">
        <v>1851</v>
      </c>
      <c r="G798">
        <v>664</v>
      </c>
      <c r="H798" s="41" t="s">
        <v>1863</v>
      </c>
      <c r="I798">
        <v>677</v>
      </c>
    </row>
    <row r="799" spans="1:33">
      <c r="A799">
        <v>798</v>
      </c>
      <c r="B799" t="s">
        <v>1165</v>
      </c>
      <c r="C799" t="s">
        <v>3880</v>
      </c>
      <c r="D799" t="s">
        <v>1165</v>
      </c>
      <c r="E799">
        <v>681</v>
      </c>
    </row>
    <row r="800" spans="1:33">
      <c r="A800">
        <v>799</v>
      </c>
      <c r="B800" t="s">
        <v>4022</v>
      </c>
      <c r="C800" t="s">
        <v>3857</v>
      </c>
      <c r="D800" t="s">
        <v>1251</v>
      </c>
      <c r="E800">
        <v>10</v>
      </c>
      <c r="F800" t="s">
        <v>1273</v>
      </c>
      <c r="G800">
        <v>31</v>
      </c>
      <c r="H800" t="s">
        <v>1335</v>
      </c>
      <c r="I800">
        <v>98</v>
      </c>
      <c r="J800" t="s">
        <v>1452</v>
      </c>
      <c r="K800">
        <v>223</v>
      </c>
      <c r="L800" t="s">
        <v>1453</v>
      </c>
      <c r="M800">
        <v>225</v>
      </c>
      <c r="N800" t="s">
        <v>578</v>
      </c>
      <c r="O800">
        <v>243</v>
      </c>
      <c r="P800" t="s">
        <v>1506</v>
      </c>
      <c r="Q800">
        <v>289</v>
      </c>
      <c r="R800" t="s">
        <v>1562</v>
      </c>
      <c r="S800">
        <v>350</v>
      </c>
      <c r="T800" t="s">
        <v>1593</v>
      </c>
      <c r="U800">
        <v>385</v>
      </c>
      <c r="V800" t="s">
        <v>1599</v>
      </c>
      <c r="W800">
        <v>391</v>
      </c>
      <c r="X800" t="s">
        <v>1651</v>
      </c>
      <c r="Y800">
        <v>448</v>
      </c>
      <c r="Z800" t="s">
        <v>1666</v>
      </c>
      <c r="AA800">
        <v>464</v>
      </c>
      <c r="AB800" t="s">
        <v>1667</v>
      </c>
      <c r="AC800">
        <v>465</v>
      </c>
      <c r="AD800" t="s">
        <v>1752</v>
      </c>
      <c r="AE800">
        <v>561</v>
      </c>
      <c r="AF800" s="41" t="s">
        <v>1864</v>
      </c>
      <c r="AG800">
        <v>678</v>
      </c>
    </row>
    <row r="801" spans="1:33">
      <c r="A801">
        <v>800</v>
      </c>
      <c r="B801" t="s">
        <v>1866</v>
      </c>
      <c r="C801" t="s">
        <v>3880</v>
      </c>
      <c r="D801" t="s">
        <v>1866</v>
      </c>
      <c r="E801">
        <v>680</v>
      </c>
    </row>
    <row r="802" spans="1:33">
      <c r="A802">
        <v>801</v>
      </c>
      <c r="B802" t="s">
        <v>1865</v>
      </c>
      <c r="C802" t="s">
        <v>3880</v>
      </c>
      <c r="D802" t="s">
        <v>1865</v>
      </c>
      <c r="E802">
        <v>679</v>
      </c>
    </row>
    <row r="803" spans="1:33">
      <c r="A803">
        <v>802</v>
      </c>
      <c r="B803" t="s">
        <v>4023</v>
      </c>
      <c r="C803" t="s">
        <v>3857</v>
      </c>
      <c r="D803" s="41" t="s">
        <v>1868</v>
      </c>
      <c r="E803">
        <v>683</v>
      </c>
    </row>
    <row r="804" spans="1:33">
      <c r="A804">
        <v>803</v>
      </c>
      <c r="B804" t="s">
        <v>4024</v>
      </c>
      <c r="C804" t="s">
        <v>3857</v>
      </c>
      <c r="D804" s="41" t="s">
        <v>1867</v>
      </c>
      <c r="E804">
        <v>682</v>
      </c>
    </row>
    <row r="805" spans="1:33" s="42" customFormat="1">
      <c r="A805" s="42">
        <v>804</v>
      </c>
      <c r="B805" s="42" t="s">
        <v>1238</v>
      </c>
      <c r="C805" s="42" t="s">
        <v>3857</v>
      </c>
      <c r="D805" s="42" t="s">
        <v>1325</v>
      </c>
      <c r="E805" s="42">
        <v>87</v>
      </c>
      <c r="F805" s="42" t="s">
        <v>1477</v>
      </c>
      <c r="G805" s="42">
        <v>255</v>
      </c>
    </row>
    <row r="806" spans="1:33">
      <c r="A806">
        <v>805</v>
      </c>
      <c r="B806" t="s">
        <v>1175</v>
      </c>
      <c r="C806" t="s">
        <v>3857</v>
      </c>
      <c r="D806" s="42" t="s">
        <v>1722</v>
      </c>
      <c r="E806">
        <v>525</v>
      </c>
    </row>
    <row r="807" spans="1:33">
      <c r="A807">
        <v>806</v>
      </c>
      <c r="B807" t="s">
        <v>1176</v>
      </c>
      <c r="C807" t="s">
        <v>3857</v>
      </c>
      <c r="D807" s="42" t="s">
        <v>665</v>
      </c>
      <c r="E807">
        <v>320</v>
      </c>
    </row>
    <row r="808" spans="1:33">
      <c r="A808">
        <v>807</v>
      </c>
      <c r="B808" t="s">
        <v>1336</v>
      </c>
      <c r="C808" t="s">
        <v>3857</v>
      </c>
      <c r="D808" s="42" t="s">
        <v>1244</v>
      </c>
      <c r="E808">
        <v>2</v>
      </c>
      <c r="F808" t="s">
        <v>276</v>
      </c>
      <c r="G808">
        <v>63</v>
      </c>
      <c r="H808" t="s">
        <v>1331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1594</v>
      </c>
      <c r="O808">
        <v>386</v>
      </c>
      <c r="P808" t="s">
        <v>1622</v>
      </c>
      <c r="Q808">
        <v>416</v>
      </c>
      <c r="R808" t="s">
        <v>1664</v>
      </c>
      <c r="S808">
        <v>462</v>
      </c>
      <c r="T808" t="s">
        <v>1676</v>
      </c>
      <c r="U808">
        <v>475</v>
      </c>
    </row>
    <row r="809" spans="1:33" s="44" customFormat="1">
      <c r="A809" s="44">
        <v>808</v>
      </c>
      <c r="B809" s="44" t="s">
        <v>4025</v>
      </c>
      <c r="C809" s="44" t="s">
        <v>3857</v>
      </c>
      <c r="D809" s="44" t="s">
        <v>1255</v>
      </c>
      <c r="E809" s="44">
        <v>14</v>
      </c>
      <c r="F809" s="44" t="s">
        <v>1363</v>
      </c>
      <c r="G809" s="44">
        <v>124</v>
      </c>
      <c r="H809" s="44" t="s">
        <v>594</v>
      </c>
      <c r="I809" s="44">
        <v>251</v>
      </c>
      <c r="J809" s="44" t="s">
        <v>1589</v>
      </c>
      <c r="K809" s="44">
        <v>380</v>
      </c>
      <c r="L809" s="44" t="s">
        <v>1698</v>
      </c>
      <c r="M809" s="44">
        <v>499</v>
      </c>
    </row>
    <row r="810" spans="1:33">
      <c r="A810">
        <v>809</v>
      </c>
      <c r="B810" t="s">
        <v>1180</v>
      </c>
      <c r="C810" t="s">
        <v>3875</v>
      </c>
      <c r="D810" s="42"/>
    </row>
    <row r="811" spans="1:33">
      <c r="A811">
        <v>810</v>
      </c>
      <c r="B811" t="s">
        <v>1434</v>
      </c>
      <c r="C811" t="s">
        <v>3880</v>
      </c>
      <c r="D811" t="s">
        <v>1434</v>
      </c>
      <c r="E811">
        <v>203</v>
      </c>
    </row>
    <row r="812" spans="1:33">
      <c r="A812">
        <v>811</v>
      </c>
      <c r="B812" t="s">
        <v>1183</v>
      </c>
      <c r="C812" t="s">
        <v>3857</v>
      </c>
      <c r="D812" s="41" t="s">
        <v>1438</v>
      </c>
      <c r="E812">
        <v>208</v>
      </c>
    </row>
    <row r="813" spans="1:33">
      <c r="A813">
        <v>812</v>
      </c>
      <c r="B813" t="s">
        <v>1185</v>
      </c>
      <c r="C813" t="s">
        <v>3857</v>
      </c>
      <c r="D813" s="41" t="s">
        <v>1439</v>
      </c>
      <c r="E813">
        <v>209</v>
      </c>
    </row>
    <row r="814" spans="1:33">
      <c r="A814">
        <v>813</v>
      </c>
      <c r="B814" t="s">
        <v>1685</v>
      </c>
      <c r="C814" t="s">
        <v>3880</v>
      </c>
      <c r="D814" t="s">
        <v>1685</v>
      </c>
      <c r="E814">
        <v>486</v>
      </c>
    </row>
    <row r="815" spans="1:33">
      <c r="A815">
        <v>814</v>
      </c>
      <c r="B815" t="s">
        <v>4026</v>
      </c>
      <c r="C815" t="s">
        <v>3857</v>
      </c>
      <c r="D815" t="s">
        <v>1251</v>
      </c>
      <c r="E815">
        <v>10</v>
      </c>
      <c r="F815" t="s">
        <v>1273</v>
      </c>
      <c r="G815">
        <v>31</v>
      </c>
      <c r="H815" t="s">
        <v>1335</v>
      </c>
      <c r="I815">
        <v>98</v>
      </c>
      <c r="J815" s="41" t="s">
        <v>1452</v>
      </c>
      <c r="K815">
        <v>223</v>
      </c>
      <c r="L815" t="s">
        <v>1453</v>
      </c>
      <c r="M815">
        <v>225</v>
      </c>
      <c r="N815" t="s">
        <v>578</v>
      </c>
      <c r="O815">
        <v>243</v>
      </c>
      <c r="P815" t="s">
        <v>1506</v>
      </c>
      <c r="Q815">
        <v>289</v>
      </c>
      <c r="R815" t="s">
        <v>1562</v>
      </c>
      <c r="S815">
        <v>350</v>
      </c>
      <c r="T815" t="s">
        <v>1593</v>
      </c>
      <c r="U815">
        <v>385</v>
      </c>
      <c r="V815" t="s">
        <v>1599</v>
      </c>
      <c r="W815">
        <v>391</v>
      </c>
      <c r="X815" t="s">
        <v>1651</v>
      </c>
      <c r="Y815">
        <v>448</v>
      </c>
      <c r="Z815" t="s">
        <v>1666</v>
      </c>
      <c r="AA815">
        <v>464</v>
      </c>
      <c r="AB815" t="s">
        <v>1667</v>
      </c>
      <c r="AC815">
        <v>465</v>
      </c>
      <c r="AD815" t="s">
        <v>1752</v>
      </c>
      <c r="AE815">
        <v>561</v>
      </c>
      <c r="AF815" t="s">
        <v>1864</v>
      </c>
      <c r="AG815">
        <v>678</v>
      </c>
    </row>
    <row r="816" spans="1:33">
      <c r="A816">
        <v>815</v>
      </c>
      <c r="B816" t="s">
        <v>4027</v>
      </c>
      <c r="C816" t="s">
        <v>3857</v>
      </c>
      <c r="D816" s="41" t="s">
        <v>1451</v>
      </c>
      <c r="E816">
        <v>222</v>
      </c>
    </row>
    <row r="817" spans="1:33">
      <c r="A817">
        <v>816</v>
      </c>
      <c r="B817" t="s">
        <v>4028</v>
      </c>
      <c r="C817" t="s">
        <v>3857</v>
      </c>
      <c r="D817" s="41" t="s">
        <v>1453</v>
      </c>
      <c r="E817">
        <v>224</v>
      </c>
      <c r="F817" t="s">
        <v>1506</v>
      </c>
      <c r="G817">
        <v>288</v>
      </c>
    </row>
    <row r="818" spans="1:33">
      <c r="A818">
        <v>817</v>
      </c>
      <c r="B818" t="s">
        <v>4029</v>
      </c>
      <c r="C818" t="s">
        <v>3857</v>
      </c>
      <c r="D818" t="s">
        <v>1251</v>
      </c>
      <c r="E818">
        <v>10</v>
      </c>
      <c r="F818" t="s">
        <v>1273</v>
      </c>
      <c r="G818">
        <v>31</v>
      </c>
      <c r="H818" t="s">
        <v>1335</v>
      </c>
      <c r="I818">
        <v>98</v>
      </c>
      <c r="J818" t="s">
        <v>1452</v>
      </c>
      <c r="K818">
        <v>223</v>
      </c>
      <c r="L818" s="41" t="s">
        <v>1453</v>
      </c>
      <c r="M818">
        <v>225</v>
      </c>
      <c r="N818" t="s">
        <v>578</v>
      </c>
      <c r="O818">
        <v>243</v>
      </c>
      <c r="P818" t="s">
        <v>1506</v>
      </c>
      <c r="Q818">
        <v>289</v>
      </c>
      <c r="R818" t="s">
        <v>1562</v>
      </c>
      <c r="S818">
        <v>350</v>
      </c>
      <c r="T818" t="s">
        <v>1593</v>
      </c>
      <c r="U818">
        <v>385</v>
      </c>
      <c r="V818" t="s">
        <v>1599</v>
      </c>
      <c r="W818">
        <v>391</v>
      </c>
      <c r="X818" t="s">
        <v>1651</v>
      </c>
      <c r="Y818">
        <v>448</v>
      </c>
      <c r="Z818" t="s">
        <v>1666</v>
      </c>
      <c r="AA818">
        <v>464</v>
      </c>
      <c r="AB818" t="s">
        <v>1667</v>
      </c>
      <c r="AC818">
        <v>465</v>
      </c>
      <c r="AD818" t="s">
        <v>1752</v>
      </c>
      <c r="AE818">
        <v>561</v>
      </c>
      <c r="AF818" t="s">
        <v>1864</v>
      </c>
      <c r="AG818">
        <v>678</v>
      </c>
    </row>
    <row r="819" spans="1:33" s="44" customFormat="1">
      <c r="A819" s="44">
        <v>818</v>
      </c>
      <c r="B819" s="44" t="s">
        <v>1195</v>
      </c>
      <c r="C819" s="44" t="s">
        <v>3875</v>
      </c>
    </row>
    <row r="820" spans="1:33" s="44" customFormat="1">
      <c r="A820" s="44">
        <v>819</v>
      </c>
      <c r="B820" s="44" t="s">
        <v>1197</v>
      </c>
      <c r="C820" s="44" t="s">
        <v>3875</v>
      </c>
    </row>
    <row r="821" spans="1:33">
      <c r="A821">
        <v>820</v>
      </c>
      <c r="B821" t="s">
        <v>1239</v>
      </c>
      <c r="C821" t="s">
        <v>3857</v>
      </c>
      <c r="D821" t="s">
        <v>1450</v>
      </c>
      <c r="E821">
        <v>220</v>
      </c>
      <c r="F821" t="s">
        <v>1450</v>
      </c>
      <c r="G821">
        <v>221</v>
      </c>
    </row>
    <row r="822" spans="1:33">
      <c r="A822">
        <v>821</v>
      </c>
      <c r="B822" t="s">
        <v>1240</v>
      </c>
      <c r="C822" t="s">
        <v>3857</v>
      </c>
      <c r="D822" t="s">
        <v>1450</v>
      </c>
      <c r="E822">
        <v>220</v>
      </c>
      <c r="F822" t="s">
        <v>1450</v>
      </c>
      <c r="G822">
        <v>221</v>
      </c>
    </row>
    <row r="823" spans="1:33">
      <c r="A823">
        <v>822</v>
      </c>
      <c r="B823" t="s">
        <v>1201</v>
      </c>
      <c r="C823" t="s">
        <v>3857</v>
      </c>
      <c r="D823" t="s">
        <v>1548</v>
      </c>
      <c r="E823">
        <v>335</v>
      </c>
    </row>
    <row r="824" spans="1:33">
      <c r="A824">
        <v>823</v>
      </c>
      <c r="B824" t="s">
        <v>1201</v>
      </c>
      <c r="C824" t="s">
        <v>3857</v>
      </c>
      <c r="D824" t="s">
        <v>1666</v>
      </c>
      <c r="E824">
        <v>466</v>
      </c>
      <c r="F824" t="s">
        <v>1778</v>
      </c>
      <c r="G824">
        <v>589</v>
      </c>
    </row>
    <row r="825" spans="1:33">
      <c r="A825">
        <v>824</v>
      </c>
      <c r="B825" t="s">
        <v>1498</v>
      </c>
      <c r="C825" t="s">
        <v>3880</v>
      </c>
      <c r="D825" s="41" t="s">
        <v>1498</v>
      </c>
      <c r="E825">
        <v>280</v>
      </c>
    </row>
    <row r="826" spans="1:33">
      <c r="A826">
        <v>825</v>
      </c>
      <c r="B826" t="s">
        <v>1498</v>
      </c>
      <c r="C826" t="s">
        <v>3880</v>
      </c>
      <c r="D826" s="41" t="s">
        <v>1498</v>
      </c>
      <c r="E826">
        <v>280</v>
      </c>
    </row>
    <row r="827" spans="1:33">
      <c r="A827">
        <v>826</v>
      </c>
      <c r="B827" t="s">
        <v>1497</v>
      </c>
      <c r="C827" t="s">
        <v>3880</v>
      </c>
      <c r="D827" s="41" t="s">
        <v>1497</v>
      </c>
      <c r="E827">
        <v>279</v>
      </c>
    </row>
    <row r="828" spans="1:33">
      <c r="A828">
        <v>827</v>
      </c>
      <c r="B828" t="s">
        <v>1497</v>
      </c>
      <c r="C828" t="s">
        <v>3880</v>
      </c>
      <c r="D828" s="41" t="s">
        <v>1497</v>
      </c>
      <c r="E828">
        <v>279</v>
      </c>
    </row>
    <row r="829" spans="1:33">
      <c r="A829">
        <v>828</v>
      </c>
      <c r="B829" t="s">
        <v>1496</v>
      </c>
      <c r="C829" t="s">
        <v>3857</v>
      </c>
      <c r="D829" s="42" t="s">
        <v>1266</v>
      </c>
      <c r="E829">
        <v>24</v>
      </c>
      <c r="F829" t="s">
        <v>1313</v>
      </c>
      <c r="G829">
        <v>75</v>
      </c>
      <c r="H829" t="s">
        <v>1469</v>
      </c>
      <c r="I829">
        <v>246</v>
      </c>
    </row>
    <row r="830" spans="1:33">
      <c r="A830">
        <v>829</v>
      </c>
      <c r="B830" t="s">
        <v>4030</v>
      </c>
      <c r="C830" t="s">
        <v>3857</v>
      </c>
      <c r="D830" t="s">
        <v>1453</v>
      </c>
      <c r="E830">
        <v>224</v>
      </c>
      <c r="F830" s="41" t="s">
        <v>1506</v>
      </c>
      <c r="G830">
        <v>288</v>
      </c>
    </row>
    <row r="831" spans="1:33">
      <c r="A831">
        <v>830</v>
      </c>
      <c r="B831" t="s">
        <v>4031</v>
      </c>
      <c r="C831" t="s">
        <v>3857</v>
      </c>
      <c r="D831" t="s">
        <v>1251</v>
      </c>
      <c r="E831">
        <v>10</v>
      </c>
      <c r="F831" t="s">
        <v>1273</v>
      </c>
      <c r="G831">
        <v>31</v>
      </c>
      <c r="H831" t="s">
        <v>1335</v>
      </c>
      <c r="I831">
        <v>98</v>
      </c>
      <c r="J831" t="s">
        <v>1452</v>
      </c>
      <c r="K831">
        <v>223</v>
      </c>
      <c r="L831" t="s">
        <v>1453</v>
      </c>
      <c r="M831">
        <v>225</v>
      </c>
      <c r="N831" t="s">
        <v>578</v>
      </c>
      <c r="O831">
        <v>243</v>
      </c>
      <c r="P831" s="41" t="s">
        <v>1506</v>
      </c>
      <c r="Q831">
        <v>289</v>
      </c>
      <c r="R831" t="s">
        <v>1562</v>
      </c>
      <c r="S831">
        <v>350</v>
      </c>
      <c r="T831" t="s">
        <v>1593</v>
      </c>
      <c r="U831">
        <v>385</v>
      </c>
      <c r="V831" t="s">
        <v>1599</v>
      </c>
      <c r="W831">
        <v>391</v>
      </c>
      <c r="X831" t="s">
        <v>1651</v>
      </c>
      <c r="Y831">
        <v>448</v>
      </c>
      <c r="Z831" t="s">
        <v>1666</v>
      </c>
      <c r="AA831">
        <v>464</v>
      </c>
      <c r="AB831" t="s">
        <v>1667</v>
      </c>
      <c r="AC831">
        <v>465</v>
      </c>
      <c r="AD831" t="s">
        <v>1752</v>
      </c>
      <c r="AE831">
        <v>561</v>
      </c>
      <c r="AF831" t="s">
        <v>1864</v>
      </c>
      <c r="AG831">
        <v>678</v>
      </c>
    </row>
    <row r="832" spans="1:33">
      <c r="A832">
        <v>831</v>
      </c>
      <c r="B832" t="s">
        <v>1211</v>
      </c>
      <c r="C832" t="s">
        <v>3857</v>
      </c>
      <c r="D832" s="42" t="s">
        <v>1517</v>
      </c>
      <c r="E832">
        <v>300</v>
      </c>
      <c r="F832" t="s">
        <v>1854</v>
      </c>
      <c r="G832">
        <v>667</v>
      </c>
    </row>
    <row r="833" spans="1:5">
      <c r="A833">
        <v>832</v>
      </c>
      <c r="B833" t="s">
        <v>1590</v>
      </c>
      <c r="C833" t="s">
        <v>3880</v>
      </c>
      <c r="D833" s="41" t="s">
        <v>1590</v>
      </c>
      <c r="E833">
        <v>381</v>
      </c>
    </row>
    <row r="834" spans="1:5">
      <c r="A834">
        <v>833</v>
      </c>
      <c r="B834" t="s">
        <v>1216</v>
      </c>
      <c r="C834" t="s">
        <v>3875</v>
      </c>
      <c r="D834" s="42"/>
    </row>
  </sheetData>
  <autoFilter ref="A1:CE834" xr:uid="{00000000-0009-0000-0000-00000E000000}"/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36"/>
  <sheetViews>
    <sheetView topLeftCell="A1001" workbookViewId="0">
      <selection activeCell="D1029" sqref="D1029"/>
    </sheetView>
  </sheetViews>
  <sheetFormatPr defaultColWidth="10.77734375" defaultRowHeight="13.2"/>
  <cols>
    <col min="4" max="4" width="57.44140625" bestFit="1" customWidth="1"/>
  </cols>
  <sheetData>
    <row r="1" spans="1:13">
      <c r="B1" t="s">
        <v>1869</v>
      </c>
      <c r="C1" s="16">
        <v>46085</v>
      </c>
    </row>
    <row r="2" spans="1:13">
      <c r="B2" t="s">
        <v>1870</v>
      </c>
      <c r="D2" t="s">
        <v>1871</v>
      </c>
      <c r="E2" t="s">
        <v>1872</v>
      </c>
      <c r="F2" t="s">
        <v>1873</v>
      </c>
      <c r="H2" t="s">
        <v>1874</v>
      </c>
      <c r="I2" t="s">
        <v>1871</v>
      </c>
      <c r="J2" t="s">
        <v>1872</v>
      </c>
      <c r="L2" t="s">
        <v>1873</v>
      </c>
    </row>
    <row r="3" spans="1:13">
      <c r="B3" t="s">
        <v>1875</v>
      </c>
      <c r="D3" t="s">
        <v>1876</v>
      </c>
      <c r="E3" t="s">
        <v>1877</v>
      </c>
      <c r="F3" t="s">
        <v>1878</v>
      </c>
      <c r="H3" t="s">
        <v>1879</v>
      </c>
      <c r="I3" t="s">
        <v>1880</v>
      </c>
      <c r="J3" t="s">
        <v>1881</v>
      </c>
      <c r="L3" t="s">
        <v>1882</v>
      </c>
    </row>
    <row r="4" spans="1:13">
      <c r="B4" t="s">
        <v>1883</v>
      </c>
      <c r="C4" t="s">
        <v>1884</v>
      </c>
      <c r="D4" t="s">
        <v>1885</v>
      </c>
      <c r="E4" t="s">
        <v>1886</v>
      </c>
      <c r="F4" t="s">
        <v>1887</v>
      </c>
      <c r="G4" t="s">
        <v>1888</v>
      </c>
      <c r="H4" t="s">
        <v>1889</v>
      </c>
      <c r="I4" t="s">
        <v>1890</v>
      </c>
      <c r="J4" t="s">
        <v>1891</v>
      </c>
      <c r="K4" t="s">
        <v>1892</v>
      </c>
      <c r="L4" t="s">
        <v>1893</v>
      </c>
      <c r="M4" t="s">
        <v>1894</v>
      </c>
    </row>
    <row r="5" spans="1:13">
      <c r="A5">
        <v>1</v>
      </c>
      <c r="B5" t="s">
        <v>4423</v>
      </c>
      <c r="C5" t="s">
        <v>4423</v>
      </c>
      <c r="D5" t="s">
        <v>1241</v>
      </c>
      <c r="E5" t="s">
        <v>4424</v>
      </c>
      <c r="F5">
        <v>0</v>
      </c>
      <c r="H5">
        <v>268.89999999999998</v>
      </c>
      <c r="I5" t="s">
        <v>4425</v>
      </c>
      <c r="J5">
        <v>21</v>
      </c>
      <c r="K5" t="s">
        <v>1945</v>
      </c>
      <c r="L5">
        <v>0</v>
      </c>
    </row>
    <row r="6" spans="1:13">
      <c r="A6">
        <f>A5+1</f>
        <v>2</v>
      </c>
      <c r="B6" t="s">
        <v>4426</v>
      </c>
      <c r="C6" t="s">
        <v>4426</v>
      </c>
      <c r="D6" t="s">
        <v>4219</v>
      </c>
      <c r="F6">
        <v>0</v>
      </c>
      <c r="H6">
        <v>2081</v>
      </c>
      <c r="I6" t="s">
        <v>4427</v>
      </c>
      <c r="J6">
        <v>25</v>
      </c>
      <c r="K6" t="s">
        <v>1902</v>
      </c>
      <c r="L6">
        <v>2</v>
      </c>
    </row>
    <row r="7" spans="1:13">
      <c r="A7">
        <f t="shared" ref="A7:A70" si="0">A6+1</f>
        <v>3</v>
      </c>
      <c r="B7" t="s">
        <v>1895</v>
      </c>
      <c r="C7" t="s">
        <v>1895</v>
      </c>
      <c r="D7" t="s">
        <v>1242</v>
      </c>
      <c r="E7" t="s">
        <v>1896</v>
      </c>
      <c r="F7">
        <v>1</v>
      </c>
      <c r="H7">
        <v>3.3</v>
      </c>
      <c r="I7" t="s">
        <v>1897</v>
      </c>
      <c r="J7">
        <v>14</v>
      </c>
      <c r="K7" t="s">
        <v>1898</v>
      </c>
      <c r="L7">
        <v>0</v>
      </c>
    </row>
    <row r="8" spans="1:13">
      <c r="A8">
        <f t="shared" si="0"/>
        <v>4</v>
      </c>
      <c r="B8" t="s">
        <v>4428</v>
      </c>
      <c r="C8" t="s">
        <v>4428</v>
      </c>
      <c r="D8" t="s">
        <v>1243</v>
      </c>
      <c r="E8" t="s">
        <v>4429</v>
      </c>
      <c r="F8">
        <v>0</v>
      </c>
      <c r="H8">
        <v>21.4</v>
      </c>
      <c r="I8" t="s">
        <v>4430</v>
      </c>
      <c r="J8">
        <v>3</v>
      </c>
      <c r="K8" t="s">
        <v>1938</v>
      </c>
      <c r="L8">
        <v>0</v>
      </c>
    </row>
    <row r="9" spans="1:13">
      <c r="A9">
        <f t="shared" si="0"/>
        <v>5</v>
      </c>
      <c r="B9" t="s">
        <v>1899</v>
      </c>
      <c r="C9" t="s">
        <v>1899</v>
      </c>
      <c r="D9" t="s">
        <v>1244</v>
      </c>
      <c r="E9" t="s">
        <v>1900</v>
      </c>
      <c r="F9">
        <v>1</v>
      </c>
      <c r="H9">
        <v>61</v>
      </c>
      <c r="I9" t="s">
        <v>1901</v>
      </c>
      <c r="J9">
        <v>25</v>
      </c>
      <c r="K9" t="s">
        <v>1902</v>
      </c>
      <c r="L9">
        <v>2</v>
      </c>
    </row>
    <row r="10" spans="1:13">
      <c r="A10">
        <f t="shared" si="0"/>
        <v>6</v>
      </c>
      <c r="B10" t="s">
        <v>1903</v>
      </c>
      <c r="C10" t="s">
        <v>1903</v>
      </c>
      <c r="D10" t="s">
        <v>1245</v>
      </c>
      <c r="E10" t="s">
        <v>1904</v>
      </c>
      <c r="F10">
        <v>1</v>
      </c>
      <c r="H10">
        <v>20.7</v>
      </c>
      <c r="I10" t="s">
        <v>1905</v>
      </c>
      <c r="J10">
        <v>15</v>
      </c>
      <c r="K10" t="s">
        <v>1906</v>
      </c>
      <c r="L10">
        <v>0</v>
      </c>
    </row>
    <row r="11" spans="1:13">
      <c r="A11">
        <f t="shared" si="0"/>
        <v>7</v>
      </c>
      <c r="B11" t="s">
        <v>1907</v>
      </c>
      <c r="C11" t="s">
        <v>1907</v>
      </c>
      <c r="D11" t="s">
        <v>1246</v>
      </c>
      <c r="F11">
        <v>1</v>
      </c>
      <c r="H11">
        <v>341</v>
      </c>
      <c r="I11" t="s">
        <v>1908</v>
      </c>
      <c r="J11">
        <v>25</v>
      </c>
      <c r="K11" t="s">
        <v>1902</v>
      </c>
      <c r="L11">
        <v>0</v>
      </c>
    </row>
    <row r="12" spans="1:13">
      <c r="A12">
        <f t="shared" si="0"/>
        <v>8</v>
      </c>
      <c r="B12" t="s">
        <v>1909</v>
      </c>
      <c r="C12" t="s">
        <v>1909</v>
      </c>
      <c r="D12" t="s">
        <v>99</v>
      </c>
      <c r="E12" t="s">
        <v>1910</v>
      </c>
      <c r="F12">
        <v>1</v>
      </c>
      <c r="H12">
        <v>50</v>
      </c>
      <c r="I12" t="s">
        <v>1911</v>
      </c>
      <c r="J12">
        <v>14</v>
      </c>
      <c r="K12" t="s">
        <v>1898</v>
      </c>
      <c r="L12">
        <v>0</v>
      </c>
    </row>
    <row r="13" spans="1:13">
      <c r="A13">
        <f t="shared" si="0"/>
        <v>9</v>
      </c>
      <c r="B13" t="s">
        <v>1912</v>
      </c>
      <c r="C13" t="s">
        <v>1912</v>
      </c>
      <c r="D13" t="s">
        <v>1247</v>
      </c>
      <c r="E13" t="s">
        <v>1913</v>
      </c>
      <c r="F13">
        <v>2</v>
      </c>
      <c r="H13">
        <v>25.9</v>
      </c>
      <c r="I13" t="s">
        <v>1914</v>
      </c>
      <c r="J13">
        <v>1</v>
      </c>
      <c r="K13" t="s">
        <v>1915</v>
      </c>
      <c r="L13">
        <v>0</v>
      </c>
    </row>
    <row r="14" spans="1:13">
      <c r="A14">
        <f t="shared" si="0"/>
        <v>10</v>
      </c>
      <c r="B14" t="s">
        <v>1916</v>
      </c>
      <c r="C14" t="s">
        <v>1916</v>
      </c>
      <c r="D14" t="s">
        <v>1248</v>
      </c>
      <c r="E14" t="s">
        <v>1917</v>
      </c>
      <c r="F14">
        <v>2</v>
      </c>
      <c r="H14">
        <v>368</v>
      </c>
      <c r="I14" t="s">
        <v>1918</v>
      </c>
      <c r="J14">
        <v>25</v>
      </c>
      <c r="K14" t="s">
        <v>1902</v>
      </c>
      <c r="L14">
        <v>0</v>
      </c>
    </row>
    <row r="15" spans="1:13">
      <c r="A15">
        <f t="shared" si="0"/>
        <v>11</v>
      </c>
      <c r="B15" t="s">
        <v>1919</v>
      </c>
      <c r="C15" t="s">
        <v>1919</v>
      </c>
      <c r="D15" t="s">
        <v>1249</v>
      </c>
      <c r="E15" t="s">
        <v>1920</v>
      </c>
      <c r="F15">
        <v>1</v>
      </c>
      <c r="H15">
        <v>60.7</v>
      </c>
      <c r="I15" t="s">
        <v>1921</v>
      </c>
      <c r="J15">
        <v>1</v>
      </c>
      <c r="K15" t="s">
        <v>1915</v>
      </c>
      <c r="L15">
        <v>0</v>
      </c>
    </row>
    <row r="16" spans="1:13">
      <c r="A16">
        <f t="shared" si="0"/>
        <v>12</v>
      </c>
      <c r="B16" t="s">
        <v>4431</v>
      </c>
      <c r="C16" t="s">
        <v>4431</v>
      </c>
      <c r="D16" t="s">
        <v>4086</v>
      </c>
      <c r="E16" t="s">
        <v>4432</v>
      </c>
      <c r="F16">
        <v>0</v>
      </c>
      <c r="H16">
        <v>50.1</v>
      </c>
      <c r="I16" t="s">
        <v>4433</v>
      </c>
      <c r="J16">
        <v>1</v>
      </c>
      <c r="K16" t="s">
        <v>1915</v>
      </c>
      <c r="L16">
        <v>0</v>
      </c>
    </row>
    <row r="17" spans="1:12">
      <c r="A17">
        <f t="shared" si="0"/>
        <v>13</v>
      </c>
      <c r="B17" t="s">
        <v>4434</v>
      </c>
      <c r="C17" t="s">
        <v>4434</v>
      </c>
      <c r="D17" t="s">
        <v>4220</v>
      </c>
      <c r="E17" t="s">
        <v>4435</v>
      </c>
      <c r="F17">
        <v>0</v>
      </c>
      <c r="H17">
        <v>76.3</v>
      </c>
      <c r="I17" t="s">
        <v>4436</v>
      </c>
      <c r="J17">
        <v>1</v>
      </c>
      <c r="K17" t="s">
        <v>1915</v>
      </c>
      <c r="L17">
        <v>0</v>
      </c>
    </row>
    <row r="18" spans="1:12">
      <c r="A18">
        <f t="shared" si="0"/>
        <v>14</v>
      </c>
      <c r="B18" t="s">
        <v>1922</v>
      </c>
      <c r="C18" t="s">
        <v>1922</v>
      </c>
      <c r="D18" t="s">
        <v>1250</v>
      </c>
      <c r="F18">
        <v>1</v>
      </c>
      <c r="H18">
        <v>27.4</v>
      </c>
      <c r="I18" t="s">
        <v>1923</v>
      </c>
      <c r="J18">
        <v>1</v>
      </c>
      <c r="K18" t="s">
        <v>1915</v>
      </c>
      <c r="L18">
        <v>0</v>
      </c>
    </row>
    <row r="19" spans="1:12">
      <c r="A19">
        <f t="shared" si="0"/>
        <v>15</v>
      </c>
      <c r="B19" t="s">
        <v>4437</v>
      </c>
      <c r="C19" t="s">
        <v>4437</v>
      </c>
      <c r="D19" t="s">
        <v>4087</v>
      </c>
      <c r="E19" t="s">
        <v>4438</v>
      </c>
      <c r="F19">
        <v>0</v>
      </c>
      <c r="H19">
        <v>84</v>
      </c>
      <c r="I19" t="s">
        <v>4439</v>
      </c>
      <c r="J19">
        <v>25</v>
      </c>
      <c r="K19" t="s">
        <v>1902</v>
      </c>
      <c r="L19">
        <v>0</v>
      </c>
    </row>
    <row r="20" spans="1:12">
      <c r="A20">
        <f t="shared" si="0"/>
        <v>16</v>
      </c>
      <c r="B20" t="s">
        <v>4440</v>
      </c>
      <c r="C20" t="s">
        <v>4440</v>
      </c>
      <c r="D20" t="s">
        <v>4088</v>
      </c>
      <c r="F20">
        <v>0</v>
      </c>
      <c r="H20">
        <v>100</v>
      </c>
      <c r="I20" t="s">
        <v>4441</v>
      </c>
      <c r="J20">
        <v>25</v>
      </c>
      <c r="K20" t="s">
        <v>1902</v>
      </c>
      <c r="L20">
        <v>0</v>
      </c>
    </row>
    <row r="21" spans="1:12">
      <c r="A21">
        <f t="shared" si="0"/>
        <v>17</v>
      </c>
      <c r="B21" t="s">
        <v>1924</v>
      </c>
      <c r="C21" t="s">
        <v>1924</v>
      </c>
      <c r="D21" t="s">
        <v>1251</v>
      </c>
      <c r="F21">
        <v>1</v>
      </c>
      <c r="H21">
        <v>100</v>
      </c>
      <c r="I21" t="s">
        <v>1925</v>
      </c>
      <c r="J21">
        <v>25</v>
      </c>
      <c r="K21" t="s">
        <v>1902</v>
      </c>
      <c r="L21">
        <v>0</v>
      </c>
    </row>
    <row r="22" spans="1:12">
      <c r="A22">
        <f t="shared" si="0"/>
        <v>18</v>
      </c>
      <c r="B22" t="s">
        <v>4442</v>
      </c>
      <c r="C22" t="s">
        <v>4442</v>
      </c>
      <c r="D22" t="s">
        <v>4221</v>
      </c>
      <c r="E22" t="s">
        <v>4443</v>
      </c>
      <c r="F22">
        <v>0</v>
      </c>
      <c r="H22">
        <v>10.9</v>
      </c>
      <c r="I22" t="s">
        <v>4444</v>
      </c>
      <c r="J22">
        <v>8</v>
      </c>
      <c r="K22" t="s">
        <v>2113</v>
      </c>
      <c r="L22">
        <v>0</v>
      </c>
    </row>
    <row r="23" spans="1:12">
      <c r="A23">
        <f t="shared" si="0"/>
        <v>19</v>
      </c>
      <c r="B23" t="s">
        <v>1926</v>
      </c>
      <c r="C23" t="s">
        <v>1926</v>
      </c>
      <c r="D23" t="s">
        <v>1252</v>
      </c>
      <c r="E23" t="s">
        <v>1927</v>
      </c>
      <c r="F23">
        <v>1</v>
      </c>
      <c r="H23">
        <v>8.0299999999999994</v>
      </c>
      <c r="I23" t="s">
        <v>1928</v>
      </c>
      <c r="J23">
        <v>14</v>
      </c>
      <c r="K23" t="s">
        <v>1898</v>
      </c>
      <c r="L23">
        <v>0</v>
      </c>
    </row>
    <row r="24" spans="1:12">
      <c r="A24">
        <f t="shared" si="0"/>
        <v>20</v>
      </c>
      <c r="B24" t="s">
        <v>4445</v>
      </c>
      <c r="C24" t="s">
        <v>4445</v>
      </c>
      <c r="D24" t="s">
        <v>4222</v>
      </c>
      <c r="F24">
        <v>0</v>
      </c>
      <c r="H24">
        <v>5.9</v>
      </c>
      <c r="I24" t="s">
        <v>4446</v>
      </c>
      <c r="J24">
        <v>1</v>
      </c>
      <c r="K24" t="s">
        <v>1915</v>
      </c>
      <c r="L24">
        <v>0</v>
      </c>
    </row>
    <row r="25" spans="1:12">
      <c r="A25">
        <f t="shared" si="0"/>
        <v>21</v>
      </c>
      <c r="B25" t="s">
        <v>1929</v>
      </c>
      <c r="C25" t="s">
        <v>1929</v>
      </c>
      <c r="D25" t="s">
        <v>1253</v>
      </c>
      <c r="E25" t="s">
        <v>1930</v>
      </c>
      <c r="F25">
        <v>1</v>
      </c>
      <c r="H25">
        <v>5.9</v>
      </c>
      <c r="I25" t="s">
        <v>1931</v>
      </c>
      <c r="J25">
        <v>1</v>
      </c>
      <c r="K25" t="s">
        <v>1915</v>
      </c>
      <c r="L25">
        <v>0</v>
      </c>
    </row>
    <row r="26" spans="1:12">
      <c r="A26">
        <f t="shared" si="0"/>
        <v>22</v>
      </c>
      <c r="B26" t="s">
        <v>1932</v>
      </c>
      <c r="C26" t="s">
        <v>1932</v>
      </c>
      <c r="D26" t="s">
        <v>1254</v>
      </c>
      <c r="E26" t="s">
        <v>1933</v>
      </c>
      <c r="F26">
        <v>1</v>
      </c>
      <c r="H26">
        <v>6.1</v>
      </c>
      <c r="I26" t="s">
        <v>1934</v>
      </c>
      <c r="J26">
        <v>1</v>
      </c>
      <c r="K26" t="s">
        <v>1915</v>
      </c>
      <c r="L26">
        <v>0</v>
      </c>
    </row>
    <row r="27" spans="1:12">
      <c r="A27">
        <f t="shared" si="0"/>
        <v>23</v>
      </c>
      <c r="B27" t="s">
        <v>1935</v>
      </c>
      <c r="C27" t="s">
        <v>1935</v>
      </c>
      <c r="D27" t="s">
        <v>1255</v>
      </c>
      <c r="E27" t="s">
        <v>1936</v>
      </c>
      <c r="F27">
        <v>1</v>
      </c>
      <c r="H27">
        <v>6.7</v>
      </c>
      <c r="I27" t="s">
        <v>1937</v>
      </c>
      <c r="J27">
        <v>3</v>
      </c>
      <c r="K27" t="s">
        <v>1938</v>
      </c>
      <c r="L27">
        <v>0</v>
      </c>
    </row>
    <row r="28" spans="1:12">
      <c r="A28">
        <f t="shared" si="0"/>
        <v>24</v>
      </c>
      <c r="B28" t="s">
        <v>1939</v>
      </c>
      <c r="C28" t="s">
        <v>1939</v>
      </c>
      <c r="D28" t="s">
        <v>1256</v>
      </c>
      <c r="E28" t="s">
        <v>1940</v>
      </c>
      <c r="F28">
        <v>1</v>
      </c>
      <c r="H28">
        <v>181</v>
      </c>
      <c r="I28" t="s">
        <v>1941</v>
      </c>
      <c r="J28">
        <v>25</v>
      </c>
      <c r="K28" t="s">
        <v>1902</v>
      </c>
      <c r="L28">
        <v>0</v>
      </c>
    </row>
    <row r="29" spans="1:12">
      <c r="A29">
        <f t="shared" si="0"/>
        <v>25</v>
      </c>
      <c r="B29" t="s">
        <v>1942</v>
      </c>
      <c r="C29" t="s">
        <v>1942</v>
      </c>
      <c r="D29" t="s">
        <v>1257</v>
      </c>
      <c r="E29" t="s">
        <v>1943</v>
      </c>
      <c r="F29">
        <v>1</v>
      </c>
      <c r="H29">
        <v>91.6</v>
      </c>
      <c r="I29" t="s">
        <v>1944</v>
      </c>
      <c r="J29">
        <v>21</v>
      </c>
      <c r="K29" t="s">
        <v>1945</v>
      </c>
      <c r="L29">
        <v>0</v>
      </c>
    </row>
    <row r="30" spans="1:12">
      <c r="A30">
        <f t="shared" si="0"/>
        <v>26</v>
      </c>
      <c r="B30" t="s">
        <v>4447</v>
      </c>
      <c r="C30" t="s">
        <v>4447</v>
      </c>
      <c r="D30" t="s">
        <v>4223</v>
      </c>
      <c r="F30">
        <v>0</v>
      </c>
      <c r="H30">
        <v>0</v>
      </c>
      <c r="I30" t="s">
        <v>4448</v>
      </c>
      <c r="J30">
        <v>21</v>
      </c>
      <c r="K30" t="s">
        <v>1945</v>
      </c>
      <c r="L30">
        <v>0</v>
      </c>
    </row>
    <row r="31" spans="1:12">
      <c r="A31">
        <f t="shared" si="0"/>
        <v>27</v>
      </c>
      <c r="B31" t="s">
        <v>1946</v>
      </c>
      <c r="C31" t="s">
        <v>1946</v>
      </c>
      <c r="D31" t="s">
        <v>1258</v>
      </c>
      <c r="E31" t="s">
        <v>1947</v>
      </c>
      <c r="F31">
        <v>2</v>
      </c>
      <c r="H31">
        <v>298</v>
      </c>
      <c r="I31" t="s">
        <v>1948</v>
      </c>
      <c r="J31">
        <v>25</v>
      </c>
      <c r="K31" t="s">
        <v>1902</v>
      </c>
      <c r="L31">
        <v>2</v>
      </c>
    </row>
    <row r="32" spans="1:12">
      <c r="A32">
        <f t="shared" si="0"/>
        <v>28</v>
      </c>
      <c r="B32" t="s">
        <v>1949</v>
      </c>
      <c r="C32" t="s">
        <v>1949</v>
      </c>
      <c r="D32" t="s">
        <v>1259</v>
      </c>
      <c r="E32" t="s">
        <v>1950</v>
      </c>
      <c r="F32">
        <v>2</v>
      </c>
      <c r="H32">
        <v>1646</v>
      </c>
      <c r="I32" t="s">
        <v>1951</v>
      </c>
      <c r="J32">
        <v>25</v>
      </c>
      <c r="K32" t="s">
        <v>1902</v>
      </c>
      <c r="L32">
        <v>2</v>
      </c>
    </row>
    <row r="33" spans="1:12">
      <c r="A33">
        <f t="shared" si="0"/>
        <v>29</v>
      </c>
      <c r="B33" t="s">
        <v>4449</v>
      </c>
      <c r="C33" t="s">
        <v>4449</v>
      </c>
      <c r="D33" t="s">
        <v>4089</v>
      </c>
      <c r="E33" t="s">
        <v>4450</v>
      </c>
      <c r="F33">
        <v>0</v>
      </c>
      <c r="H33">
        <v>10.4</v>
      </c>
      <c r="I33" t="s">
        <v>4451</v>
      </c>
      <c r="J33">
        <v>1</v>
      </c>
      <c r="K33" t="s">
        <v>1915</v>
      </c>
      <c r="L33">
        <v>0</v>
      </c>
    </row>
    <row r="34" spans="1:12">
      <c r="A34">
        <f t="shared" si="0"/>
        <v>30</v>
      </c>
      <c r="B34" t="s">
        <v>1952</v>
      </c>
      <c r="C34" t="s">
        <v>1952</v>
      </c>
      <c r="D34" t="s">
        <v>1260</v>
      </c>
      <c r="E34" t="s">
        <v>1953</v>
      </c>
      <c r="F34">
        <v>2</v>
      </c>
      <c r="H34">
        <v>10.4</v>
      </c>
      <c r="I34" t="s">
        <v>1954</v>
      </c>
      <c r="J34">
        <v>1</v>
      </c>
      <c r="K34" t="s">
        <v>1915</v>
      </c>
      <c r="L34">
        <v>0</v>
      </c>
    </row>
    <row r="35" spans="1:12">
      <c r="A35">
        <f t="shared" si="0"/>
        <v>31</v>
      </c>
      <c r="B35" t="s">
        <v>4452</v>
      </c>
      <c r="C35" t="s">
        <v>4452</v>
      </c>
      <c r="D35" t="s">
        <v>1261</v>
      </c>
      <c r="E35" t="s">
        <v>4453</v>
      </c>
      <c r="F35">
        <v>0</v>
      </c>
      <c r="H35">
        <v>11.3</v>
      </c>
      <c r="I35" t="s">
        <v>4454</v>
      </c>
      <c r="J35">
        <v>1</v>
      </c>
      <c r="K35" t="s">
        <v>1915</v>
      </c>
      <c r="L35">
        <v>0</v>
      </c>
    </row>
    <row r="36" spans="1:12">
      <c r="A36">
        <f t="shared" si="0"/>
        <v>32</v>
      </c>
      <c r="B36" t="s">
        <v>1955</v>
      </c>
      <c r="C36" t="s">
        <v>1955</v>
      </c>
      <c r="D36" t="s">
        <v>1262</v>
      </c>
      <c r="E36" t="s">
        <v>1956</v>
      </c>
      <c r="F36">
        <v>1</v>
      </c>
      <c r="H36">
        <v>6.1</v>
      </c>
      <c r="I36" t="s">
        <v>1957</v>
      </c>
      <c r="J36">
        <v>1</v>
      </c>
      <c r="K36" t="s">
        <v>1915</v>
      </c>
      <c r="L36">
        <v>0</v>
      </c>
    </row>
    <row r="37" spans="1:12">
      <c r="A37">
        <f t="shared" si="0"/>
        <v>33</v>
      </c>
      <c r="B37" t="s">
        <v>1958</v>
      </c>
      <c r="C37" t="s">
        <v>1958</v>
      </c>
      <c r="D37" t="s">
        <v>1263</v>
      </c>
      <c r="E37" t="s">
        <v>1959</v>
      </c>
      <c r="F37">
        <v>1</v>
      </c>
      <c r="H37">
        <v>13.2</v>
      </c>
      <c r="I37" t="s">
        <v>1960</v>
      </c>
      <c r="J37">
        <v>1</v>
      </c>
      <c r="K37" t="s">
        <v>1915</v>
      </c>
      <c r="L37">
        <v>2</v>
      </c>
    </row>
    <row r="38" spans="1:12">
      <c r="A38">
        <f t="shared" si="0"/>
        <v>34</v>
      </c>
      <c r="B38" t="s">
        <v>1961</v>
      </c>
      <c r="C38" t="s">
        <v>1961</v>
      </c>
      <c r="D38" t="s">
        <v>1264</v>
      </c>
      <c r="E38" t="s">
        <v>1962</v>
      </c>
      <c r="F38">
        <v>1</v>
      </c>
      <c r="H38">
        <v>10.4</v>
      </c>
      <c r="I38" t="s">
        <v>1963</v>
      </c>
      <c r="J38">
        <v>1</v>
      </c>
      <c r="K38" t="s">
        <v>1915</v>
      </c>
      <c r="L38">
        <v>0</v>
      </c>
    </row>
    <row r="39" spans="1:12">
      <c r="A39">
        <f t="shared" si="0"/>
        <v>35</v>
      </c>
      <c r="B39" t="s">
        <v>1964</v>
      </c>
      <c r="C39" t="s">
        <v>1964</v>
      </c>
      <c r="D39" t="s">
        <v>1265</v>
      </c>
      <c r="E39" t="s">
        <v>1965</v>
      </c>
      <c r="F39">
        <v>2</v>
      </c>
      <c r="H39">
        <v>3952.1</v>
      </c>
      <c r="I39" t="s">
        <v>1966</v>
      </c>
      <c r="J39">
        <v>10</v>
      </c>
      <c r="K39" t="s">
        <v>1967</v>
      </c>
      <c r="L39">
        <v>0</v>
      </c>
    </row>
    <row r="40" spans="1:12">
      <c r="A40">
        <f t="shared" si="0"/>
        <v>36</v>
      </c>
      <c r="B40" t="s">
        <v>1968</v>
      </c>
      <c r="C40" t="s">
        <v>1968</v>
      </c>
      <c r="D40" t="s">
        <v>1266</v>
      </c>
      <c r="E40" t="s">
        <v>1969</v>
      </c>
      <c r="F40">
        <v>1</v>
      </c>
      <c r="H40">
        <v>7.7</v>
      </c>
      <c r="I40" t="s">
        <v>1970</v>
      </c>
      <c r="J40">
        <v>1</v>
      </c>
      <c r="K40" t="s">
        <v>1915</v>
      </c>
      <c r="L40">
        <v>0</v>
      </c>
    </row>
    <row r="41" spans="1:12">
      <c r="A41">
        <f t="shared" si="0"/>
        <v>37</v>
      </c>
      <c r="B41" t="s">
        <v>1971</v>
      </c>
      <c r="C41" t="s">
        <v>1971</v>
      </c>
      <c r="D41" t="s">
        <v>1267</v>
      </c>
      <c r="E41" t="s">
        <v>1972</v>
      </c>
      <c r="F41">
        <v>1</v>
      </c>
      <c r="H41">
        <v>89</v>
      </c>
      <c r="I41" t="s">
        <v>1973</v>
      </c>
      <c r="J41">
        <v>25</v>
      </c>
      <c r="K41" t="s">
        <v>1902</v>
      </c>
      <c r="L41">
        <v>0</v>
      </c>
    </row>
    <row r="42" spans="1:12">
      <c r="A42">
        <f t="shared" si="0"/>
        <v>38</v>
      </c>
      <c r="B42" t="s">
        <v>1974</v>
      </c>
      <c r="C42" t="s">
        <v>1974</v>
      </c>
      <c r="D42" t="s">
        <v>1268</v>
      </c>
      <c r="E42" t="s">
        <v>1975</v>
      </c>
      <c r="F42">
        <v>1</v>
      </c>
      <c r="H42">
        <v>32.5</v>
      </c>
      <c r="I42" t="s">
        <v>1976</v>
      </c>
      <c r="J42">
        <v>3</v>
      </c>
      <c r="K42" t="s">
        <v>1938</v>
      </c>
      <c r="L42">
        <v>0</v>
      </c>
    </row>
    <row r="43" spans="1:12">
      <c r="A43">
        <f t="shared" si="0"/>
        <v>39</v>
      </c>
      <c r="B43" t="s">
        <v>1977</v>
      </c>
      <c r="C43" t="s">
        <v>1977</v>
      </c>
      <c r="D43" t="s">
        <v>1269</v>
      </c>
      <c r="F43">
        <v>1</v>
      </c>
      <c r="H43">
        <v>17.600000000000001</v>
      </c>
      <c r="I43" t="s">
        <v>1978</v>
      </c>
      <c r="J43">
        <v>19</v>
      </c>
      <c r="K43" t="s">
        <v>1979</v>
      </c>
      <c r="L43">
        <v>0</v>
      </c>
    </row>
    <row r="44" spans="1:12">
      <c r="A44">
        <f t="shared" si="0"/>
        <v>40</v>
      </c>
      <c r="B44" t="s">
        <v>1980</v>
      </c>
      <c r="C44" t="s">
        <v>1980</v>
      </c>
      <c r="D44" t="s">
        <v>1270</v>
      </c>
      <c r="E44" t="s">
        <v>1981</v>
      </c>
      <c r="F44">
        <v>1</v>
      </c>
      <c r="H44">
        <v>50.3</v>
      </c>
      <c r="I44" t="s">
        <v>1982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4455</v>
      </c>
      <c r="C45" t="s">
        <v>4455</v>
      </c>
      <c r="D45" t="s">
        <v>4090</v>
      </c>
      <c r="E45" t="s">
        <v>4456</v>
      </c>
      <c r="F45">
        <v>0</v>
      </c>
      <c r="H45">
        <v>50.3</v>
      </c>
      <c r="I45" t="s">
        <v>4457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4458</v>
      </c>
      <c r="C46" t="s">
        <v>4458</v>
      </c>
      <c r="D46" t="s">
        <v>4091</v>
      </c>
      <c r="E46" t="s">
        <v>4459</v>
      </c>
      <c r="F46">
        <v>0</v>
      </c>
      <c r="H46">
        <v>64.7</v>
      </c>
      <c r="I46" t="s">
        <v>4460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4461</v>
      </c>
      <c r="C47" t="s">
        <v>4461</v>
      </c>
      <c r="D47" t="s">
        <v>4092</v>
      </c>
      <c r="E47" t="s">
        <v>4462</v>
      </c>
      <c r="F47">
        <v>0</v>
      </c>
      <c r="H47">
        <v>64.7</v>
      </c>
      <c r="I47" t="s">
        <v>4463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1983</v>
      </c>
      <c r="C48" t="s">
        <v>1983</v>
      </c>
      <c r="D48" t="s">
        <v>1271</v>
      </c>
      <c r="F48">
        <v>1</v>
      </c>
      <c r="H48">
        <v>64.7</v>
      </c>
      <c r="I48" t="s">
        <v>1984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4464</v>
      </c>
      <c r="C49" t="s">
        <v>4464</v>
      </c>
      <c r="D49" t="s">
        <v>4224</v>
      </c>
      <c r="E49" t="s">
        <v>4465</v>
      </c>
      <c r="F49">
        <v>0</v>
      </c>
      <c r="H49">
        <v>13.9</v>
      </c>
      <c r="I49" t="s">
        <v>4466</v>
      </c>
      <c r="J49">
        <v>1</v>
      </c>
      <c r="K49" t="s">
        <v>1915</v>
      </c>
      <c r="L49">
        <v>0</v>
      </c>
    </row>
    <row r="50" spans="1:12">
      <c r="A50">
        <f t="shared" si="0"/>
        <v>46</v>
      </c>
      <c r="B50" t="s">
        <v>1985</v>
      </c>
      <c r="C50" t="s">
        <v>1985</v>
      </c>
      <c r="D50" t="s">
        <v>1272</v>
      </c>
      <c r="F50">
        <v>1</v>
      </c>
      <c r="H50">
        <v>13.9</v>
      </c>
      <c r="I50" t="s">
        <v>1986</v>
      </c>
      <c r="J50">
        <v>1</v>
      </c>
      <c r="K50" t="s">
        <v>1915</v>
      </c>
      <c r="L50">
        <v>0</v>
      </c>
    </row>
    <row r="51" spans="1:12">
      <c r="A51">
        <f t="shared" si="0"/>
        <v>47</v>
      </c>
      <c r="B51" t="s">
        <v>1987</v>
      </c>
      <c r="C51" t="s">
        <v>1987</v>
      </c>
      <c r="D51" t="s">
        <v>1273</v>
      </c>
      <c r="E51" t="s">
        <v>1988</v>
      </c>
      <c r="F51">
        <v>1</v>
      </c>
      <c r="H51">
        <v>100</v>
      </c>
      <c r="I51" t="s">
        <v>1989</v>
      </c>
      <c r="J51">
        <v>25</v>
      </c>
      <c r="K51" t="s">
        <v>1902</v>
      </c>
      <c r="L51">
        <v>2</v>
      </c>
    </row>
    <row r="52" spans="1:12">
      <c r="A52">
        <f t="shared" si="0"/>
        <v>48</v>
      </c>
      <c r="B52" t="s">
        <v>4467</v>
      </c>
      <c r="C52" t="s">
        <v>4467</v>
      </c>
      <c r="D52" t="s">
        <v>4225</v>
      </c>
      <c r="E52" t="s">
        <v>4468</v>
      </c>
      <c r="F52">
        <v>0</v>
      </c>
      <c r="H52">
        <v>58.5</v>
      </c>
      <c r="I52" t="s">
        <v>4469</v>
      </c>
      <c r="J52">
        <v>1</v>
      </c>
      <c r="K52" t="s">
        <v>1915</v>
      </c>
      <c r="L52">
        <v>2</v>
      </c>
    </row>
    <row r="53" spans="1:12">
      <c r="A53">
        <f t="shared" si="0"/>
        <v>49</v>
      </c>
      <c r="B53" t="s">
        <v>1990</v>
      </c>
      <c r="C53" t="s">
        <v>1990</v>
      </c>
      <c r="D53" t="s">
        <v>1274</v>
      </c>
      <c r="F53">
        <v>2</v>
      </c>
      <c r="H53">
        <v>58.5</v>
      </c>
      <c r="I53" t="s">
        <v>1991</v>
      </c>
      <c r="J53">
        <v>1</v>
      </c>
      <c r="K53" t="s">
        <v>1915</v>
      </c>
      <c r="L53">
        <v>2</v>
      </c>
    </row>
    <row r="54" spans="1:12">
      <c r="A54">
        <f t="shared" si="0"/>
        <v>50</v>
      </c>
      <c r="B54" t="s">
        <v>4470</v>
      </c>
      <c r="C54" t="s">
        <v>4470</v>
      </c>
      <c r="D54" t="s">
        <v>4093</v>
      </c>
      <c r="E54" t="s">
        <v>4471</v>
      </c>
      <c r="F54">
        <v>0</v>
      </c>
      <c r="H54">
        <v>11.1</v>
      </c>
      <c r="I54" t="s">
        <v>4472</v>
      </c>
      <c r="J54">
        <v>1</v>
      </c>
      <c r="K54" t="s">
        <v>1915</v>
      </c>
      <c r="L54">
        <v>0</v>
      </c>
    </row>
    <row r="55" spans="1:12">
      <c r="A55">
        <f t="shared" si="0"/>
        <v>51</v>
      </c>
      <c r="B55" t="s">
        <v>1992</v>
      </c>
      <c r="C55" t="s">
        <v>1992</v>
      </c>
      <c r="D55" t="s">
        <v>1275</v>
      </c>
      <c r="E55" t="s">
        <v>1993</v>
      </c>
      <c r="F55">
        <v>2</v>
      </c>
      <c r="H55">
        <v>225</v>
      </c>
      <c r="I55" t="s">
        <v>1994</v>
      </c>
      <c r="J55">
        <v>25</v>
      </c>
      <c r="K55" t="s">
        <v>1902</v>
      </c>
      <c r="L55">
        <v>2</v>
      </c>
    </row>
    <row r="56" spans="1:12">
      <c r="A56">
        <f t="shared" si="0"/>
        <v>52</v>
      </c>
      <c r="B56" t="s">
        <v>1995</v>
      </c>
      <c r="C56" t="s">
        <v>1995</v>
      </c>
      <c r="D56" t="s">
        <v>1276</v>
      </c>
      <c r="E56" t="s">
        <v>1996</v>
      </c>
      <c r="F56">
        <v>1</v>
      </c>
      <c r="H56">
        <v>2001</v>
      </c>
      <c r="I56" t="s">
        <v>1997</v>
      </c>
      <c r="J56">
        <v>25</v>
      </c>
      <c r="K56" t="s">
        <v>1902</v>
      </c>
      <c r="L56">
        <v>2</v>
      </c>
    </row>
    <row r="57" spans="1:12">
      <c r="A57">
        <f t="shared" si="0"/>
        <v>53</v>
      </c>
      <c r="B57" t="s">
        <v>4473</v>
      </c>
      <c r="C57" t="s">
        <v>4473</v>
      </c>
      <c r="D57" t="s">
        <v>1277</v>
      </c>
      <c r="F57">
        <v>0</v>
      </c>
      <c r="H57">
        <v>5445.1</v>
      </c>
      <c r="I57" t="s">
        <v>4474</v>
      </c>
      <c r="J57">
        <v>10</v>
      </c>
      <c r="K57" t="s">
        <v>1967</v>
      </c>
      <c r="L57">
        <v>0</v>
      </c>
    </row>
    <row r="58" spans="1:12">
      <c r="A58">
        <f t="shared" si="0"/>
        <v>54</v>
      </c>
      <c r="B58" t="s">
        <v>4475</v>
      </c>
      <c r="C58" t="s">
        <v>4475</v>
      </c>
      <c r="D58" t="s">
        <v>4226</v>
      </c>
      <c r="E58" t="s">
        <v>4476</v>
      </c>
      <c r="F58">
        <v>0</v>
      </c>
      <c r="H58">
        <v>22.7</v>
      </c>
      <c r="I58" t="s">
        <v>4477</v>
      </c>
      <c r="J58">
        <v>19</v>
      </c>
      <c r="K58" t="s">
        <v>1979</v>
      </c>
      <c r="L58">
        <v>0</v>
      </c>
    </row>
    <row r="59" spans="1:12">
      <c r="A59">
        <f t="shared" si="0"/>
        <v>55</v>
      </c>
      <c r="B59" t="s">
        <v>1998</v>
      </c>
      <c r="C59" t="s">
        <v>1998</v>
      </c>
      <c r="D59" t="s">
        <v>1278</v>
      </c>
      <c r="E59" t="s">
        <v>1999</v>
      </c>
      <c r="F59">
        <v>1</v>
      </c>
      <c r="H59">
        <v>6.1</v>
      </c>
      <c r="I59" t="s">
        <v>2000</v>
      </c>
      <c r="J59">
        <v>1</v>
      </c>
      <c r="K59" t="s">
        <v>1915</v>
      </c>
      <c r="L59">
        <v>0</v>
      </c>
    </row>
    <row r="60" spans="1:12">
      <c r="A60">
        <f t="shared" si="0"/>
        <v>56</v>
      </c>
      <c r="B60" t="s">
        <v>2001</v>
      </c>
      <c r="C60" t="s">
        <v>2001</v>
      </c>
      <c r="D60" t="s">
        <v>1279</v>
      </c>
      <c r="E60" t="s">
        <v>2002</v>
      </c>
      <c r="F60">
        <v>2</v>
      </c>
      <c r="H60">
        <v>44.1</v>
      </c>
      <c r="I60" t="s">
        <v>2003</v>
      </c>
      <c r="J60">
        <v>1</v>
      </c>
      <c r="K60" t="s">
        <v>1915</v>
      </c>
      <c r="L60">
        <v>1</v>
      </c>
    </row>
    <row r="61" spans="1:12">
      <c r="A61">
        <f t="shared" si="0"/>
        <v>57</v>
      </c>
      <c r="B61" t="s">
        <v>2004</v>
      </c>
      <c r="C61" t="s">
        <v>2004</v>
      </c>
      <c r="D61" t="s">
        <v>1280</v>
      </c>
      <c r="E61" t="s">
        <v>2005</v>
      </c>
      <c r="F61">
        <v>1</v>
      </c>
      <c r="H61">
        <v>96.9</v>
      </c>
      <c r="I61" t="s">
        <v>2006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2007</v>
      </c>
      <c r="C62" t="s">
        <v>2007</v>
      </c>
      <c r="D62" t="s">
        <v>1281</v>
      </c>
      <c r="E62" t="s">
        <v>2008</v>
      </c>
      <c r="F62">
        <v>1</v>
      </c>
      <c r="H62">
        <v>8.8800000000000008</v>
      </c>
      <c r="I62" t="s">
        <v>2009</v>
      </c>
      <c r="J62">
        <v>3</v>
      </c>
      <c r="K62" t="s">
        <v>1938</v>
      </c>
      <c r="L62">
        <v>0</v>
      </c>
    </row>
    <row r="63" spans="1:12">
      <c r="A63">
        <f t="shared" si="0"/>
        <v>59</v>
      </c>
      <c r="B63" t="s">
        <v>2010</v>
      </c>
      <c r="C63" t="s">
        <v>2010</v>
      </c>
      <c r="D63" t="s">
        <v>1282</v>
      </c>
      <c r="F63">
        <v>2</v>
      </c>
      <c r="H63">
        <v>715</v>
      </c>
      <c r="I63" t="s">
        <v>2011</v>
      </c>
      <c r="J63">
        <v>25</v>
      </c>
      <c r="K63" t="s">
        <v>1902</v>
      </c>
      <c r="L63">
        <v>0</v>
      </c>
    </row>
    <row r="64" spans="1:12">
      <c r="A64">
        <f t="shared" si="0"/>
        <v>60</v>
      </c>
      <c r="B64" t="s">
        <v>4478</v>
      </c>
      <c r="C64" t="s">
        <v>4478</v>
      </c>
      <c r="D64" t="s">
        <v>4227</v>
      </c>
      <c r="E64" t="s">
        <v>4479</v>
      </c>
      <c r="F64">
        <v>0</v>
      </c>
      <c r="H64">
        <v>10.4</v>
      </c>
      <c r="I64" t="s">
        <v>4480</v>
      </c>
      <c r="J64">
        <v>1</v>
      </c>
      <c r="K64" t="s">
        <v>1915</v>
      </c>
      <c r="L64">
        <v>2</v>
      </c>
    </row>
    <row r="65" spans="1:12">
      <c r="A65">
        <f t="shared" si="0"/>
        <v>61</v>
      </c>
      <c r="B65" t="s">
        <v>2012</v>
      </c>
      <c r="C65" t="s">
        <v>2012</v>
      </c>
      <c r="D65" t="s">
        <v>1283</v>
      </c>
      <c r="F65">
        <v>1</v>
      </c>
      <c r="H65">
        <v>10.4</v>
      </c>
      <c r="I65" t="s">
        <v>2013</v>
      </c>
      <c r="J65">
        <v>1</v>
      </c>
      <c r="K65" t="s">
        <v>1915</v>
      </c>
      <c r="L65">
        <v>2</v>
      </c>
    </row>
    <row r="66" spans="1:12">
      <c r="A66">
        <f t="shared" si="0"/>
        <v>62</v>
      </c>
      <c r="B66" t="s">
        <v>4481</v>
      </c>
      <c r="C66" t="s">
        <v>4481</v>
      </c>
      <c r="D66" t="s">
        <v>4228</v>
      </c>
      <c r="E66" t="s">
        <v>4482</v>
      </c>
      <c r="F66">
        <v>0</v>
      </c>
      <c r="H66">
        <v>915.1</v>
      </c>
      <c r="I66" t="s">
        <v>4483</v>
      </c>
      <c r="J66">
        <v>23</v>
      </c>
      <c r="K66" t="s">
        <v>2360</v>
      </c>
      <c r="L66">
        <v>0</v>
      </c>
    </row>
    <row r="67" spans="1:12">
      <c r="A67">
        <f t="shared" si="0"/>
        <v>63</v>
      </c>
      <c r="B67" t="s">
        <v>4484</v>
      </c>
      <c r="C67" t="s">
        <v>4484</v>
      </c>
      <c r="D67" t="s">
        <v>4229</v>
      </c>
      <c r="E67" t="s">
        <v>4485</v>
      </c>
      <c r="F67">
        <v>0</v>
      </c>
      <c r="H67">
        <v>76.099999999999994</v>
      </c>
      <c r="I67" t="s">
        <v>4486</v>
      </c>
      <c r="J67">
        <v>1</v>
      </c>
      <c r="K67" t="s">
        <v>1915</v>
      </c>
      <c r="L67">
        <v>2</v>
      </c>
    </row>
    <row r="68" spans="1:12">
      <c r="A68">
        <f t="shared" si="0"/>
        <v>64</v>
      </c>
      <c r="B68" t="s">
        <v>2014</v>
      </c>
      <c r="C68" t="s">
        <v>2014</v>
      </c>
      <c r="D68" t="s">
        <v>1284</v>
      </c>
      <c r="F68">
        <v>1</v>
      </c>
      <c r="H68">
        <v>286.39999999999998</v>
      </c>
      <c r="I68" t="s">
        <v>2015</v>
      </c>
      <c r="J68">
        <v>19</v>
      </c>
      <c r="K68" t="s">
        <v>1979</v>
      </c>
      <c r="L68">
        <v>2</v>
      </c>
    </row>
    <row r="69" spans="1:12">
      <c r="A69">
        <f t="shared" si="0"/>
        <v>65</v>
      </c>
      <c r="B69" t="s">
        <v>2016</v>
      </c>
      <c r="C69" t="s">
        <v>2016</v>
      </c>
      <c r="D69" t="s">
        <v>1285</v>
      </c>
      <c r="F69">
        <v>1</v>
      </c>
      <c r="H69">
        <v>437.6</v>
      </c>
      <c r="I69" t="s">
        <v>2017</v>
      </c>
      <c r="J69">
        <v>19</v>
      </c>
      <c r="K69" t="s">
        <v>1979</v>
      </c>
      <c r="L69">
        <v>2</v>
      </c>
    </row>
    <row r="70" spans="1:12">
      <c r="A70">
        <f t="shared" si="0"/>
        <v>66</v>
      </c>
      <c r="B70" t="s">
        <v>2018</v>
      </c>
      <c r="C70" t="s">
        <v>2018</v>
      </c>
      <c r="D70" t="s">
        <v>1286</v>
      </c>
      <c r="E70" t="s">
        <v>2019</v>
      </c>
      <c r="F70">
        <v>1</v>
      </c>
      <c r="H70">
        <v>6.1</v>
      </c>
      <c r="I70" t="s">
        <v>2020</v>
      </c>
      <c r="J70">
        <v>1</v>
      </c>
      <c r="K70" t="s">
        <v>1915</v>
      </c>
      <c r="L70">
        <v>0</v>
      </c>
    </row>
    <row r="71" spans="1:12">
      <c r="A71">
        <f t="shared" ref="A71:A134" si="1">A70+1</f>
        <v>67</v>
      </c>
      <c r="B71" t="s">
        <v>4487</v>
      </c>
      <c r="C71" t="s">
        <v>4487</v>
      </c>
      <c r="D71" t="s">
        <v>4230</v>
      </c>
      <c r="E71" t="s">
        <v>4488</v>
      </c>
      <c r="F71">
        <v>0</v>
      </c>
      <c r="H71">
        <v>7.1</v>
      </c>
      <c r="I71" t="s">
        <v>4489</v>
      </c>
      <c r="J71">
        <v>1</v>
      </c>
      <c r="K71" t="s">
        <v>1915</v>
      </c>
      <c r="L71">
        <v>2</v>
      </c>
    </row>
    <row r="72" spans="1:12">
      <c r="A72">
        <f t="shared" si="1"/>
        <v>68</v>
      </c>
      <c r="B72" t="s">
        <v>4490</v>
      </c>
      <c r="C72" t="s">
        <v>4490</v>
      </c>
      <c r="D72" t="s">
        <v>4231</v>
      </c>
      <c r="E72" t="s">
        <v>4491</v>
      </c>
      <c r="F72">
        <v>0</v>
      </c>
      <c r="H72">
        <v>31.7</v>
      </c>
      <c r="I72" t="s">
        <v>4492</v>
      </c>
      <c r="J72">
        <v>7</v>
      </c>
      <c r="K72" t="s">
        <v>2142</v>
      </c>
      <c r="L72">
        <v>2</v>
      </c>
    </row>
    <row r="73" spans="1:12">
      <c r="A73">
        <f t="shared" si="1"/>
        <v>69</v>
      </c>
      <c r="B73" t="s">
        <v>4493</v>
      </c>
      <c r="C73" t="s">
        <v>4493</v>
      </c>
      <c r="D73" t="s">
        <v>4232</v>
      </c>
      <c r="E73" t="s">
        <v>4494</v>
      </c>
      <c r="F73">
        <v>0</v>
      </c>
      <c r="H73">
        <v>65.8</v>
      </c>
      <c r="I73" t="s">
        <v>4495</v>
      </c>
      <c r="J73">
        <v>7</v>
      </c>
      <c r="K73" t="s">
        <v>2142</v>
      </c>
      <c r="L73">
        <v>2</v>
      </c>
    </row>
    <row r="74" spans="1:12">
      <c r="A74">
        <f t="shared" si="1"/>
        <v>70</v>
      </c>
      <c r="B74" t="s">
        <v>4496</v>
      </c>
      <c r="C74" t="s">
        <v>4496</v>
      </c>
      <c r="D74" t="s">
        <v>4233</v>
      </c>
      <c r="E74" t="s">
        <v>4497</v>
      </c>
      <c r="F74">
        <v>0</v>
      </c>
      <c r="H74">
        <v>13.1</v>
      </c>
      <c r="I74" t="s">
        <v>4498</v>
      </c>
      <c r="J74">
        <v>1</v>
      </c>
      <c r="K74" t="s">
        <v>1915</v>
      </c>
      <c r="L74">
        <v>2</v>
      </c>
    </row>
    <row r="75" spans="1:12">
      <c r="A75">
        <f t="shared" si="1"/>
        <v>71</v>
      </c>
      <c r="B75" t="s">
        <v>4499</v>
      </c>
      <c r="C75" t="s">
        <v>4499</v>
      </c>
      <c r="D75" t="s">
        <v>4094</v>
      </c>
      <c r="E75" t="s">
        <v>4500</v>
      </c>
      <c r="F75">
        <v>0</v>
      </c>
      <c r="H75">
        <v>20.6</v>
      </c>
      <c r="I75" t="s">
        <v>4501</v>
      </c>
      <c r="J75">
        <v>3</v>
      </c>
      <c r="K75" t="s">
        <v>1938</v>
      </c>
      <c r="L75">
        <v>2</v>
      </c>
    </row>
    <row r="76" spans="1:12">
      <c r="A76">
        <f t="shared" si="1"/>
        <v>72</v>
      </c>
      <c r="B76" t="s">
        <v>4502</v>
      </c>
      <c r="C76" t="s">
        <v>4502</v>
      </c>
      <c r="D76" t="s">
        <v>4234</v>
      </c>
      <c r="E76" t="s">
        <v>4503</v>
      </c>
      <c r="F76">
        <v>0</v>
      </c>
      <c r="H76">
        <v>25.3</v>
      </c>
      <c r="I76" t="s">
        <v>4504</v>
      </c>
      <c r="J76">
        <v>1</v>
      </c>
      <c r="K76" t="s">
        <v>1915</v>
      </c>
      <c r="L76">
        <v>2</v>
      </c>
    </row>
    <row r="77" spans="1:12">
      <c r="A77">
        <f t="shared" si="1"/>
        <v>73</v>
      </c>
      <c r="B77" t="s">
        <v>2021</v>
      </c>
      <c r="C77" t="s">
        <v>2021</v>
      </c>
      <c r="D77" t="s">
        <v>1287</v>
      </c>
      <c r="F77">
        <v>1</v>
      </c>
      <c r="H77">
        <v>6.4</v>
      </c>
      <c r="I77" t="s">
        <v>2022</v>
      </c>
      <c r="J77">
        <v>1</v>
      </c>
      <c r="K77" t="s">
        <v>1915</v>
      </c>
      <c r="L77">
        <v>2</v>
      </c>
    </row>
    <row r="78" spans="1:12">
      <c r="A78">
        <f t="shared" si="1"/>
        <v>74</v>
      </c>
      <c r="B78" t="s">
        <v>2023</v>
      </c>
      <c r="C78" t="s">
        <v>2023</v>
      </c>
      <c r="D78" t="s">
        <v>1288</v>
      </c>
      <c r="F78">
        <v>1</v>
      </c>
      <c r="H78">
        <v>22.7</v>
      </c>
      <c r="I78" t="s">
        <v>2024</v>
      </c>
      <c r="J78">
        <v>1</v>
      </c>
      <c r="K78" t="s">
        <v>1915</v>
      </c>
      <c r="L78">
        <v>2</v>
      </c>
    </row>
    <row r="79" spans="1:12">
      <c r="A79">
        <f t="shared" si="1"/>
        <v>75</v>
      </c>
      <c r="B79" t="s">
        <v>2025</v>
      </c>
      <c r="C79" t="s">
        <v>2025</v>
      </c>
      <c r="D79" t="s">
        <v>1289</v>
      </c>
      <c r="F79">
        <v>1</v>
      </c>
      <c r="H79">
        <v>11.8</v>
      </c>
      <c r="I79" t="s">
        <v>2026</v>
      </c>
      <c r="J79">
        <v>1</v>
      </c>
      <c r="K79" t="s">
        <v>1915</v>
      </c>
      <c r="L79">
        <v>2</v>
      </c>
    </row>
    <row r="80" spans="1:12">
      <c r="A80">
        <f t="shared" si="1"/>
        <v>76</v>
      </c>
      <c r="B80" t="s">
        <v>2027</v>
      </c>
      <c r="C80" t="s">
        <v>2027</v>
      </c>
      <c r="D80" t="s">
        <v>1290</v>
      </c>
      <c r="F80">
        <v>1</v>
      </c>
      <c r="H80">
        <v>18.600000000000001</v>
      </c>
      <c r="I80" t="s">
        <v>2028</v>
      </c>
      <c r="J80">
        <v>3</v>
      </c>
      <c r="K80" t="s">
        <v>1938</v>
      </c>
      <c r="L80">
        <v>2</v>
      </c>
    </row>
    <row r="81" spans="1:12">
      <c r="A81">
        <f t="shared" si="1"/>
        <v>77</v>
      </c>
      <c r="B81" t="s">
        <v>2029</v>
      </c>
      <c r="C81" t="s">
        <v>2029</v>
      </c>
      <c r="D81" t="s">
        <v>1291</v>
      </c>
      <c r="F81">
        <v>1</v>
      </c>
      <c r="H81">
        <v>6.1</v>
      </c>
      <c r="I81" t="s">
        <v>2030</v>
      </c>
      <c r="J81">
        <v>1</v>
      </c>
      <c r="K81" t="s">
        <v>1915</v>
      </c>
      <c r="L81">
        <v>2</v>
      </c>
    </row>
    <row r="82" spans="1:12">
      <c r="A82">
        <f t="shared" si="1"/>
        <v>78</v>
      </c>
      <c r="B82" t="s">
        <v>4505</v>
      </c>
      <c r="C82" t="s">
        <v>4505</v>
      </c>
      <c r="D82" t="s">
        <v>4235</v>
      </c>
      <c r="F82">
        <v>0</v>
      </c>
      <c r="H82">
        <v>0</v>
      </c>
      <c r="I82" t="s">
        <v>4506</v>
      </c>
      <c r="J82">
        <v>7</v>
      </c>
      <c r="K82" t="s">
        <v>2142</v>
      </c>
      <c r="L82">
        <v>0</v>
      </c>
    </row>
    <row r="83" spans="1:12">
      <c r="A83">
        <f t="shared" si="1"/>
        <v>79</v>
      </c>
      <c r="B83" t="s">
        <v>2031</v>
      </c>
      <c r="C83" t="s">
        <v>2031</v>
      </c>
      <c r="D83" t="s">
        <v>1292</v>
      </c>
      <c r="E83" t="s">
        <v>2032</v>
      </c>
      <c r="F83">
        <v>1</v>
      </c>
      <c r="H83">
        <v>13.1</v>
      </c>
      <c r="I83" t="s">
        <v>2033</v>
      </c>
      <c r="J83">
        <v>1</v>
      </c>
      <c r="K83" t="s">
        <v>1915</v>
      </c>
      <c r="L83">
        <v>0</v>
      </c>
    </row>
    <row r="84" spans="1:12">
      <c r="A84">
        <f t="shared" si="1"/>
        <v>80</v>
      </c>
      <c r="B84" t="s">
        <v>4507</v>
      </c>
      <c r="C84" t="s">
        <v>4507</v>
      </c>
      <c r="D84" t="s">
        <v>4236</v>
      </c>
      <c r="E84" t="s">
        <v>4508</v>
      </c>
      <c r="F84">
        <v>0</v>
      </c>
      <c r="H84">
        <v>6.1</v>
      </c>
      <c r="I84" t="s">
        <v>4509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2034</v>
      </c>
      <c r="C85" t="s">
        <v>2034</v>
      </c>
      <c r="D85" t="s">
        <v>1293</v>
      </c>
      <c r="E85" t="s">
        <v>2035</v>
      </c>
      <c r="F85">
        <v>1</v>
      </c>
      <c r="H85">
        <v>4436</v>
      </c>
      <c r="I85" t="s">
        <v>2036</v>
      </c>
      <c r="J85">
        <v>25</v>
      </c>
      <c r="K85" t="s">
        <v>1902</v>
      </c>
      <c r="L85">
        <v>0</v>
      </c>
    </row>
    <row r="86" spans="1:12">
      <c r="A86">
        <f t="shared" si="1"/>
        <v>82</v>
      </c>
      <c r="B86" t="s">
        <v>2037</v>
      </c>
      <c r="C86" t="s">
        <v>2037</v>
      </c>
      <c r="D86" t="s">
        <v>1294</v>
      </c>
      <c r="F86">
        <v>1</v>
      </c>
      <c r="H86">
        <v>6.1</v>
      </c>
      <c r="I86" t="s">
        <v>2038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4510</v>
      </c>
      <c r="C87" t="s">
        <v>4510</v>
      </c>
      <c r="D87" t="s">
        <v>239</v>
      </c>
      <c r="E87" t="s">
        <v>4511</v>
      </c>
      <c r="F87">
        <v>0</v>
      </c>
      <c r="H87">
        <v>20.6</v>
      </c>
      <c r="I87" t="s">
        <v>4512</v>
      </c>
      <c r="J87">
        <v>14</v>
      </c>
      <c r="K87" t="s">
        <v>1898</v>
      </c>
      <c r="L87">
        <v>0</v>
      </c>
    </row>
    <row r="88" spans="1:12">
      <c r="A88">
        <f t="shared" si="1"/>
        <v>84</v>
      </c>
      <c r="B88" t="s">
        <v>4513</v>
      </c>
      <c r="C88" t="s">
        <v>4513</v>
      </c>
      <c r="D88" t="s">
        <v>4237</v>
      </c>
      <c r="E88" t="s">
        <v>4514</v>
      </c>
      <c r="F88">
        <v>0</v>
      </c>
      <c r="H88">
        <v>421.8</v>
      </c>
      <c r="I88" t="s">
        <v>4515</v>
      </c>
      <c r="J88">
        <v>21</v>
      </c>
      <c r="K88" t="s">
        <v>1945</v>
      </c>
      <c r="L88">
        <v>0</v>
      </c>
    </row>
    <row r="89" spans="1:12">
      <c r="A89">
        <f t="shared" si="1"/>
        <v>85</v>
      </c>
      <c r="B89" t="s">
        <v>2039</v>
      </c>
      <c r="C89" t="s">
        <v>2039</v>
      </c>
      <c r="D89" t="s">
        <v>245</v>
      </c>
      <c r="E89" t="s">
        <v>2040</v>
      </c>
      <c r="F89">
        <v>1</v>
      </c>
      <c r="H89">
        <v>12.1</v>
      </c>
      <c r="I89" t="s">
        <v>2041</v>
      </c>
      <c r="J89">
        <v>3</v>
      </c>
      <c r="K89" t="s">
        <v>1938</v>
      </c>
      <c r="L89">
        <v>2</v>
      </c>
    </row>
    <row r="90" spans="1:12">
      <c r="A90">
        <f t="shared" si="1"/>
        <v>86</v>
      </c>
      <c r="B90" t="s">
        <v>2042</v>
      </c>
      <c r="C90" t="s">
        <v>2042</v>
      </c>
      <c r="D90" t="s">
        <v>248</v>
      </c>
      <c r="E90" t="s">
        <v>2043</v>
      </c>
      <c r="F90">
        <v>1</v>
      </c>
      <c r="H90">
        <v>123</v>
      </c>
      <c r="I90" t="s">
        <v>2044</v>
      </c>
      <c r="J90">
        <v>25</v>
      </c>
      <c r="K90" t="s">
        <v>1902</v>
      </c>
      <c r="L90">
        <v>2</v>
      </c>
    </row>
    <row r="91" spans="1:12">
      <c r="A91">
        <f t="shared" si="1"/>
        <v>87</v>
      </c>
      <c r="B91" t="s">
        <v>4516</v>
      </c>
      <c r="C91" t="s">
        <v>4516</v>
      </c>
      <c r="D91" t="s">
        <v>4238</v>
      </c>
      <c r="E91" t="s">
        <v>4517</v>
      </c>
      <c r="F91">
        <v>0</v>
      </c>
      <c r="H91">
        <v>1182</v>
      </c>
      <c r="I91" t="s">
        <v>4518</v>
      </c>
      <c r="J91">
        <v>25</v>
      </c>
      <c r="K91" t="s">
        <v>1902</v>
      </c>
      <c r="L91">
        <v>2</v>
      </c>
    </row>
    <row r="92" spans="1:12">
      <c r="A92">
        <f t="shared" si="1"/>
        <v>88</v>
      </c>
      <c r="B92" t="s">
        <v>2045</v>
      </c>
      <c r="C92" t="s">
        <v>2045</v>
      </c>
      <c r="D92" t="s">
        <v>1295</v>
      </c>
      <c r="E92" t="s">
        <v>2046</v>
      </c>
      <c r="F92">
        <v>1</v>
      </c>
      <c r="H92">
        <v>8</v>
      </c>
      <c r="I92" t="s">
        <v>2047</v>
      </c>
      <c r="J92">
        <v>1</v>
      </c>
      <c r="K92" t="s">
        <v>1915</v>
      </c>
      <c r="L92">
        <v>0</v>
      </c>
    </row>
    <row r="93" spans="1:12">
      <c r="A93">
        <f t="shared" si="1"/>
        <v>89</v>
      </c>
      <c r="B93" t="s">
        <v>4519</v>
      </c>
      <c r="C93" t="s">
        <v>4519</v>
      </c>
      <c r="D93" t="s">
        <v>1296</v>
      </c>
      <c r="E93" t="s">
        <v>4520</v>
      </c>
      <c r="F93">
        <v>0</v>
      </c>
      <c r="H93">
        <v>18.899999999999999</v>
      </c>
      <c r="I93" t="s">
        <v>4521</v>
      </c>
      <c r="J93">
        <v>14</v>
      </c>
      <c r="K93" t="s">
        <v>1898</v>
      </c>
      <c r="L93">
        <v>2</v>
      </c>
    </row>
    <row r="94" spans="1:12">
      <c r="A94">
        <f t="shared" si="1"/>
        <v>90</v>
      </c>
      <c r="B94" t="s">
        <v>4522</v>
      </c>
      <c r="C94" t="s">
        <v>4522</v>
      </c>
      <c r="D94" t="s">
        <v>4239</v>
      </c>
      <c r="E94" t="s">
        <v>4523</v>
      </c>
      <c r="F94">
        <v>0</v>
      </c>
      <c r="H94">
        <v>20.9</v>
      </c>
      <c r="I94" t="s">
        <v>4524</v>
      </c>
      <c r="J94">
        <v>12</v>
      </c>
      <c r="K94" t="s">
        <v>2247</v>
      </c>
      <c r="L94">
        <v>0</v>
      </c>
    </row>
    <row r="95" spans="1:12">
      <c r="A95">
        <f t="shared" si="1"/>
        <v>91</v>
      </c>
      <c r="B95" t="s">
        <v>4525</v>
      </c>
      <c r="C95" t="s">
        <v>4525</v>
      </c>
      <c r="D95" t="s">
        <v>4240</v>
      </c>
      <c r="E95" t="s">
        <v>4526</v>
      </c>
      <c r="F95">
        <v>0</v>
      </c>
      <c r="H95">
        <v>331.6</v>
      </c>
      <c r="I95" t="s">
        <v>4527</v>
      </c>
      <c r="J95">
        <v>1</v>
      </c>
      <c r="K95" t="s">
        <v>1915</v>
      </c>
      <c r="L95">
        <v>0</v>
      </c>
    </row>
    <row r="96" spans="1:12">
      <c r="A96">
        <f t="shared" si="1"/>
        <v>92</v>
      </c>
      <c r="B96" t="s">
        <v>4528</v>
      </c>
      <c r="C96" t="s">
        <v>4528</v>
      </c>
      <c r="D96" t="s">
        <v>4241</v>
      </c>
      <c r="F96">
        <v>0</v>
      </c>
      <c r="H96">
        <v>331.6</v>
      </c>
      <c r="I96" t="s">
        <v>4529</v>
      </c>
      <c r="J96">
        <v>1</v>
      </c>
      <c r="K96" t="s">
        <v>1915</v>
      </c>
      <c r="L96">
        <v>0</v>
      </c>
    </row>
    <row r="97" spans="1:12">
      <c r="A97">
        <f t="shared" si="1"/>
        <v>93</v>
      </c>
      <c r="B97" t="s">
        <v>4530</v>
      </c>
      <c r="C97" t="s">
        <v>4530</v>
      </c>
      <c r="D97" t="s">
        <v>4095</v>
      </c>
      <c r="E97" t="s">
        <v>4531</v>
      </c>
      <c r="F97">
        <v>0</v>
      </c>
      <c r="H97">
        <v>69.3</v>
      </c>
      <c r="I97" t="s">
        <v>4532</v>
      </c>
      <c r="J97">
        <v>1</v>
      </c>
      <c r="K97" t="s">
        <v>1915</v>
      </c>
      <c r="L97">
        <v>0</v>
      </c>
    </row>
    <row r="98" spans="1:12">
      <c r="A98">
        <f t="shared" si="1"/>
        <v>94</v>
      </c>
      <c r="B98" t="s">
        <v>4533</v>
      </c>
      <c r="C98" t="s">
        <v>4533</v>
      </c>
      <c r="D98" t="s">
        <v>4242</v>
      </c>
      <c r="E98" t="s">
        <v>4534</v>
      </c>
      <c r="F98">
        <v>0</v>
      </c>
      <c r="H98">
        <v>133.1</v>
      </c>
      <c r="I98" t="s">
        <v>4535</v>
      </c>
      <c r="J98">
        <v>3</v>
      </c>
      <c r="K98" t="s">
        <v>1938</v>
      </c>
      <c r="L98">
        <v>0</v>
      </c>
    </row>
    <row r="99" spans="1:12">
      <c r="A99">
        <f t="shared" si="1"/>
        <v>95</v>
      </c>
      <c r="B99" t="s">
        <v>4536</v>
      </c>
      <c r="C99" t="s">
        <v>4536</v>
      </c>
      <c r="D99" t="s">
        <v>4243</v>
      </c>
      <c r="E99" t="s">
        <v>4537</v>
      </c>
      <c r="F99">
        <v>0</v>
      </c>
      <c r="H99">
        <v>1271</v>
      </c>
      <c r="I99" t="s">
        <v>4538</v>
      </c>
      <c r="J99">
        <v>25</v>
      </c>
      <c r="K99" t="s">
        <v>1902</v>
      </c>
      <c r="L99">
        <v>0</v>
      </c>
    </row>
    <row r="100" spans="1:12">
      <c r="A100">
        <f t="shared" si="1"/>
        <v>96</v>
      </c>
      <c r="B100" t="s">
        <v>2048</v>
      </c>
      <c r="C100" t="s">
        <v>2048</v>
      </c>
      <c r="D100" t="s">
        <v>1297</v>
      </c>
      <c r="E100" t="s">
        <v>2049</v>
      </c>
      <c r="F100">
        <v>1</v>
      </c>
      <c r="H100">
        <v>12.5</v>
      </c>
      <c r="I100" t="s">
        <v>2050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2051</v>
      </c>
      <c r="C101" t="s">
        <v>2051</v>
      </c>
      <c r="D101" t="s">
        <v>1298</v>
      </c>
      <c r="E101" t="s">
        <v>2052</v>
      </c>
      <c r="F101">
        <v>1</v>
      </c>
      <c r="H101">
        <v>0</v>
      </c>
      <c r="I101" t="s">
        <v>2053</v>
      </c>
      <c r="J101">
        <v>3</v>
      </c>
      <c r="K101" t="s">
        <v>1938</v>
      </c>
      <c r="L101">
        <v>0</v>
      </c>
    </row>
    <row r="102" spans="1:12">
      <c r="A102">
        <f t="shared" si="1"/>
        <v>98</v>
      </c>
      <c r="B102" t="s">
        <v>4539</v>
      </c>
      <c r="C102" t="s">
        <v>4539</v>
      </c>
      <c r="D102" t="s">
        <v>4096</v>
      </c>
      <c r="E102" t="s">
        <v>4540</v>
      </c>
      <c r="F102">
        <v>0</v>
      </c>
      <c r="H102">
        <v>10.1</v>
      </c>
      <c r="I102" t="s">
        <v>4541</v>
      </c>
      <c r="J102">
        <v>1</v>
      </c>
      <c r="K102" t="s">
        <v>1915</v>
      </c>
      <c r="L102">
        <v>0</v>
      </c>
    </row>
    <row r="103" spans="1:12">
      <c r="A103">
        <f t="shared" si="1"/>
        <v>99</v>
      </c>
      <c r="B103" t="s">
        <v>4542</v>
      </c>
      <c r="C103" t="s">
        <v>4542</v>
      </c>
      <c r="D103" t="s">
        <v>4097</v>
      </c>
      <c r="E103" t="s">
        <v>4543</v>
      </c>
      <c r="F103">
        <v>0</v>
      </c>
      <c r="H103">
        <v>100</v>
      </c>
      <c r="I103" t="s">
        <v>4544</v>
      </c>
      <c r="J103">
        <v>25</v>
      </c>
      <c r="K103" t="s">
        <v>1902</v>
      </c>
      <c r="L103">
        <v>0</v>
      </c>
    </row>
    <row r="104" spans="1:12">
      <c r="A104">
        <f t="shared" si="1"/>
        <v>100</v>
      </c>
      <c r="B104" t="s">
        <v>2054</v>
      </c>
      <c r="C104" t="s">
        <v>2054</v>
      </c>
      <c r="D104" t="s">
        <v>263</v>
      </c>
      <c r="F104">
        <v>2</v>
      </c>
      <c r="H104">
        <v>1.44</v>
      </c>
      <c r="I104" t="s">
        <v>2055</v>
      </c>
      <c r="J104">
        <v>24</v>
      </c>
      <c r="K104" t="s">
        <v>2056</v>
      </c>
      <c r="L104">
        <v>0</v>
      </c>
    </row>
    <row r="105" spans="1:12">
      <c r="A105">
        <f t="shared" si="1"/>
        <v>101</v>
      </c>
      <c r="B105" t="s">
        <v>4545</v>
      </c>
      <c r="C105" t="s">
        <v>4545</v>
      </c>
      <c r="D105" t="s">
        <v>4098</v>
      </c>
      <c r="F105">
        <v>0</v>
      </c>
      <c r="H105">
        <v>1.41</v>
      </c>
      <c r="I105" t="s">
        <v>4546</v>
      </c>
      <c r="J105">
        <v>7</v>
      </c>
      <c r="K105" t="s">
        <v>2142</v>
      </c>
      <c r="L105">
        <v>0</v>
      </c>
    </row>
    <row r="106" spans="1:12">
      <c r="A106">
        <f t="shared" si="1"/>
        <v>102</v>
      </c>
      <c r="B106" t="s">
        <v>2057</v>
      </c>
      <c r="C106" t="s">
        <v>2057</v>
      </c>
      <c r="D106" t="s">
        <v>1299</v>
      </c>
      <c r="E106" t="s">
        <v>2058</v>
      </c>
      <c r="F106">
        <v>1</v>
      </c>
      <c r="H106">
        <v>1588</v>
      </c>
      <c r="I106" t="s">
        <v>2059</v>
      </c>
      <c r="J106">
        <v>25</v>
      </c>
      <c r="K106" t="s">
        <v>1902</v>
      </c>
      <c r="L106">
        <v>2</v>
      </c>
    </row>
    <row r="107" spans="1:12">
      <c r="A107">
        <f t="shared" si="1"/>
        <v>103</v>
      </c>
      <c r="B107" t="s">
        <v>2060</v>
      </c>
      <c r="C107" t="s">
        <v>2060</v>
      </c>
      <c r="D107" t="s">
        <v>1300</v>
      </c>
      <c r="E107" t="s">
        <v>2061</v>
      </c>
      <c r="F107">
        <v>1</v>
      </c>
      <c r="H107">
        <v>6.1</v>
      </c>
      <c r="I107" t="s">
        <v>2062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2063</v>
      </c>
      <c r="C108" t="s">
        <v>2063</v>
      </c>
      <c r="D108" t="s">
        <v>1301</v>
      </c>
      <c r="E108" t="s">
        <v>2064</v>
      </c>
      <c r="F108">
        <v>1</v>
      </c>
      <c r="H108">
        <v>101.9</v>
      </c>
      <c r="I108" t="s">
        <v>2065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2066</v>
      </c>
      <c r="C109" t="s">
        <v>2066</v>
      </c>
      <c r="D109" t="s">
        <v>1302</v>
      </c>
      <c r="E109" t="s">
        <v>2067</v>
      </c>
      <c r="F109">
        <v>1</v>
      </c>
      <c r="H109">
        <v>167.6</v>
      </c>
      <c r="I109" t="s">
        <v>2068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2069</v>
      </c>
      <c r="C110" t="s">
        <v>2069</v>
      </c>
      <c r="D110" t="s">
        <v>1303</v>
      </c>
      <c r="E110" t="s">
        <v>2070</v>
      </c>
      <c r="F110">
        <v>1</v>
      </c>
      <c r="H110">
        <v>25061</v>
      </c>
      <c r="I110" t="s">
        <v>2071</v>
      </c>
      <c r="J110">
        <v>25</v>
      </c>
      <c r="K110" t="s">
        <v>1902</v>
      </c>
      <c r="L110">
        <v>0</v>
      </c>
    </row>
    <row r="111" spans="1:12">
      <c r="A111">
        <f t="shared" si="1"/>
        <v>107</v>
      </c>
      <c r="B111" t="s">
        <v>2072</v>
      </c>
      <c r="C111" t="s">
        <v>2072</v>
      </c>
      <c r="D111" t="s">
        <v>276</v>
      </c>
      <c r="E111" t="s">
        <v>2073</v>
      </c>
      <c r="F111">
        <v>2</v>
      </c>
      <c r="H111">
        <v>61</v>
      </c>
      <c r="I111" t="s">
        <v>2074</v>
      </c>
      <c r="J111">
        <v>1</v>
      </c>
      <c r="K111" t="s">
        <v>1915</v>
      </c>
      <c r="L111">
        <v>2</v>
      </c>
    </row>
    <row r="112" spans="1:12">
      <c r="A112">
        <f t="shared" si="1"/>
        <v>108</v>
      </c>
      <c r="B112" t="s">
        <v>4547</v>
      </c>
      <c r="C112" t="s">
        <v>4547</v>
      </c>
      <c r="D112" t="s">
        <v>4244</v>
      </c>
      <c r="E112" t="s">
        <v>4548</v>
      </c>
      <c r="F112">
        <v>0</v>
      </c>
      <c r="H112">
        <v>10.4</v>
      </c>
      <c r="I112" t="s">
        <v>4549</v>
      </c>
      <c r="J112">
        <v>1</v>
      </c>
      <c r="K112" t="s">
        <v>1915</v>
      </c>
      <c r="L112">
        <v>0</v>
      </c>
    </row>
    <row r="113" spans="1:12">
      <c r="A113">
        <f t="shared" si="1"/>
        <v>109</v>
      </c>
      <c r="B113" t="s">
        <v>2075</v>
      </c>
      <c r="C113" t="s">
        <v>2075</v>
      </c>
      <c r="D113" t="s">
        <v>1304</v>
      </c>
      <c r="E113" t="s">
        <v>2076</v>
      </c>
      <c r="F113">
        <v>1</v>
      </c>
      <c r="H113">
        <v>10.4</v>
      </c>
      <c r="I113" t="s">
        <v>2077</v>
      </c>
      <c r="J113">
        <v>1</v>
      </c>
      <c r="K113" t="s">
        <v>1915</v>
      </c>
      <c r="L113">
        <v>0</v>
      </c>
    </row>
    <row r="114" spans="1:12">
      <c r="A114">
        <f t="shared" si="1"/>
        <v>110</v>
      </c>
      <c r="B114" t="s">
        <v>2078</v>
      </c>
      <c r="C114" t="s">
        <v>2078</v>
      </c>
      <c r="D114" t="s">
        <v>278</v>
      </c>
      <c r="E114" t="s">
        <v>2079</v>
      </c>
      <c r="F114">
        <v>1</v>
      </c>
      <c r="H114">
        <v>227.8</v>
      </c>
      <c r="I114" t="s">
        <v>2080</v>
      </c>
      <c r="J114">
        <v>1</v>
      </c>
      <c r="K114" t="s">
        <v>1915</v>
      </c>
      <c r="L114">
        <v>2</v>
      </c>
    </row>
    <row r="115" spans="1:12">
      <c r="A115">
        <f t="shared" si="1"/>
        <v>111</v>
      </c>
      <c r="B115" t="s">
        <v>2081</v>
      </c>
      <c r="C115" t="s">
        <v>2081</v>
      </c>
      <c r="D115" t="s">
        <v>280</v>
      </c>
      <c r="E115" t="s">
        <v>2082</v>
      </c>
      <c r="F115">
        <v>1</v>
      </c>
      <c r="H115">
        <v>419.7</v>
      </c>
      <c r="I115" t="s">
        <v>2083</v>
      </c>
      <c r="J115">
        <v>1</v>
      </c>
      <c r="K115" t="s">
        <v>1915</v>
      </c>
      <c r="L115">
        <v>2</v>
      </c>
    </row>
    <row r="116" spans="1:12">
      <c r="A116">
        <f t="shared" si="1"/>
        <v>112</v>
      </c>
      <c r="B116" t="s">
        <v>2084</v>
      </c>
      <c r="C116" t="s">
        <v>2084</v>
      </c>
      <c r="D116" t="s">
        <v>1305</v>
      </c>
      <c r="E116" t="s">
        <v>2085</v>
      </c>
      <c r="F116">
        <v>2</v>
      </c>
      <c r="H116">
        <v>398.8</v>
      </c>
      <c r="I116" t="s">
        <v>2086</v>
      </c>
      <c r="J116">
        <v>1</v>
      </c>
      <c r="K116" t="s">
        <v>1915</v>
      </c>
      <c r="L116">
        <v>2</v>
      </c>
    </row>
    <row r="117" spans="1:12">
      <c r="A117">
        <f t="shared" si="1"/>
        <v>113</v>
      </c>
      <c r="B117" t="s">
        <v>4550</v>
      </c>
      <c r="C117" t="s">
        <v>4550</v>
      </c>
      <c r="D117" t="s">
        <v>4099</v>
      </c>
      <c r="E117" t="s">
        <v>4551</v>
      </c>
      <c r="F117">
        <v>0</v>
      </c>
      <c r="H117">
        <v>527.20000000000005</v>
      </c>
      <c r="I117" t="s">
        <v>4552</v>
      </c>
      <c r="J117">
        <v>1</v>
      </c>
      <c r="K117" t="s">
        <v>1915</v>
      </c>
      <c r="L117">
        <v>2</v>
      </c>
    </row>
    <row r="118" spans="1:12">
      <c r="A118">
        <f t="shared" si="1"/>
        <v>114</v>
      </c>
      <c r="B118" t="s">
        <v>4553</v>
      </c>
      <c r="C118" t="s">
        <v>4553</v>
      </c>
      <c r="D118" t="s">
        <v>4100</v>
      </c>
      <c r="E118" t="s">
        <v>4554</v>
      </c>
      <c r="F118">
        <v>0</v>
      </c>
      <c r="H118">
        <v>3.3</v>
      </c>
      <c r="I118" t="s">
        <v>4555</v>
      </c>
      <c r="J118">
        <v>14</v>
      </c>
      <c r="K118" t="s">
        <v>1898</v>
      </c>
      <c r="L118">
        <v>0</v>
      </c>
    </row>
    <row r="119" spans="1:12">
      <c r="A119">
        <f t="shared" si="1"/>
        <v>115</v>
      </c>
      <c r="B119" t="s">
        <v>2087</v>
      </c>
      <c r="C119" t="s">
        <v>2087</v>
      </c>
      <c r="D119" t="s">
        <v>1306</v>
      </c>
      <c r="E119" t="s">
        <v>2088</v>
      </c>
      <c r="F119">
        <v>1</v>
      </c>
      <c r="H119">
        <v>3.3</v>
      </c>
      <c r="I119" t="s">
        <v>2089</v>
      </c>
      <c r="J119">
        <v>17</v>
      </c>
      <c r="K119" t="s">
        <v>2090</v>
      </c>
      <c r="L119">
        <v>0</v>
      </c>
    </row>
    <row r="120" spans="1:12">
      <c r="A120">
        <f t="shared" si="1"/>
        <v>116</v>
      </c>
      <c r="B120" t="s">
        <v>2091</v>
      </c>
      <c r="C120" t="s">
        <v>2091</v>
      </c>
      <c r="D120" t="s">
        <v>1307</v>
      </c>
      <c r="F120">
        <v>1</v>
      </c>
      <c r="H120">
        <v>10.4</v>
      </c>
      <c r="I120" t="s">
        <v>2092</v>
      </c>
      <c r="J120">
        <v>1</v>
      </c>
      <c r="K120" t="s">
        <v>1915</v>
      </c>
      <c r="L120">
        <v>2</v>
      </c>
    </row>
    <row r="121" spans="1:12">
      <c r="A121">
        <f t="shared" si="1"/>
        <v>117</v>
      </c>
      <c r="B121" t="s">
        <v>2093</v>
      </c>
      <c r="C121" t="s">
        <v>2093</v>
      </c>
      <c r="D121" t="s">
        <v>1308</v>
      </c>
      <c r="F121">
        <v>1</v>
      </c>
      <c r="H121">
        <v>3.3</v>
      </c>
      <c r="I121" t="s">
        <v>2094</v>
      </c>
      <c r="J121">
        <v>15</v>
      </c>
      <c r="K121" t="s">
        <v>1906</v>
      </c>
      <c r="L121">
        <v>0</v>
      </c>
    </row>
    <row r="122" spans="1:12">
      <c r="A122">
        <f t="shared" si="1"/>
        <v>118</v>
      </c>
      <c r="B122" t="s">
        <v>2095</v>
      </c>
      <c r="C122" t="s">
        <v>2095</v>
      </c>
      <c r="D122" t="s">
        <v>1309</v>
      </c>
      <c r="E122" t="s">
        <v>2096</v>
      </c>
      <c r="F122">
        <v>2</v>
      </c>
      <c r="H122">
        <v>1182</v>
      </c>
      <c r="I122" t="s">
        <v>2097</v>
      </c>
      <c r="J122">
        <v>25</v>
      </c>
      <c r="K122" t="s">
        <v>1902</v>
      </c>
      <c r="L122">
        <v>0</v>
      </c>
    </row>
    <row r="123" spans="1:12">
      <c r="A123">
        <f t="shared" si="1"/>
        <v>119</v>
      </c>
      <c r="B123" t="s">
        <v>4556</v>
      </c>
      <c r="C123" t="s">
        <v>4556</v>
      </c>
      <c r="D123" t="s">
        <v>4101</v>
      </c>
      <c r="E123" t="s">
        <v>4557</v>
      </c>
      <c r="F123">
        <v>0</v>
      </c>
      <c r="H123">
        <v>9.8000000000000007</v>
      </c>
      <c r="I123" t="s">
        <v>4558</v>
      </c>
      <c r="J123">
        <v>3</v>
      </c>
      <c r="K123" t="s">
        <v>1938</v>
      </c>
      <c r="L123">
        <v>2</v>
      </c>
    </row>
    <row r="124" spans="1:12">
      <c r="A124">
        <f t="shared" si="1"/>
        <v>120</v>
      </c>
      <c r="B124" t="s">
        <v>2098</v>
      </c>
      <c r="C124" t="s">
        <v>2098</v>
      </c>
      <c r="D124" t="s">
        <v>1310</v>
      </c>
      <c r="E124" t="s">
        <v>2099</v>
      </c>
      <c r="F124">
        <v>1</v>
      </c>
      <c r="H124">
        <v>10.4</v>
      </c>
      <c r="I124" t="s">
        <v>2100</v>
      </c>
      <c r="J124">
        <v>1</v>
      </c>
      <c r="K124" t="s">
        <v>1915</v>
      </c>
      <c r="L124">
        <v>0</v>
      </c>
    </row>
    <row r="125" spans="1:12">
      <c r="A125">
        <f t="shared" si="1"/>
        <v>121</v>
      </c>
      <c r="B125" t="s">
        <v>4559</v>
      </c>
      <c r="C125" t="s">
        <v>4559</v>
      </c>
      <c r="D125" t="s">
        <v>4102</v>
      </c>
      <c r="F125">
        <v>0</v>
      </c>
      <c r="H125">
        <v>3.9</v>
      </c>
      <c r="I125" t="s">
        <v>4560</v>
      </c>
      <c r="J125">
        <v>15</v>
      </c>
      <c r="K125" t="s">
        <v>1906</v>
      </c>
      <c r="L125">
        <v>0</v>
      </c>
    </row>
    <row r="126" spans="1:12">
      <c r="A126">
        <f t="shared" si="1"/>
        <v>122</v>
      </c>
      <c r="B126" t="s">
        <v>2101</v>
      </c>
      <c r="C126" t="s">
        <v>2101</v>
      </c>
      <c r="D126" t="s">
        <v>1311</v>
      </c>
      <c r="E126" t="s">
        <v>2102</v>
      </c>
      <c r="F126">
        <v>2</v>
      </c>
      <c r="H126">
        <v>170.3</v>
      </c>
      <c r="I126" t="s">
        <v>2103</v>
      </c>
      <c r="J126">
        <v>21</v>
      </c>
      <c r="K126" t="s">
        <v>1945</v>
      </c>
      <c r="L126">
        <v>0</v>
      </c>
    </row>
    <row r="127" spans="1:12">
      <c r="A127">
        <f t="shared" si="1"/>
        <v>123</v>
      </c>
      <c r="B127" t="s">
        <v>4561</v>
      </c>
      <c r="C127" t="s">
        <v>4561</v>
      </c>
      <c r="D127" t="s">
        <v>4103</v>
      </c>
      <c r="E127" t="s">
        <v>4562</v>
      </c>
      <c r="F127">
        <v>0</v>
      </c>
      <c r="H127">
        <v>20</v>
      </c>
      <c r="I127" t="s">
        <v>4563</v>
      </c>
      <c r="J127">
        <v>1</v>
      </c>
      <c r="K127" t="s">
        <v>1915</v>
      </c>
      <c r="L127">
        <v>2</v>
      </c>
    </row>
    <row r="128" spans="1:12">
      <c r="A128">
        <f t="shared" si="1"/>
        <v>124</v>
      </c>
      <c r="B128" t="s">
        <v>2104</v>
      </c>
      <c r="C128" t="s">
        <v>2104</v>
      </c>
      <c r="D128" t="s">
        <v>1312</v>
      </c>
      <c r="E128" t="s">
        <v>2105</v>
      </c>
      <c r="F128">
        <v>1</v>
      </c>
      <c r="H128">
        <v>51.9</v>
      </c>
      <c r="I128" t="s">
        <v>2106</v>
      </c>
      <c r="J128">
        <v>1</v>
      </c>
      <c r="K128" t="s">
        <v>1915</v>
      </c>
      <c r="L128">
        <v>2</v>
      </c>
    </row>
    <row r="129" spans="1:12">
      <c r="A129">
        <f t="shared" si="1"/>
        <v>125</v>
      </c>
      <c r="B129" t="s">
        <v>2107</v>
      </c>
      <c r="C129" t="s">
        <v>2107</v>
      </c>
      <c r="D129" t="s">
        <v>1313</v>
      </c>
      <c r="E129" t="s">
        <v>2108</v>
      </c>
      <c r="F129">
        <v>1</v>
      </c>
      <c r="H129">
        <v>7.7</v>
      </c>
      <c r="I129" t="s">
        <v>2109</v>
      </c>
      <c r="J129">
        <v>1</v>
      </c>
      <c r="K129" t="s">
        <v>1915</v>
      </c>
      <c r="L129">
        <v>0</v>
      </c>
    </row>
    <row r="130" spans="1:12">
      <c r="A130">
        <f t="shared" si="1"/>
        <v>126</v>
      </c>
      <c r="B130" t="s">
        <v>2110</v>
      </c>
      <c r="C130" t="s">
        <v>2110</v>
      </c>
      <c r="D130" t="s">
        <v>1314</v>
      </c>
      <c r="E130" t="s">
        <v>2111</v>
      </c>
      <c r="F130">
        <v>1</v>
      </c>
      <c r="H130">
        <v>5.9</v>
      </c>
      <c r="I130" t="s">
        <v>2112</v>
      </c>
      <c r="J130">
        <v>8</v>
      </c>
      <c r="K130" t="s">
        <v>2113</v>
      </c>
      <c r="L130">
        <v>0</v>
      </c>
    </row>
    <row r="131" spans="1:12">
      <c r="A131">
        <f t="shared" si="1"/>
        <v>127</v>
      </c>
      <c r="B131" t="s">
        <v>2114</v>
      </c>
      <c r="C131" t="s">
        <v>2114</v>
      </c>
      <c r="D131" t="s">
        <v>1315</v>
      </c>
      <c r="F131">
        <v>2</v>
      </c>
      <c r="H131">
        <v>30.7</v>
      </c>
      <c r="I131" t="s">
        <v>2115</v>
      </c>
      <c r="J131">
        <v>1</v>
      </c>
      <c r="K131" t="s">
        <v>1915</v>
      </c>
      <c r="L131">
        <v>0</v>
      </c>
    </row>
    <row r="132" spans="1:12">
      <c r="A132">
        <f t="shared" si="1"/>
        <v>128</v>
      </c>
      <c r="B132" t="s">
        <v>2116</v>
      </c>
      <c r="C132" t="s">
        <v>2116</v>
      </c>
      <c r="D132" t="s">
        <v>1316</v>
      </c>
      <c r="F132">
        <v>1</v>
      </c>
      <c r="H132">
        <v>37.799999999999997</v>
      </c>
      <c r="I132" t="s">
        <v>2117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2118</v>
      </c>
      <c r="C133" t="s">
        <v>2118</v>
      </c>
      <c r="D133" t="s">
        <v>1317</v>
      </c>
      <c r="E133" t="s">
        <v>2119</v>
      </c>
      <c r="F133">
        <v>1</v>
      </c>
      <c r="H133">
        <v>6.6</v>
      </c>
      <c r="I133" t="s">
        <v>2120</v>
      </c>
      <c r="J133">
        <v>1</v>
      </c>
      <c r="K133" t="s">
        <v>1915</v>
      </c>
      <c r="L133">
        <v>0</v>
      </c>
    </row>
    <row r="134" spans="1:12">
      <c r="A134">
        <f t="shared" si="1"/>
        <v>130</v>
      </c>
      <c r="B134" t="s">
        <v>2121</v>
      </c>
      <c r="C134" t="s">
        <v>2121</v>
      </c>
      <c r="D134" t="s">
        <v>1318</v>
      </c>
      <c r="E134" t="s">
        <v>2122</v>
      </c>
      <c r="F134">
        <v>1</v>
      </c>
      <c r="H134">
        <v>10.1</v>
      </c>
      <c r="I134" t="s">
        <v>2123</v>
      </c>
      <c r="J134">
        <v>1</v>
      </c>
      <c r="K134" t="s">
        <v>1915</v>
      </c>
      <c r="L134">
        <v>0</v>
      </c>
    </row>
    <row r="135" spans="1:12">
      <c r="A135">
        <f t="shared" ref="A135:A198" si="2">A134+1</f>
        <v>131</v>
      </c>
      <c r="B135" t="s">
        <v>4564</v>
      </c>
      <c r="C135" t="s">
        <v>4564</v>
      </c>
      <c r="D135" t="s">
        <v>4245</v>
      </c>
      <c r="E135" t="s">
        <v>4565</v>
      </c>
      <c r="F135">
        <v>0</v>
      </c>
      <c r="H135">
        <v>18.600000000000001</v>
      </c>
      <c r="I135" t="s">
        <v>4566</v>
      </c>
      <c r="J135">
        <v>3</v>
      </c>
      <c r="K135" t="s">
        <v>1938</v>
      </c>
      <c r="L135">
        <v>0</v>
      </c>
    </row>
    <row r="136" spans="1:12">
      <c r="A136">
        <f t="shared" si="2"/>
        <v>132</v>
      </c>
      <c r="B136" t="s">
        <v>4567</v>
      </c>
      <c r="C136" t="s">
        <v>4567</v>
      </c>
      <c r="D136" t="s">
        <v>4104</v>
      </c>
      <c r="E136" t="s">
        <v>4568</v>
      </c>
      <c r="F136">
        <v>0</v>
      </c>
      <c r="H136">
        <v>8.1999999999999993</v>
      </c>
      <c r="I136" t="s">
        <v>4569</v>
      </c>
      <c r="J136">
        <v>1</v>
      </c>
      <c r="K136" t="s">
        <v>1915</v>
      </c>
      <c r="L136">
        <v>2</v>
      </c>
    </row>
    <row r="137" spans="1:12">
      <c r="A137">
        <f t="shared" si="2"/>
        <v>133</v>
      </c>
      <c r="B137" t="s">
        <v>4570</v>
      </c>
      <c r="C137" t="s">
        <v>4570</v>
      </c>
      <c r="D137" t="s">
        <v>4246</v>
      </c>
      <c r="E137" t="s">
        <v>4571</v>
      </c>
      <c r="F137">
        <v>0</v>
      </c>
      <c r="H137">
        <v>10.4</v>
      </c>
      <c r="I137" t="s">
        <v>4572</v>
      </c>
      <c r="J137">
        <v>1</v>
      </c>
      <c r="K137" t="s">
        <v>1915</v>
      </c>
      <c r="L137">
        <v>0</v>
      </c>
    </row>
    <row r="138" spans="1:12">
      <c r="A138">
        <f t="shared" si="2"/>
        <v>134</v>
      </c>
      <c r="B138" t="s">
        <v>2124</v>
      </c>
      <c r="C138" t="s">
        <v>2124</v>
      </c>
      <c r="D138" t="s">
        <v>1319</v>
      </c>
      <c r="F138">
        <v>1</v>
      </c>
      <c r="H138">
        <v>10.4</v>
      </c>
      <c r="I138" t="s">
        <v>2125</v>
      </c>
      <c r="J138">
        <v>1</v>
      </c>
      <c r="K138" t="s">
        <v>1915</v>
      </c>
      <c r="L138">
        <v>0</v>
      </c>
    </row>
    <row r="139" spans="1:12">
      <c r="A139">
        <f t="shared" si="2"/>
        <v>135</v>
      </c>
      <c r="B139" t="s">
        <v>4573</v>
      </c>
      <c r="C139" t="s">
        <v>4573</v>
      </c>
      <c r="D139" t="s">
        <v>4247</v>
      </c>
      <c r="E139" t="s">
        <v>4574</v>
      </c>
      <c r="F139">
        <v>0</v>
      </c>
      <c r="H139">
        <v>1036</v>
      </c>
      <c r="I139" t="s">
        <v>4575</v>
      </c>
      <c r="J139">
        <v>25</v>
      </c>
      <c r="K139" t="s">
        <v>1902</v>
      </c>
      <c r="L139">
        <v>0</v>
      </c>
    </row>
    <row r="140" spans="1:12">
      <c r="A140">
        <f t="shared" si="2"/>
        <v>136</v>
      </c>
      <c r="B140" t="s">
        <v>4576</v>
      </c>
      <c r="C140" t="s">
        <v>4576</v>
      </c>
      <c r="D140" t="s">
        <v>4248</v>
      </c>
      <c r="E140" t="s">
        <v>4577</v>
      </c>
      <c r="F140">
        <v>0</v>
      </c>
      <c r="H140">
        <v>38</v>
      </c>
      <c r="I140" t="s">
        <v>4578</v>
      </c>
      <c r="J140">
        <v>1</v>
      </c>
      <c r="K140" t="s">
        <v>1915</v>
      </c>
      <c r="L140">
        <v>0</v>
      </c>
    </row>
    <row r="141" spans="1:12">
      <c r="A141">
        <f t="shared" si="2"/>
        <v>137</v>
      </c>
      <c r="B141" t="s">
        <v>4579</v>
      </c>
      <c r="C141" t="s">
        <v>4579</v>
      </c>
      <c r="D141" t="s">
        <v>4249</v>
      </c>
      <c r="F141">
        <v>0</v>
      </c>
      <c r="H141">
        <v>17.399999999999999</v>
      </c>
      <c r="I141" t="s">
        <v>4580</v>
      </c>
      <c r="J141">
        <v>1</v>
      </c>
      <c r="K141" t="s">
        <v>1915</v>
      </c>
      <c r="L141">
        <v>0</v>
      </c>
    </row>
    <row r="142" spans="1:12">
      <c r="A142">
        <f t="shared" si="2"/>
        <v>138</v>
      </c>
      <c r="B142" t="s">
        <v>2126</v>
      </c>
      <c r="C142" t="s">
        <v>2126</v>
      </c>
      <c r="D142" t="s">
        <v>1320</v>
      </c>
      <c r="F142">
        <v>1</v>
      </c>
      <c r="H142">
        <v>17.399999999999999</v>
      </c>
      <c r="I142" t="s">
        <v>2127</v>
      </c>
      <c r="J142">
        <v>1</v>
      </c>
      <c r="K142" t="s">
        <v>1915</v>
      </c>
      <c r="L142">
        <v>0</v>
      </c>
    </row>
    <row r="143" spans="1:12">
      <c r="A143">
        <f t="shared" si="2"/>
        <v>139</v>
      </c>
      <c r="B143" t="s">
        <v>2128</v>
      </c>
      <c r="C143" t="s">
        <v>2128</v>
      </c>
      <c r="D143" t="s">
        <v>1321</v>
      </c>
      <c r="E143" t="s">
        <v>2129</v>
      </c>
      <c r="F143">
        <v>1</v>
      </c>
      <c r="H143">
        <v>51.4</v>
      </c>
      <c r="I143" t="s">
        <v>2130</v>
      </c>
      <c r="J143">
        <v>1</v>
      </c>
      <c r="K143" t="s">
        <v>1915</v>
      </c>
      <c r="L143">
        <v>0</v>
      </c>
    </row>
    <row r="144" spans="1:12">
      <c r="A144">
        <f t="shared" si="2"/>
        <v>140</v>
      </c>
      <c r="B144" t="s">
        <v>4581</v>
      </c>
      <c r="C144" t="s">
        <v>4581</v>
      </c>
      <c r="D144" t="s">
        <v>4250</v>
      </c>
      <c r="E144" t="s">
        <v>4582</v>
      </c>
      <c r="F144">
        <v>0</v>
      </c>
      <c r="H144">
        <v>14.5</v>
      </c>
      <c r="I144" t="s">
        <v>4583</v>
      </c>
      <c r="J144">
        <v>1</v>
      </c>
      <c r="K144" t="s">
        <v>1915</v>
      </c>
      <c r="L144">
        <v>0</v>
      </c>
    </row>
    <row r="145" spans="1:12">
      <c r="A145">
        <f t="shared" si="2"/>
        <v>141</v>
      </c>
      <c r="B145" t="s">
        <v>2131</v>
      </c>
      <c r="C145" t="s">
        <v>2131</v>
      </c>
      <c r="D145" t="s">
        <v>1322</v>
      </c>
      <c r="E145" t="s">
        <v>2132</v>
      </c>
      <c r="F145">
        <v>1</v>
      </c>
      <c r="H145">
        <v>18.2</v>
      </c>
      <c r="I145" t="s">
        <v>2133</v>
      </c>
      <c r="J145">
        <v>1</v>
      </c>
      <c r="K145" t="s">
        <v>1915</v>
      </c>
      <c r="L145">
        <v>0</v>
      </c>
    </row>
    <row r="146" spans="1:12">
      <c r="A146">
        <f t="shared" si="2"/>
        <v>142</v>
      </c>
      <c r="B146" t="s">
        <v>4584</v>
      </c>
      <c r="C146" t="s">
        <v>4584</v>
      </c>
      <c r="D146" t="s">
        <v>4105</v>
      </c>
      <c r="E146" t="s">
        <v>4585</v>
      </c>
      <c r="F146">
        <v>0</v>
      </c>
      <c r="H146">
        <v>25.5</v>
      </c>
      <c r="I146" t="s">
        <v>4586</v>
      </c>
      <c r="J146">
        <v>1</v>
      </c>
      <c r="K146" t="s">
        <v>1915</v>
      </c>
      <c r="L146">
        <v>0</v>
      </c>
    </row>
    <row r="147" spans="1:12">
      <c r="A147">
        <f t="shared" si="2"/>
        <v>143</v>
      </c>
      <c r="B147" t="s">
        <v>4587</v>
      </c>
      <c r="C147" t="s">
        <v>4587</v>
      </c>
      <c r="D147" t="s">
        <v>4251</v>
      </c>
      <c r="E147" t="s">
        <v>4588</v>
      </c>
      <c r="F147">
        <v>0</v>
      </c>
      <c r="H147">
        <v>11.4</v>
      </c>
      <c r="I147" t="s">
        <v>4589</v>
      </c>
      <c r="J147">
        <v>1</v>
      </c>
      <c r="K147" t="s">
        <v>1915</v>
      </c>
      <c r="L147">
        <v>2</v>
      </c>
    </row>
    <row r="148" spans="1:12">
      <c r="A148">
        <f t="shared" si="2"/>
        <v>144</v>
      </c>
      <c r="B148" t="s">
        <v>4590</v>
      </c>
      <c r="C148" t="s">
        <v>4590</v>
      </c>
      <c r="D148" t="s">
        <v>4252</v>
      </c>
      <c r="E148" t="s">
        <v>4591</v>
      </c>
      <c r="F148">
        <v>0</v>
      </c>
      <c r="H148">
        <v>34.1</v>
      </c>
      <c r="I148" t="s">
        <v>4592</v>
      </c>
      <c r="J148">
        <v>1</v>
      </c>
      <c r="K148" t="s">
        <v>1915</v>
      </c>
      <c r="L148">
        <v>2</v>
      </c>
    </row>
    <row r="149" spans="1:12">
      <c r="A149">
        <f t="shared" si="2"/>
        <v>145</v>
      </c>
      <c r="B149" t="s">
        <v>4593</v>
      </c>
      <c r="C149" t="s">
        <v>4593</v>
      </c>
      <c r="D149" t="s">
        <v>4253</v>
      </c>
      <c r="E149" t="s">
        <v>4594</v>
      </c>
      <c r="F149">
        <v>0</v>
      </c>
      <c r="H149">
        <v>65.3</v>
      </c>
      <c r="I149" t="s">
        <v>4595</v>
      </c>
      <c r="J149">
        <v>1</v>
      </c>
      <c r="K149" t="s">
        <v>1915</v>
      </c>
      <c r="L149">
        <v>2</v>
      </c>
    </row>
    <row r="150" spans="1:12">
      <c r="A150">
        <f t="shared" si="2"/>
        <v>146</v>
      </c>
      <c r="B150" t="s">
        <v>4596</v>
      </c>
      <c r="C150" t="s">
        <v>4596</v>
      </c>
      <c r="D150" t="s">
        <v>4254</v>
      </c>
      <c r="E150" t="s">
        <v>4597</v>
      </c>
      <c r="F150">
        <v>0</v>
      </c>
      <c r="H150">
        <v>69.3</v>
      </c>
      <c r="I150" t="s">
        <v>4598</v>
      </c>
      <c r="J150">
        <v>3</v>
      </c>
      <c r="K150" t="s">
        <v>1938</v>
      </c>
      <c r="L150">
        <v>2</v>
      </c>
    </row>
    <row r="151" spans="1:12">
      <c r="A151">
        <f t="shared" si="2"/>
        <v>147</v>
      </c>
      <c r="B151" t="s">
        <v>4599</v>
      </c>
      <c r="C151" t="s">
        <v>4599</v>
      </c>
      <c r="D151" t="s">
        <v>4255</v>
      </c>
      <c r="E151" t="s">
        <v>4600</v>
      </c>
      <c r="F151">
        <v>0</v>
      </c>
      <c r="H151">
        <v>124.3</v>
      </c>
      <c r="I151" t="s">
        <v>4601</v>
      </c>
      <c r="J151">
        <v>1</v>
      </c>
      <c r="K151" t="s">
        <v>1915</v>
      </c>
      <c r="L151">
        <v>2</v>
      </c>
    </row>
    <row r="152" spans="1:12">
      <c r="A152">
        <f t="shared" si="2"/>
        <v>148</v>
      </c>
      <c r="B152" t="s">
        <v>2134</v>
      </c>
      <c r="C152" t="s">
        <v>2134</v>
      </c>
      <c r="D152" t="s">
        <v>1323</v>
      </c>
      <c r="E152" t="s">
        <v>2135</v>
      </c>
      <c r="F152">
        <v>1</v>
      </c>
      <c r="H152">
        <v>34376</v>
      </c>
      <c r="I152" t="s">
        <v>2136</v>
      </c>
      <c r="J152">
        <v>25</v>
      </c>
      <c r="K152" t="s">
        <v>1902</v>
      </c>
      <c r="L152">
        <v>2</v>
      </c>
    </row>
    <row r="153" spans="1:12">
      <c r="A153">
        <f t="shared" si="2"/>
        <v>149</v>
      </c>
      <c r="B153" t="s">
        <v>2137</v>
      </c>
      <c r="C153" t="s">
        <v>2137</v>
      </c>
      <c r="D153" t="s">
        <v>1324</v>
      </c>
      <c r="E153" t="s">
        <v>2138</v>
      </c>
      <c r="F153">
        <v>1</v>
      </c>
      <c r="H153">
        <v>41300</v>
      </c>
      <c r="I153" t="s">
        <v>2139</v>
      </c>
      <c r="J153">
        <v>25</v>
      </c>
      <c r="K153" t="s">
        <v>1902</v>
      </c>
      <c r="L153">
        <v>2</v>
      </c>
    </row>
    <row r="154" spans="1:12">
      <c r="A154">
        <f t="shared" si="2"/>
        <v>150</v>
      </c>
      <c r="B154" t="s">
        <v>2140</v>
      </c>
      <c r="C154" t="s">
        <v>2140</v>
      </c>
      <c r="D154" t="s">
        <v>1325</v>
      </c>
      <c r="F154">
        <v>1</v>
      </c>
      <c r="H154">
        <v>33</v>
      </c>
      <c r="I154" t="s">
        <v>2141</v>
      </c>
      <c r="J154">
        <v>7</v>
      </c>
      <c r="K154" t="s">
        <v>2142</v>
      </c>
      <c r="L154">
        <v>2</v>
      </c>
    </row>
    <row r="155" spans="1:12">
      <c r="A155">
        <f t="shared" si="2"/>
        <v>151</v>
      </c>
      <c r="B155" t="s">
        <v>2143</v>
      </c>
      <c r="C155" t="s">
        <v>2143</v>
      </c>
      <c r="D155" t="s">
        <v>1326</v>
      </c>
      <c r="F155">
        <v>1</v>
      </c>
      <c r="H155">
        <v>0</v>
      </c>
      <c r="I155" t="s">
        <v>1326</v>
      </c>
      <c r="J155">
        <v>7</v>
      </c>
      <c r="K155" t="s">
        <v>2142</v>
      </c>
      <c r="L155">
        <v>2</v>
      </c>
    </row>
    <row r="156" spans="1:12">
      <c r="A156">
        <f t="shared" si="2"/>
        <v>152</v>
      </c>
      <c r="B156" t="s">
        <v>2144</v>
      </c>
      <c r="C156" t="s">
        <v>2144</v>
      </c>
      <c r="D156" t="s">
        <v>1327</v>
      </c>
      <c r="E156" t="s">
        <v>2145</v>
      </c>
      <c r="F156">
        <v>2</v>
      </c>
      <c r="H156">
        <v>178</v>
      </c>
      <c r="I156" t="s">
        <v>2146</v>
      </c>
      <c r="J156">
        <v>1</v>
      </c>
      <c r="K156" t="s">
        <v>1915</v>
      </c>
      <c r="L156">
        <v>0</v>
      </c>
    </row>
    <row r="157" spans="1:12">
      <c r="A157">
        <f t="shared" si="2"/>
        <v>153</v>
      </c>
      <c r="B157" t="s">
        <v>2147</v>
      </c>
      <c r="C157" t="s">
        <v>2147</v>
      </c>
      <c r="D157" t="s">
        <v>1328</v>
      </c>
      <c r="F157">
        <v>2</v>
      </c>
      <c r="H157">
        <v>676.3</v>
      </c>
      <c r="I157" t="s">
        <v>2148</v>
      </c>
      <c r="J157">
        <v>17</v>
      </c>
      <c r="K157" t="s">
        <v>2090</v>
      </c>
      <c r="L157">
        <v>0</v>
      </c>
    </row>
    <row r="158" spans="1:12">
      <c r="A158">
        <f t="shared" si="2"/>
        <v>154</v>
      </c>
      <c r="B158" t="s">
        <v>2149</v>
      </c>
      <c r="C158" t="s">
        <v>2149</v>
      </c>
      <c r="D158" t="s">
        <v>1329</v>
      </c>
      <c r="E158" t="s">
        <v>2150</v>
      </c>
      <c r="F158">
        <v>1</v>
      </c>
      <c r="H158">
        <v>15.8</v>
      </c>
      <c r="I158" t="s">
        <v>2151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4602</v>
      </c>
      <c r="C159" t="s">
        <v>4602</v>
      </c>
      <c r="D159" t="s">
        <v>1330</v>
      </c>
      <c r="E159" t="s">
        <v>4603</v>
      </c>
      <c r="F159">
        <v>0</v>
      </c>
      <c r="H159">
        <v>6.1</v>
      </c>
      <c r="I159" t="s">
        <v>4604</v>
      </c>
      <c r="J159">
        <v>1</v>
      </c>
      <c r="K159" t="s">
        <v>1915</v>
      </c>
      <c r="L159">
        <v>0</v>
      </c>
    </row>
    <row r="160" spans="1:12">
      <c r="A160">
        <f t="shared" si="2"/>
        <v>156</v>
      </c>
      <c r="B160" t="s">
        <v>4605</v>
      </c>
      <c r="C160" t="s">
        <v>4605</v>
      </c>
      <c r="D160" t="s">
        <v>4106</v>
      </c>
      <c r="E160" t="s">
        <v>4606</v>
      </c>
      <c r="F160">
        <v>0</v>
      </c>
      <c r="H160">
        <v>835</v>
      </c>
      <c r="I160" t="s">
        <v>4607</v>
      </c>
      <c r="J160">
        <v>25</v>
      </c>
      <c r="K160" t="s">
        <v>1902</v>
      </c>
      <c r="L160">
        <v>2</v>
      </c>
    </row>
    <row r="161" spans="1:12">
      <c r="A161">
        <f t="shared" si="2"/>
        <v>157</v>
      </c>
      <c r="B161" t="s">
        <v>2152</v>
      </c>
      <c r="C161" t="s">
        <v>2152</v>
      </c>
      <c r="D161" t="s">
        <v>1331</v>
      </c>
      <c r="E161" t="s">
        <v>2153</v>
      </c>
      <c r="F161">
        <v>1</v>
      </c>
      <c r="H161">
        <v>61</v>
      </c>
      <c r="I161" t="s">
        <v>2154</v>
      </c>
      <c r="J161">
        <v>25</v>
      </c>
      <c r="K161" t="s">
        <v>1902</v>
      </c>
      <c r="L161">
        <v>2</v>
      </c>
    </row>
    <row r="162" spans="1:12">
      <c r="A162">
        <f t="shared" si="2"/>
        <v>158</v>
      </c>
      <c r="B162" t="s">
        <v>2155</v>
      </c>
      <c r="C162" t="s">
        <v>2155</v>
      </c>
      <c r="D162" t="s">
        <v>1332</v>
      </c>
      <c r="E162" t="s">
        <v>2156</v>
      </c>
      <c r="F162">
        <v>2</v>
      </c>
      <c r="H162">
        <v>114.7</v>
      </c>
      <c r="I162" t="s">
        <v>2157</v>
      </c>
      <c r="J162">
        <v>1</v>
      </c>
      <c r="K162" t="s">
        <v>1915</v>
      </c>
      <c r="L162">
        <v>0</v>
      </c>
    </row>
    <row r="163" spans="1:12">
      <c r="A163">
        <f t="shared" si="2"/>
        <v>159</v>
      </c>
      <c r="B163" t="s">
        <v>4608</v>
      </c>
      <c r="C163" t="s">
        <v>4608</v>
      </c>
      <c r="D163" t="s">
        <v>4256</v>
      </c>
      <c r="F163">
        <v>0</v>
      </c>
      <c r="H163">
        <v>32</v>
      </c>
      <c r="I163" t="s">
        <v>4609</v>
      </c>
      <c r="J163">
        <v>3</v>
      </c>
      <c r="K163" t="s">
        <v>1938</v>
      </c>
      <c r="L163">
        <v>0</v>
      </c>
    </row>
    <row r="164" spans="1:12">
      <c r="A164">
        <f t="shared" si="2"/>
        <v>160</v>
      </c>
      <c r="B164" t="s">
        <v>2158</v>
      </c>
      <c r="C164" t="s">
        <v>2158</v>
      </c>
      <c r="D164" t="s">
        <v>1333</v>
      </c>
      <c r="F164">
        <v>2</v>
      </c>
      <c r="H164">
        <v>8.6999999999999993</v>
      </c>
      <c r="I164" t="s">
        <v>2159</v>
      </c>
      <c r="J164">
        <v>1</v>
      </c>
      <c r="K164" t="s">
        <v>1915</v>
      </c>
      <c r="L164">
        <v>0</v>
      </c>
    </row>
    <row r="165" spans="1:12">
      <c r="A165">
        <f t="shared" si="2"/>
        <v>161</v>
      </c>
      <c r="B165" t="s">
        <v>2160</v>
      </c>
      <c r="C165" t="s">
        <v>2160</v>
      </c>
      <c r="D165" t="s">
        <v>1334</v>
      </c>
      <c r="E165" t="s">
        <v>2161</v>
      </c>
      <c r="F165">
        <v>2</v>
      </c>
      <c r="H165">
        <v>160.30000000000001</v>
      </c>
      <c r="I165" t="s">
        <v>2162</v>
      </c>
      <c r="J165">
        <v>1</v>
      </c>
      <c r="K165" t="s">
        <v>1915</v>
      </c>
      <c r="L165">
        <v>0</v>
      </c>
    </row>
    <row r="166" spans="1:12">
      <c r="A166">
        <f t="shared" si="2"/>
        <v>162</v>
      </c>
      <c r="B166" t="s">
        <v>2163</v>
      </c>
      <c r="C166" t="s">
        <v>2163</v>
      </c>
      <c r="D166" t="s">
        <v>1175</v>
      </c>
      <c r="E166" t="s">
        <v>2164</v>
      </c>
      <c r="F166">
        <v>1</v>
      </c>
      <c r="H166">
        <v>0.78</v>
      </c>
      <c r="I166" t="s">
        <v>2165</v>
      </c>
      <c r="J166">
        <v>3</v>
      </c>
      <c r="K166" t="s">
        <v>1938</v>
      </c>
      <c r="L166">
        <v>0</v>
      </c>
    </row>
    <row r="167" spans="1:12">
      <c r="A167">
        <f t="shared" si="2"/>
        <v>163</v>
      </c>
      <c r="B167" t="s">
        <v>2166</v>
      </c>
      <c r="C167" t="s">
        <v>2166</v>
      </c>
      <c r="D167" t="s">
        <v>1176</v>
      </c>
      <c r="E167" t="s">
        <v>2167</v>
      </c>
      <c r="F167">
        <v>1</v>
      </c>
      <c r="H167">
        <v>0.77</v>
      </c>
      <c r="I167" t="s">
        <v>2168</v>
      </c>
      <c r="J167">
        <v>3</v>
      </c>
      <c r="K167" t="s">
        <v>1938</v>
      </c>
      <c r="L167">
        <v>0</v>
      </c>
    </row>
    <row r="168" spans="1:12">
      <c r="A168">
        <f t="shared" si="2"/>
        <v>164</v>
      </c>
      <c r="B168" t="s">
        <v>2169</v>
      </c>
      <c r="C168" t="s">
        <v>2169</v>
      </c>
      <c r="D168" t="s">
        <v>1335</v>
      </c>
      <c r="E168" t="s">
        <v>2170</v>
      </c>
      <c r="F168">
        <v>1</v>
      </c>
      <c r="H168">
        <v>100</v>
      </c>
      <c r="I168" t="s">
        <v>2171</v>
      </c>
      <c r="J168">
        <v>25</v>
      </c>
      <c r="K168" t="s">
        <v>1902</v>
      </c>
      <c r="L168">
        <v>0</v>
      </c>
    </row>
    <row r="169" spans="1:12">
      <c r="A169">
        <f t="shared" si="2"/>
        <v>165</v>
      </c>
      <c r="B169" t="s">
        <v>4610</v>
      </c>
      <c r="C169" t="s">
        <v>4610</v>
      </c>
      <c r="D169" t="s">
        <v>1336</v>
      </c>
      <c r="E169" t="s">
        <v>4611</v>
      </c>
      <c r="F169">
        <v>0</v>
      </c>
      <c r="H169">
        <v>61</v>
      </c>
      <c r="I169" t="s">
        <v>4612</v>
      </c>
      <c r="J169">
        <v>25</v>
      </c>
      <c r="K169" t="s">
        <v>1902</v>
      </c>
      <c r="L169">
        <v>0</v>
      </c>
    </row>
    <row r="170" spans="1:12">
      <c r="A170">
        <f t="shared" si="2"/>
        <v>166</v>
      </c>
      <c r="B170" t="s">
        <v>4613</v>
      </c>
      <c r="C170" t="s">
        <v>4613</v>
      </c>
      <c r="D170" t="s">
        <v>1337</v>
      </c>
      <c r="F170">
        <v>0</v>
      </c>
      <c r="H170">
        <v>71.5</v>
      </c>
      <c r="I170" t="s">
        <v>4614</v>
      </c>
      <c r="J170">
        <v>1</v>
      </c>
      <c r="K170" t="s">
        <v>1915</v>
      </c>
      <c r="L170">
        <v>2</v>
      </c>
    </row>
    <row r="171" spans="1:12">
      <c r="A171">
        <f t="shared" si="2"/>
        <v>167</v>
      </c>
      <c r="B171" t="s">
        <v>2172</v>
      </c>
      <c r="C171" t="s">
        <v>2172</v>
      </c>
      <c r="D171" t="s">
        <v>1338</v>
      </c>
      <c r="E171" t="s">
        <v>2173</v>
      </c>
      <c r="F171">
        <v>2</v>
      </c>
      <c r="H171">
        <v>106.9</v>
      </c>
      <c r="I171" t="s">
        <v>2174</v>
      </c>
      <c r="J171">
        <v>1</v>
      </c>
      <c r="K171" t="s">
        <v>1915</v>
      </c>
      <c r="L171">
        <v>0</v>
      </c>
    </row>
    <row r="172" spans="1:12">
      <c r="A172">
        <f t="shared" si="2"/>
        <v>168</v>
      </c>
      <c r="B172" t="s">
        <v>2175</v>
      </c>
      <c r="C172" t="s">
        <v>2175</v>
      </c>
      <c r="D172" t="s">
        <v>1339</v>
      </c>
      <c r="E172" t="s">
        <v>2176</v>
      </c>
      <c r="F172">
        <v>1</v>
      </c>
      <c r="H172">
        <v>5.81</v>
      </c>
      <c r="I172" t="s">
        <v>2177</v>
      </c>
      <c r="J172">
        <v>15</v>
      </c>
      <c r="K172" t="s">
        <v>1906</v>
      </c>
      <c r="L172">
        <v>0</v>
      </c>
    </row>
    <row r="173" spans="1:12">
      <c r="A173">
        <f t="shared" si="2"/>
        <v>169</v>
      </c>
      <c r="B173" t="s">
        <v>2178</v>
      </c>
      <c r="C173" t="s">
        <v>2178</v>
      </c>
      <c r="D173" t="s">
        <v>1340</v>
      </c>
      <c r="E173" t="s">
        <v>2179</v>
      </c>
      <c r="F173">
        <v>1</v>
      </c>
      <c r="H173">
        <v>50.2</v>
      </c>
      <c r="I173" t="s">
        <v>2180</v>
      </c>
      <c r="J173">
        <v>14</v>
      </c>
      <c r="K173" t="s">
        <v>1898</v>
      </c>
      <c r="L173">
        <v>2</v>
      </c>
    </row>
    <row r="174" spans="1:12">
      <c r="A174">
        <f t="shared" si="2"/>
        <v>170</v>
      </c>
      <c r="B174" t="s">
        <v>2181</v>
      </c>
      <c r="C174" t="s">
        <v>2181</v>
      </c>
      <c r="D174" t="s">
        <v>1341</v>
      </c>
      <c r="E174" t="s">
        <v>2182</v>
      </c>
      <c r="F174">
        <v>2</v>
      </c>
      <c r="H174">
        <v>45.7</v>
      </c>
      <c r="I174" t="s">
        <v>2183</v>
      </c>
      <c r="J174">
        <v>1</v>
      </c>
      <c r="K174" t="s">
        <v>1915</v>
      </c>
      <c r="L174">
        <v>0</v>
      </c>
    </row>
    <row r="175" spans="1:12">
      <c r="A175">
        <f t="shared" si="2"/>
        <v>171</v>
      </c>
      <c r="B175" t="s">
        <v>4615</v>
      </c>
      <c r="C175" t="s">
        <v>4615</v>
      </c>
      <c r="D175" t="s">
        <v>4257</v>
      </c>
      <c r="E175" t="s">
        <v>4616</v>
      </c>
      <c r="F175">
        <v>0</v>
      </c>
      <c r="H175">
        <v>48.7</v>
      </c>
      <c r="I175" t="s">
        <v>4617</v>
      </c>
      <c r="J175">
        <v>1</v>
      </c>
      <c r="K175" t="s">
        <v>1915</v>
      </c>
      <c r="L175">
        <v>0</v>
      </c>
    </row>
    <row r="176" spans="1:12">
      <c r="A176">
        <f t="shared" si="2"/>
        <v>172</v>
      </c>
      <c r="B176" t="s">
        <v>2184</v>
      </c>
      <c r="C176" t="s">
        <v>2184</v>
      </c>
      <c r="D176" t="s">
        <v>1342</v>
      </c>
      <c r="E176" t="s">
        <v>2185</v>
      </c>
      <c r="F176">
        <v>1</v>
      </c>
      <c r="H176">
        <v>111.6</v>
      </c>
      <c r="I176" t="s">
        <v>2186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4618</v>
      </c>
      <c r="C177" t="s">
        <v>4618</v>
      </c>
      <c r="D177" t="s">
        <v>4258</v>
      </c>
      <c r="E177" t="s">
        <v>4619</v>
      </c>
      <c r="F177">
        <v>0</v>
      </c>
      <c r="H177">
        <v>329.9</v>
      </c>
      <c r="I177" t="s">
        <v>4620</v>
      </c>
      <c r="J177">
        <v>1</v>
      </c>
      <c r="K177" t="s">
        <v>1915</v>
      </c>
      <c r="L177">
        <v>2</v>
      </c>
    </row>
    <row r="178" spans="1:12">
      <c r="A178">
        <f t="shared" si="2"/>
        <v>174</v>
      </c>
      <c r="B178" t="s">
        <v>4621</v>
      </c>
      <c r="C178" t="s">
        <v>4621</v>
      </c>
      <c r="D178" t="s">
        <v>4259</v>
      </c>
      <c r="E178" t="s">
        <v>4622</v>
      </c>
      <c r="F178">
        <v>0</v>
      </c>
      <c r="H178">
        <v>659.7</v>
      </c>
      <c r="I178" t="s">
        <v>4623</v>
      </c>
      <c r="J178">
        <v>1</v>
      </c>
      <c r="K178" t="s">
        <v>1915</v>
      </c>
      <c r="L178">
        <v>2</v>
      </c>
    </row>
    <row r="179" spans="1:12">
      <c r="A179">
        <f t="shared" si="2"/>
        <v>175</v>
      </c>
      <c r="B179" t="s">
        <v>2187</v>
      </c>
      <c r="C179" t="s">
        <v>2187</v>
      </c>
      <c r="D179" t="s">
        <v>1343</v>
      </c>
      <c r="E179" t="s">
        <v>2188</v>
      </c>
      <c r="F179">
        <v>2</v>
      </c>
      <c r="H179">
        <v>989.6</v>
      </c>
      <c r="I179" t="s">
        <v>2189</v>
      </c>
      <c r="J179">
        <v>1</v>
      </c>
      <c r="K179" t="s">
        <v>1915</v>
      </c>
      <c r="L179">
        <v>2</v>
      </c>
    </row>
    <row r="180" spans="1:12">
      <c r="A180">
        <f t="shared" si="2"/>
        <v>176</v>
      </c>
      <c r="B180" t="s">
        <v>4624</v>
      </c>
      <c r="C180" t="s">
        <v>4624</v>
      </c>
      <c r="D180" t="s">
        <v>4260</v>
      </c>
      <c r="E180" t="s">
        <v>4625</v>
      </c>
      <c r="F180">
        <v>0</v>
      </c>
      <c r="H180">
        <v>0</v>
      </c>
      <c r="I180" t="s">
        <v>4626</v>
      </c>
      <c r="J180">
        <v>24</v>
      </c>
      <c r="K180" t="s">
        <v>2056</v>
      </c>
      <c r="L180">
        <v>0</v>
      </c>
    </row>
    <row r="181" spans="1:12">
      <c r="A181">
        <f t="shared" si="2"/>
        <v>177</v>
      </c>
      <c r="B181" t="s">
        <v>2190</v>
      </c>
      <c r="C181" t="s">
        <v>2190</v>
      </c>
      <c r="D181" t="s">
        <v>1344</v>
      </c>
      <c r="E181" t="s">
        <v>2191</v>
      </c>
      <c r="F181">
        <v>1</v>
      </c>
      <c r="H181">
        <v>107.4</v>
      </c>
      <c r="I181" t="s">
        <v>2192</v>
      </c>
      <c r="J181">
        <v>21</v>
      </c>
      <c r="K181" t="s">
        <v>1945</v>
      </c>
      <c r="L181">
        <v>0</v>
      </c>
    </row>
    <row r="182" spans="1:12">
      <c r="A182">
        <f t="shared" si="2"/>
        <v>178</v>
      </c>
      <c r="B182" t="s">
        <v>4627</v>
      </c>
      <c r="C182" t="s">
        <v>4627</v>
      </c>
      <c r="D182" t="s">
        <v>4261</v>
      </c>
      <c r="E182" t="s">
        <v>4628</v>
      </c>
      <c r="F182">
        <v>0</v>
      </c>
      <c r="H182">
        <v>9.1999999999999993</v>
      </c>
      <c r="I182" t="s">
        <v>4629</v>
      </c>
      <c r="J182">
        <v>1</v>
      </c>
      <c r="K182" t="s">
        <v>1915</v>
      </c>
      <c r="L182">
        <v>2</v>
      </c>
    </row>
    <row r="183" spans="1:12">
      <c r="A183">
        <f t="shared" si="2"/>
        <v>179</v>
      </c>
      <c r="B183" t="s">
        <v>4630</v>
      </c>
      <c r="C183" t="s">
        <v>4630</v>
      </c>
      <c r="D183" t="s">
        <v>4262</v>
      </c>
      <c r="E183" t="s">
        <v>4631</v>
      </c>
      <c r="F183">
        <v>0</v>
      </c>
      <c r="H183">
        <v>18.899999999999999</v>
      </c>
      <c r="I183" t="s">
        <v>4632</v>
      </c>
      <c r="J183">
        <v>1</v>
      </c>
      <c r="K183" t="s">
        <v>1915</v>
      </c>
      <c r="L183">
        <v>2</v>
      </c>
    </row>
    <row r="184" spans="1:12">
      <c r="A184">
        <f t="shared" si="2"/>
        <v>180</v>
      </c>
      <c r="B184" t="s">
        <v>4633</v>
      </c>
      <c r="C184" t="s">
        <v>4633</v>
      </c>
      <c r="D184" t="s">
        <v>4107</v>
      </c>
      <c r="E184" t="s">
        <v>4634</v>
      </c>
      <c r="F184">
        <v>0</v>
      </c>
      <c r="H184">
        <v>33.6</v>
      </c>
      <c r="I184" t="s">
        <v>4635</v>
      </c>
      <c r="J184">
        <v>1</v>
      </c>
      <c r="K184" t="s">
        <v>1915</v>
      </c>
      <c r="L184">
        <v>2</v>
      </c>
    </row>
    <row r="185" spans="1:12">
      <c r="A185">
        <f t="shared" si="2"/>
        <v>181</v>
      </c>
      <c r="B185" t="s">
        <v>4636</v>
      </c>
      <c r="C185" t="s">
        <v>4636</v>
      </c>
      <c r="D185" t="s">
        <v>4108</v>
      </c>
      <c r="E185" t="s">
        <v>4637</v>
      </c>
      <c r="F185">
        <v>0</v>
      </c>
      <c r="H185">
        <v>67.099999999999994</v>
      </c>
      <c r="I185" t="s">
        <v>4638</v>
      </c>
      <c r="J185">
        <v>3</v>
      </c>
      <c r="K185" t="s">
        <v>1938</v>
      </c>
      <c r="L185">
        <v>2</v>
      </c>
    </row>
    <row r="186" spans="1:12">
      <c r="A186">
        <f t="shared" si="2"/>
        <v>182</v>
      </c>
      <c r="B186" t="s">
        <v>4639</v>
      </c>
      <c r="C186" t="s">
        <v>4639</v>
      </c>
      <c r="D186" t="s">
        <v>4263</v>
      </c>
      <c r="F186">
        <v>0</v>
      </c>
      <c r="H186">
        <v>30.7</v>
      </c>
      <c r="I186" t="s">
        <v>4640</v>
      </c>
      <c r="J186">
        <v>1</v>
      </c>
      <c r="K186" t="s">
        <v>1915</v>
      </c>
      <c r="L186">
        <v>2</v>
      </c>
    </row>
    <row r="187" spans="1:12">
      <c r="A187">
        <f t="shared" si="2"/>
        <v>183</v>
      </c>
      <c r="B187" t="s">
        <v>4641</v>
      </c>
      <c r="C187" t="s">
        <v>4641</v>
      </c>
      <c r="D187" t="s">
        <v>4264</v>
      </c>
      <c r="F187">
        <v>0</v>
      </c>
      <c r="H187">
        <v>17</v>
      </c>
      <c r="I187" t="s">
        <v>4642</v>
      </c>
      <c r="J187">
        <v>1</v>
      </c>
      <c r="K187" t="s">
        <v>1915</v>
      </c>
      <c r="L187">
        <v>2</v>
      </c>
    </row>
    <row r="188" spans="1:12">
      <c r="A188">
        <f t="shared" si="2"/>
        <v>184</v>
      </c>
      <c r="B188" t="s">
        <v>4643</v>
      </c>
      <c r="C188" t="s">
        <v>4643</v>
      </c>
      <c r="D188" t="s">
        <v>4265</v>
      </c>
      <c r="F188">
        <v>0</v>
      </c>
      <c r="H188">
        <v>8.1999999999999993</v>
      </c>
      <c r="I188" t="s">
        <v>4644</v>
      </c>
      <c r="J188">
        <v>1</v>
      </c>
      <c r="K188" t="s">
        <v>1915</v>
      </c>
      <c r="L188">
        <v>2</v>
      </c>
    </row>
    <row r="189" spans="1:12">
      <c r="A189">
        <f t="shared" si="2"/>
        <v>185</v>
      </c>
      <c r="B189" t="s">
        <v>4645</v>
      </c>
      <c r="C189" t="s">
        <v>4645</v>
      </c>
      <c r="D189" t="s">
        <v>4109</v>
      </c>
      <c r="F189">
        <v>0</v>
      </c>
      <c r="H189">
        <v>63.3</v>
      </c>
      <c r="I189" t="s">
        <v>4646</v>
      </c>
      <c r="J189">
        <v>4</v>
      </c>
      <c r="K189" t="s">
        <v>2199</v>
      </c>
      <c r="L189">
        <v>2</v>
      </c>
    </row>
    <row r="190" spans="1:12">
      <c r="A190">
        <f t="shared" si="2"/>
        <v>186</v>
      </c>
      <c r="B190" t="s">
        <v>4647</v>
      </c>
      <c r="C190" t="s">
        <v>4647</v>
      </c>
      <c r="D190" t="s">
        <v>4266</v>
      </c>
      <c r="F190">
        <v>0</v>
      </c>
      <c r="H190">
        <v>8.1999999999999993</v>
      </c>
      <c r="I190" t="s">
        <v>4648</v>
      </c>
      <c r="J190">
        <v>1</v>
      </c>
      <c r="K190" t="s">
        <v>1915</v>
      </c>
      <c r="L190">
        <v>2</v>
      </c>
    </row>
    <row r="191" spans="1:12">
      <c r="A191">
        <f t="shared" si="2"/>
        <v>187</v>
      </c>
      <c r="B191" t="s">
        <v>2193</v>
      </c>
      <c r="C191" t="s">
        <v>2193</v>
      </c>
      <c r="D191" t="s">
        <v>1345</v>
      </c>
      <c r="F191">
        <v>1</v>
      </c>
      <c r="H191">
        <v>17</v>
      </c>
      <c r="I191" t="s">
        <v>2194</v>
      </c>
      <c r="J191">
        <v>1</v>
      </c>
      <c r="K191" t="s">
        <v>1915</v>
      </c>
      <c r="L191">
        <v>2</v>
      </c>
    </row>
    <row r="192" spans="1:12">
      <c r="A192">
        <f t="shared" si="2"/>
        <v>188</v>
      </c>
      <c r="B192" t="s">
        <v>2195</v>
      </c>
      <c r="C192" t="s">
        <v>2195</v>
      </c>
      <c r="D192" t="s">
        <v>1346</v>
      </c>
      <c r="F192">
        <v>1</v>
      </c>
      <c r="H192">
        <v>30.7</v>
      </c>
      <c r="I192" t="s">
        <v>2196</v>
      </c>
      <c r="J192">
        <v>1</v>
      </c>
      <c r="K192" t="s">
        <v>1915</v>
      </c>
      <c r="L192">
        <v>2</v>
      </c>
    </row>
    <row r="193" spans="1:12">
      <c r="A193">
        <f t="shared" si="2"/>
        <v>189</v>
      </c>
      <c r="B193" t="s">
        <v>2197</v>
      </c>
      <c r="C193" t="s">
        <v>2197</v>
      </c>
      <c r="D193" t="s">
        <v>1347</v>
      </c>
      <c r="F193">
        <v>1</v>
      </c>
      <c r="H193">
        <v>38.6</v>
      </c>
      <c r="I193" t="s">
        <v>2198</v>
      </c>
      <c r="J193">
        <v>4</v>
      </c>
      <c r="K193" t="s">
        <v>2199</v>
      </c>
      <c r="L193">
        <v>2</v>
      </c>
    </row>
    <row r="194" spans="1:12">
      <c r="A194">
        <f t="shared" si="2"/>
        <v>190</v>
      </c>
      <c r="B194" t="s">
        <v>2200</v>
      </c>
      <c r="C194" t="s">
        <v>2200</v>
      </c>
      <c r="D194" t="s">
        <v>1348</v>
      </c>
      <c r="F194">
        <v>1</v>
      </c>
      <c r="H194">
        <v>8.1999999999999993</v>
      </c>
      <c r="I194" t="s">
        <v>2201</v>
      </c>
      <c r="J194">
        <v>1</v>
      </c>
      <c r="K194" t="s">
        <v>1915</v>
      </c>
      <c r="L194">
        <v>2</v>
      </c>
    </row>
    <row r="195" spans="1:12">
      <c r="A195">
        <f t="shared" si="2"/>
        <v>191</v>
      </c>
      <c r="B195" t="s">
        <v>4649</v>
      </c>
      <c r="C195" t="s">
        <v>4649</v>
      </c>
      <c r="D195" t="s">
        <v>4110</v>
      </c>
      <c r="E195" t="s">
        <v>4650</v>
      </c>
      <c r="F195">
        <v>0</v>
      </c>
      <c r="H195">
        <v>40.299999999999997</v>
      </c>
      <c r="I195" t="s">
        <v>4651</v>
      </c>
      <c r="J195">
        <v>14</v>
      </c>
      <c r="K195" t="s">
        <v>1898</v>
      </c>
      <c r="L195">
        <v>0</v>
      </c>
    </row>
    <row r="196" spans="1:12">
      <c r="A196">
        <f t="shared" si="2"/>
        <v>192</v>
      </c>
      <c r="B196" t="s">
        <v>2202</v>
      </c>
      <c r="C196" t="s">
        <v>2202</v>
      </c>
      <c r="D196" t="s">
        <v>1349</v>
      </c>
      <c r="E196" t="s">
        <v>2203</v>
      </c>
      <c r="F196">
        <v>2</v>
      </c>
      <c r="H196">
        <v>17.5</v>
      </c>
      <c r="I196" t="s">
        <v>2204</v>
      </c>
      <c r="J196">
        <v>1</v>
      </c>
      <c r="K196" t="s">
        <v>1915</v>
      </c>
      <c r="L196">
        <v>0</v>
      </c>
    </row>
    <row r="197" spans="1:12">
      <c r="A197">
        <f t="shared" si="2"/>
        <v>193</v>
      </c>
      <c r="B197" t="s">
        <v>4652</v>
      </c>
      <c r="C197" t="s">
        <v>4652</v>
      </c>
      <c r="D197" t="s">
        <v>4111</v>
      </c>
      <c r="E197" t="s">
        <v>4653</v>
      </c>
      <c r="F197">
        <v>0</v>
      </c>
      <c r="H197">
        <v>10.4</v>
      </c>
      <c r="I197" t="s">
        <v>4654</v>
      </c>
      <c r="J197">
        <v>1</v>
      </c>
      <c r="K197" t="s">
        <v>1915</v>
      </c>
      <c r="L197">
        <v>0</v>
      </c>
    </row>
    <row r="198" spans="1:12">
      <c r="A198">
        <f t="shared" si="2"/>
        <v>194</v>
      </c>
      <c r="B198" t="s">
        <v>2205</v>
      </c>
      <c r="C198" t="s">
        <v>2205</v>
      </c>
      <c r="D198" t="s">
        <v>1350</v>
      </c>
      <c r="F198">
        <v>1</v>
      </c>
      <c r="H198">
        <v>10.4</v>
      </c>
      <c r="I198" t="s">
        <v>2206</v>
      </c>
      <c r="J198">
        <v>1</v>
      </c>
      <c r="K198" t="s">
        <v>1915</v>
      </c>
      <c r="L198">
        <v>0</v>
      </c>
    </row>
    <row r="199" spans="1:12">
      <c r="A199">
        <f t="shared" ref="A199:A262" si="3">A198+1</f>
        <v>195</v>
      </c>
      <c r="B199" t="s">
        <v>4655</v>
      </c>
      <c r="C199" t="s">
        <v>4655</v>
      </c>
      <c r="D199" t="s">
        <v>4267</v>
      </c>
      <c r="E199" t="s">
        <v>4656</v>
      </c>
      <c r="F199">
        <v>0</v>
      </c>
      <c r="H199">
        <v>946.6</v>
      </c>
      <c r="I199" t="s">
        <v>4657</v>
      </c>
      <c r="J199">
        <v>1</v>
      </c>
      <c r="K199" t="s">
        <v>1915</v>
      </c>
      <c r="L199">
        <v>2</v>
      </c>
    </row>
    <row r="200" spans="1:12">
      <c r="A200">
        <f t="shared" si="3"/>
        <v>196</v>
      </c>
      <c r="B200" t="s">
        <v>4658</v>
      </c>
      <c r="C200" t="s">
        <v>4658</v>
      </c>
      <c r="D200" t="s">
        <v>4112</v>
      </c>
      <c r="F200">
        <v>0</v>
      </c>
      <c r="H200">
        <v>5.9</v>
      </c>
      <c r="I200" t="s">
        <v>4659</v>
      </c>
      <c r="J200">
        <v>1</v>
      </c>
      <c r="K200" t="s">
        <v>1915</v>
      </c>
      <c r="L200">
        <v>0</v>
      </c>
    </row>
    <row r="201" spans="1:12">
      <c r="A201">
        <f t="shared" si="3"/>
        <v>197</v>
      </c>
      <c r="B201" t="s">
        <v>4660</v>
      </c>
      <c r="C201" t="s">
        <v>4660</v>
      </c>
      <c r="D201" t="s">
        <v>4268</v>
      </c>
      <c r="E201" t="s">
        <v>4661</v>
      </c>
      <c r="F201">
        <v>0</v>
      </c>
      <c r="H201">
        <v>19.8</v>
      </c>
      <c r="I201" t="s">
        <v>4662</v>
      </c>
      <c r="J201">
        <v>3</v>
      </c>
      <c r="K201" t="s">
        <v>1938</v>
      </c>
      <c r="L201">
        <v>0</v>
      </c>
    </row>
    <row r="202" spans="1:12">
      <c r="A202">
        <f t="shared" si="3"/>
        <v>198</v>
      </c>
      <c r="B202" t="s">
        <v>2207</v>
      </c>
      <c r="C202" t="s">
        <v>2207</v>
      </c>
      <c r="D202" t="s">
        <v>1351</v>
      </c>
      <c r="E202" t="s">
        <v>2208</v>
      </c>
      <c r="F202">
        <v>1</v>
      </c>
      <c r="H202">
        <v>0</v>
      </c>
      <c r="I202" t="s">
        <v>2209</v>
      </c>
      <c r="J202">
        <v>24</v>
      </c>
      <c r="K202" t="s">
        <v>2056</v>
      </c>
      <c r="L202">
        <v>0</v>
      </c>
    </row>
    <row r="203" spans="1:12">
      <c r="A203">
        <f t="shared" si="3"/>
        <v>199</v>
      </c>
      <c r="B203" t="s">
        <v>2210</v>
      </c>
      <c r="C203" t="s">
        <v>2210</v>
      </c>
      <c r="D203" t="s">
        <v>1352</v>
      </c>
      <c r="E203" t="s">
        <v>2211</v>
      </c>
      <c r="F203">
        <v>1</v>
      </c>
      <c r="H203">
        <v>0</v>
      </c>
      <c r="I203" t="s">
        <v>2212</v>
      </c>
      <c r="J203">
        <v>24</v>
      </c>
      <c r="K203" t="s">
        <v>2056</v>
      </c>
      <c r="L203">
        <v>0</v>
      </c>
    </row>
    <row r="204" spans="1:12">
      <c r="A204">
        <f t="shared" si="3"/>
        <v>200</v>
      </c>
      <c r="B204" t="s">
        <v>4663</v>
      </c>
      <c r="C204" t="s">
        <v>4663</v>
      </c>
      <c r="D204" t="s">
        <v>4269</v>
      </c>
      <c r="E204" t="s">
        <v>4664</v>
      </c>
      <c r="F204">
        <v>0</v>
      </c>
      <c r="H204">
        <v>6.1</v>
      </c>
      <c r="I204" t="s">
        <v>4665</v>
      </c>
      <c r="J204">
        <v>1</v>
      </c>
      <c r="K204" t="s">
        <v>1915</v>
      </c>
      <c r="L204">
        <v>0</v>
      </c>
    </row>
    <row r="205" spans="1:12">
      <c r="A205">
        <f t="shared" si="3"/>
        <v>201</v>
      </c>
      <c r="B205" t="s">
        <v>4666</v>
      </c>
      <c r="C205" t="s">
        <v>4666</v>
      </c>
      <c r="D205" t="s">
        <v>4270</v>
      </c>
      <c r="E205" t="s">
        <v>4667</v>
      </c>
      <c r="F205">
        <v>0</v>
      </c>
      <c r="H205">
        <v>24.6</v>
      </c>
      <c r="I205" t="s">
        <v>4668</v>
      </c>
      <c r="J205">
        <v>1</v>
      </c>
      <c r="K205" t="s">
        <v>1915</v>
      </c>
      <c r="L205">
        <v>0</v>
      </c>
    </row>
    <row r="206" spans="1:12">
      <c r="A206">
        <f t="shared" si="3"/>
        <v>202</v>
      </c>
      <c r="B206" t="s">
        <v>2213</v>
      </c>
      <c r="C206" t="s">
        <v>2213</v>
      </c>
      <c r="D206" t="s">
        <v>1353</v>
      </c>
      <c r="E206" t="s">
        <v>2214</v>
      </c>
      <c r="F206">
        <v>1</v>
      </c>
      <c r="H206">
        <v>10</v>
      </c>
      <c r="I206" t="s">
        <v>2215</v>
      </c>
      <c r="J206">
        <v>1</v>
      </c>
      <c r="K206" t="s">
        <v>1915</v>
      </c>
      <c r="L206">
        <v>0</v>
      </c>
    </row>
    <row r="207" spans="1:12">
      <c r="A207">
        <f t="shared" si="3"/>
        <v>203</v>
      </c>
      <c r="B207" t="s">
        <v>2216</v>
      </c>
      <c r="C207" t="s">
        <v>2216</v>
      </c>
      <c r="D207" t="s">
        <v>1354</v>
      </c>
      <c r="E207" t="s">
        <v>2217</v>
      </c>
      <c r="F207">
        <v>1</v>
      </c>
      <c r="H207">
        <v>18.399999999999999</v>
      </c>
      <c r="I207" t="s">
        <v>2218</v>
      </c>
      <c r="J207">
        <v>1</v>
      </c>
      <c r="K207" t="s">
        <v>1915</v>
      </c>
      <c r="L207">
        <v>2</v>
      </c>
    </row>
    <row r="208" spans="1:12">
      <c r="A208">
        <f t="shared" si="3"/>
        <v>204</v>
      </c>
      <c r="B208" t="s">
        <v>4669</v>
      </c>
      <c r="C208" t="s">
        <v>4669</v>
      </c>
      <c r="D208" t="s">
        <v>4271</v>
      </c>
      <c r="E208" t="s">
        <v>4670</v>
      </c>
      <c r="F208">
        <v>0</v>
      </c>
      <c r="H208">
        <v>18.399999999999999</v>
      </c>
      <c r="I208" t="s">
        <v>4671</v>
      </c>
      <c r="J208">
        <v>1</v>
      </c>
      <c r="K208" t="s">
        <v>1915</v>
      </c>
      <c r="L208">
        <v>2</v>
      </c>
    </row>
    <row r="209" spans="1:12">
      <c r="A209">
        <f t="shared" si="3"/>
        <v>205</v>
      </c>
      <c r="B209" t="s">
        <v>4672</v>
      </c>
      <c r="C209" t="s">
        <v>4672</v>
      </c>
      <c r="D209" t="s">
        <v>4272</v>
      </c>
      <c r="E209" t="s">
        <v>4673</v>
      </c>
      <c r="F209">
        <v>0</v>
      </c>
      <c r="H209">
        <v>36</v>
      </c>
      <c r="I209" t="s">
        <v>4674</v>
      </c>
      <c r="J209">
        <v>1</v>
      </c>
      <c r="K209" t="s">
        <v>1915</v>
      </c>
      <c r="L209">
        <v>2</v>
      </c>
    </row>
    <row r="210" spans="1:12">
      <c r="A210">
        <f t="shared" si="3"/>
        <v>206</v>
      </c>
      <c r="B210" t="s">
        <v>2219</v>
      </c>
      <c r="C210" t="s">
        <v>2219</v>
      </c>
      <c r="D210" t="s">
        <v>1355</v>
      </c>
      <c r="E210" t="s">
        <v>2220</v>
      </c>
      <c r="F210">
        <v>1</v>
      </c>
      <c r="H210">
        <v>27.6</v>
      </c>
      <c r="I210" t="s">
        <v>2221</v>
      </c>
      <c r="J210">
        <v>1</v>
      </c>
      <c r="K210" t="s">
        <v>1915</v>
      </c>
      <c r="L210">
        <v>2</v>
      </c>
    </row>
    <row r="211" spans="1:12">
      <c r="A211">
        <f t="shared" si="3"/>
        <v>207</v>
      </c>
      <c r="B211" t="s">
        <v>2222</v>
      </c>
      <c r="C211" t="s">
        <v>2222</v>
      </c>
      <c r="D211" t="s">
        <v>1356</v>
      </c>
      <c r="F211">
        <v>2</v>
      </c>
      <c r="H211">
        <v>9.6</v>
      </c>
      <c r="I211" t="s">
        <v>2223</v>
      </c>
      <c r="J211">
        <v>3</v>
      </c>
      <c r="K211" t="s">
        <v>1938</v>
      </c>
      <c r="L211">
        <v>0</v>
      </c>
    </row>
    <row r="212" spans="1:12">
      <c r="A212">
        <f t="shared" si="3"/>
        <v>208</v>
      </c>
      <c r="B212" t="s">
        <v>2224</v>
      </c>
      <c r="C212" t="s">
        <v>2224</v>
      </c>
      <c r="D212" t="s">
        <v>1357</v>
      </c>
      <c r="E212" t="s">
        <v>2225</v>
      </c>
      <c r="F212">
        <v>1</v>
      </c>
      <c r="H212">
        <v>5.9</v>
      </c>
      <c r="I212" t="s">
        <v>2226</v>
      </c>
      <c r="J212">
        <v>1</v>
      </c>
      <c r="K212" t="s">
        <v>1915</v>
      </c>
      <c r="L212">
        <v>0</v>
      </c>
    </row>
    <row r="213" spans="1:12">
      <c r="A213">
        <f t="shared" si="3"/>
        <v>209</v>
      </c>
      <c r="B213" t="s">
        <v>2227</v>
      </c>
      <c r="C213" t="s">
        <v>2227</v>
      </c>
      <c r="D213" t="s">
        <v>1358</v>
      </c>
      <c r="E213" t="s">
        <v>2228</v>
      </c>
      <c r="F213">
        <v>1</v>
      </c>
      <c r="H213">
        <v>10</v>
      </c>
      <c r="I213" t="s">
        <v>2229</v>
      </c>
      <c r="J213">
        <v>1</v>
      </c>
      <c r="K213" t="s">
        <v>1915</v>
      </c>
      <c r="L213">
        <v>0</v>
      </c>
    </row>
    <row r="214" spans="1:12">
      <c r="A214">
        <f t="shared" si="3"/>
        <v>210</v>
      </c>
      <c r="B214" t="s">
        <v>2230</v>
      </c>
      <c r="C214" t="s">
        <v>2230</v>
      </c>
      <c r="D214" t="s">
        <v>1359</v>
      </c>
      <c r="E214" t="s">
        <v>2231</v>
      </c>
      <c r="F214">
        <v>1</v>
      </c>
      <c r="H214">
        <v>22.2</v>
      </c>
      <c r="I214" t="s">
        <v>2232</v>
      </c>
      <c r="J214">
        <v>3</v>
      </c>
      <c r="K214" t="s">
        <v>1938</v>
      </c>
      <c r="L214">
        <v>0</v>
      </c>
    </row>
    <row r="215" spans="1:12">
      <c r="A215">
        <f t="shared" si="3"/>
        <v>211</v>
      </c>
      <c r="B215" t="s">
        <v>4675</v>
      </c>
      <c r="C215" t="s">
        <v>4675</v>
      </c>
      <c r="D215" t="s">
        <v>4113</v>
      </c>
      <c r="E215" t="s">
        <v>4676</v>
      </c>
      <c r="F215">
        <v>0</v>
      </c>
      <c r="H215">
        <v>9.8000000000000007</v>
      </c>
      <c r="I215" t="s">
        <v>4677</v>
      </c>
      <c r="J215">
        <v>1</v>
      </c>
      <c r="K215" t="s">
        <v>1915</v>
      </c>
      <c r="L215">
        <v>2</v>
      </c>
    </row>
    <row r="216" spans="1:12">
      <c r="A216">
        <f t="shared" si="3"/>
        <v>212</v>
      </c>
      <c r="B216" t="s">
        <v>4678</v>
      </c>
      <c r="C216" t="s">
        <v>4678</v>
      </c>
      <c r="D216" t="s">
        <v>4114</v>
      </c>
      <c r="E216" t="s">
        <v>4679</v>
      </c>
      <c r="F216">
        <v>0</v>
      </c>
      <c r="H216">
        <v>10.4</v>
      </c>
      <c r="I216" t="s">
        <v>4680</v>
      </c>
      <c r="J216">
        <v>1</v>
      </c>
      <c r="K216" t="s">
        <v>1915</v>
      </c>
      <c r="L216">
        <v>0</v>
      </c>
    </row>
    <row r="217" spans="1:12">
      <c r="A217">
        <f t="shared" si="3"/>
        <v>213</v>
      </c>
      <c r="B217" t="s">
        <v>2233</v>
      </c>
      <c r="C217" t="s">
        <v>2233</v>
      </c>
      <c r="D217" t="s">
        <v>1360</v>
      </c>
      <c r="F217">
        <v>1</v>
      </c>
      <c r="H217">
        <v>10.4</v>
      </c>
      <c r="I217" t="s">
        <v>2234</v>
      </c>
      <c r="J217">
        <v>1</v>
      </c>
      <c r="K217" t="s">
        <v>1915</v>
      </c>
      <c r="L217">
        <v>0</v>
      </c>
    </row>
    <row r="218" spans="1:12">
      <c r="A218">
        <f t="shared" si="3"/>
        <v>214</v>
      </c>
      <c r="B218" t="s">
        <v>2235</v>
      </c>
      <c r="C218" t="s">
        <v>2235</v>
      </c>
      <c r="D218" t="s">
        <v>1361</v>
      </c>
      <c r="E218" t="s">
        <v>2236</v>
      </c>
      <c r="F218">
        <v>1</v>
      </c>
      <c r="H218">
        <v>10.4</v>
      </c>
      <c r="I218" t="s">
        <v>2237</v>
      </c>
      <c r="J218">
        <v>1</v>
      </c>
      <c r="K218" t="s">
        <v>1915</v>
      </c>
      <c r="L218">
        <v>0</v>
      </c>
    </row>
    <row r="219" spans="1:12">
      <c r="A219">
        <f t="shared" si="3"/>
        <v>215</v>
      </c>
      <c r="B219" t="s">
        <v>2238</v>
      </c>
      <c r="C219" t="s">
        <v>2238</v>
      </c>
      <c r="D219" t="s">
        <v>1362</v>
      </c>
      <c r="E219" t="s">
        <v>2239</v>
      </c>
      <c r="F219">
        <v>1</v>
      </c>
      <c r="H219">
        <v>12.2</v>
      </c>
      <c r="I219" t="s">
        <v>2240</v>
      </c>
      <c r="J219">
        <v>3</v>
      </c>
      <c r="K219" t="s">
        <v>1938</v>
      </c>
      <c r="L219">
        <v>2</v>
      </c>
    </row>
    <row r="220" spans="1:12">
      <c r="A220">
        <f t="shared" si="3"/>
        <v>216</v>
      </c>
      <c r="B220" t="s">
        <v>2241</v>
      </c>
      <c r="C220" t="s">
        <v>2241</v>
      </c>
      <c r="D220" t="s">
        <v>1363</v>
      </c>
      <c r="E220" t="s">
        <v>2242</v>
      </c>
      <c r="F220">
        <v>1</v>
      </c>
      <c r="H220">
        <v>6.7</v>
      </c>
      <c r="I220" t="s">
        <v>2243</v>
      </c>
      <c r="J220">
        <v>1</v>
      </c>
      <c r="K220" t="s">
        <v>1915</v>
      </c>
      <c r="L220">
        <v>0</v>
      </c>
    </row>
    <row r="221" spans="1:12">
      <c r="A221">
        <f t="shared" si="3"/>
        <v>217</v>
      </c>
      <c r="B221" t="s">
        <v>2244</v>
      </c>
      <c r="C221" t="s">
        <v>2244</v>
      </c>
      <c r="D221" t="s">
        <v>1364</v>
      </c>
      <c r="E221" t="s">
        <v>2245</v>
      </c>
      <c r="F221">
        <v>1</v>
      </c>
      <c r="H221">
        <v>31.4</v>
      </c>
      <c r="I221" t="s">
        <v>2246</v>
      </c>
      <c r="J221">
        <v>12</v>
      </c>
      <c r="K221" t="s">
        <v>2247</v>
      </c>
      <c r="L221">
        <v>0</v>
      </c>
    </row>
    <row r="222" spans="1:12">
      <c r="A222">
        <f t="shared" si="3"/>
        <v>218</v>
      </c>
      <c r="B222" t="s">
        <v>4681</v>
      </c>
      <c r="C222" t="s">
        <v>4681</v>
      </c>
      <c r="D222" t="s">
        <v>4115</v>
      </c>
      <c r="E222" t="s">
        <v>4682</v>
      </c>
      <c r="F222">
        <v>0</v>
      </c>
      <c r="H222">
        <v>5.3</v>
      </c>
      <c r="I222" t="s">
        <v>4683</v>
      </c>
      <c r="J222">
        <v>7</v>
      </c>
      <c r="K222" t="s">
        <v>2142</v>
      </c>
      <c r="L222">
        <v>2</v>
      </c>
    </row>
    <row r="223" spans="1:12">
      <c r="A223">
        <f t="shared" si="3"/>
        <v>219</v>
      </c>
      <c r="B223" t="s">
        <v>2248</v>
      </c>
      <c r="C223" t="s">
        <v>2248</v>
      </c>
      <c r="D223" t="s">
        <v>1365</v>
      </c>
      <c r="E223" t="s">
        <v>2249</v>
      </c>
      <c r="F223">
        <v>1</v>
      </c>
      <c r="H223">
        <v>210</v>
      </c>
      <c r="I223" t="s">
        <v>2250</v>
      </c>
      <c r="J223">
        <v>25</v>
      </c>
      <c r="K223" t="s">
        <v>1902</v>
      </c>
      <c r="L223">
        <v>2</v>
      </c>
    </row>
    <row r="224" spans="1:12">
      <c r="A224">
        <f t="shared" si="3"/>
        <v>220</v>
      </c>
      <c r="B224" t="s">
        <v>4684</v>
      </c>
      <c r="C224" t="s">
        <v>4684</v>
      </c>
      <c r="D224" t="s">
        <v>1197</v>
      </c>
      <c r="E224" t="s">
        <v>4685</v>
      </c>
      <c r="F224">
        <v>0</v>
      </c>
      <c r="H224">
        <v>119</v>
      </c>
      <c r="I224" t="s">
        <v>4686</v>
      </c>
      <c r="J224">
        <v>25</v>
      </c>
      <c r="K224" t="s">
        <v>1902</v>
      </c>
      <c r="L224">
        <v>2</v>
      </c>
    </row>
    <row r="225" spans="1:12">
      <c r="A225">
        <f t="shared" si="3"/>
        <v>221</v>
      </c>
      <c r="B225" t="s">
        <v>2251</v>
      </c>
      <c r="C225" t="s">
        <v>2251</v>
      </c>
      <c r="D225" t="s">
        <v>1366</v>
      </c>
      <c r="E225" t="s">
        <v>2252</v>
      </c>
      <c r="F225">
        <v>1</v>
      </c>
      <c r="H225">
        <v>27.7</v>
      </c>
      <c r="I225" t="s">
        <v>2253</v>
      </c>
      <c r="J225">
        <v>18</v>
      </c>
      <c r="K225" t="s">
        <v>2254</v>
      </c>
      <c r="L225">
        <v>2</v>
      </c>
    </row>
    <row r="226" spans="1:12">
      <c r="A226">
        <f t="shared" si="3"/>
        <v>222</v>
      </c>
      <c r="B226" t="s">
        <v>4687</v>
      </c>
      <c r="C226" t="s">
        <v>4687</v>
      </c>
      <c r="D226" t="s">
        <v>4273</v>
      </c>
      <c r="E226" t="s">
        <v>4688</v>
      </c>
      <c r="F226">
        <v>0</v>
      </c>
      <c r="H226">
        <v>37.200000000000003</v>
      </c>
      <c r="I226" t="s">
        <v>4689</v>
      </c>
      <c r="J226">
        <v>3</v>
      </c>
      <c r="K226" t="s">
        <v>1938</v>
      </c>
      <c r="L226">
        <v>0</v>
      </c>
    </row>
    <row r="227" spans="1:12">
      <c r="A227">
        <f t="shared" si="3"/>
        <v>223</v>
      </c>
      <c r="B227" t="s">
        <v>2255</v>
      </c>
      <c r="C227" t="s">
        <v>2255</v>
      </c>
      <c r="D227" t="s">
        <v>1367</v>
      </c>
      <c r="E227" t="s">
        <v>2256</v>
      </c>
      <c r="F227">
        <v>1</v>
      </c>
      <c r="H227">
        <v>1732.2</v>
      </c>
      <c r="I227" t="s">
        <v>2257</v>
      </c>
      <c r="J227">
        <v>10</v>
      </c>
      <c r="K227" t="s">
        <v>1967</v>
      </c>
      <c r="L227">
        <v>0</v>
      </c>
    </row>
    <row r="228" spans="1:12">
      <c r="A228">
        <f t="shared" si="3"/>
        <v>224</v>
      </c>
      <c r="B228" t="s">
        <v>2258</v>
      </c>
      <c r="C228" t="s">
        <v>2258</v>
      </c>
      <c r="D228" t="s">
        <v>1368</v>
      </c>
      <c r="E228" t="s">
        <v>2259</v>
      </c>
      <c r="F228">
        <v>1</v>
      </c>
      <c r="H228">
        <v>21.7</v>
      </c>
      <c r="I228" t="s">
        <v>2260</v>
      </c>
      <c r="J228">
        <v>1</v>
      </c>
      <c r="K228" t="s">
        <v>1915</v>
      </c>
      <c r="L228">
        <v>0</v>
      </c>
    </row>
    <row r="229" spans="1:12">
      <c r="A229">
        <f t="shared" si="3"/>
        <v>225</v>
      </c>
      <c r="B229" t="s">
        <v>4690</v>
      </c>
      <c r="C229" t="s">
        <v>4690</v>
      </c>
      <c r="D229" t="s">
        <v>4274</v>
      </c>
      <c r="E229" t="s">
        <v>4691</v>
      </c>
      <c r="F229">
        <v>0</v>
      </c>
      <c r="H229">
        <v>0</v>
      </c>
      <c r="I229" t="s">
        <v>4692</v>
      </c>
      <c r="J229">
        <v>24</v>
      </c>
      <c r="K229" t="s">
        <v>2056</v>
      </c>
      <c r="L229">
        <v>0</v>
      </c>
    </row>
    <row r="230" spans="1:12">
      <c r="A230">
        <f t="shared" si="3"/>
        <v>226</v>
      </c>
      <c r="B230" t="s">
        <v>2261</v>
      </c>
      <c r="C230" t="s">
        <v>2261</v>
      </c>
      <c r="D230" t="s">
        <v>1369</v>
      </c>
      <c r="E230" t="s">
        <v>2262</v>
      </c>
      <c r="F230">
        <v>1</v>
      </c>
      <c r="H230">
        <v>10.4</v>
      </c>
      <c r="I230" t="s">
        <v>2263</v>
      </c>
      <c r="J230">
        <v>1</v>
      </c>
      <c r="K230" t="s">
        <v>1915</v>
      </c>
      <c r="L230">
        <v>2</v>
      </c>
    </row>
    <row r="231" spans="1:12">
      <c r="A231">
        <f t="shared" si="3"/>
        <v>227</v>
      </c>
      <c r="B231" t="s">
        <v>2264</v>
      </c>
      <c r="C231" t="s">
        <v>2264</v>
      </c>
      <c r="D231" t="s">
        <v>1370</v>
      </c>
      <c r="E231" t="s">
        <v>2265</v>
      </c>
      <c r="F231">
        <v>1</v>
      </c>
      <c r="H231">
        <v>10.4</v>
      </c>
      <c r="I231" t="s">
        <v>2266</v>
      </c>
      <c r="J231">
        <v>1</v>
      </c>
      <c r="K231" t="s">
        <v>1915</v>
      </c>
      <c r="L231">
        <v>2</v>
      </c>
    </row>
    <row r="232" spans="1:12">
      <c r="A232">
        <f t="shared" si="3"/>
        <v>228</v>
      </c>
      <c r="B232" t="s">
        <v>2267</v>
      </c>
      <c r="C232" t="s">
        <v>2267</v>
      </c>
      <c r="D232" t="s">
        <v>1371</v>
      </c>
      <c r="E232" t="s">
        <v>2268</v>
      </c>
      <c r="F232">
        <v>1</v>
      </c>
      <c r="H232">
        <v>16.8</v>
      </c>
      <c r="I232" t="s">
        <v>2269</v>
      </c>
      <c r="J232">
        <v>1</v>
      </c>
      <c r="K232" t="s">
        <v>1915</v>
      </c>
      <c r="L232">
        <v>2</v>
      </c>
    </row>
    <row r="233" spans="1:12">
      <c r="A233">
        <f t="shared" si="3"/>
        <v>229</v>
      </c>
      <c r="B233" t="s">
        <v>2270</v>
      </c>
      <c r="C233" t="s">
        <v>2270</v>
      </c>
      <c r="D233" t="s">
        <v>1372</v>
      </c>
      <c r="E233" t="s">
        <v>2271</v>
      </c>
      <c r="F233">
        <v>1</v>
      </c>
      <c r="H233">
        <v>29.3</v>
      </c>
      <c r="I233" t="s">
        <v>2272</v>
      </c>
      <c r="J233">
        <v>1</v>
      </c>
      <c r="K233" t="s">
        <v>1915</v>
      </c>
      <c r="L233">
        <v>2</v>
      </c>
    </row>
    <row r="234" spans="1:12">
      <c r="A234">
        <f t="shared" si="3"/>
        <v>230</v>
      </c>
      <c r="B234" t="s">
        <v>2273</v>
      </c>
      <c r="C234" t="s">
        <v>2273</v>
      </c>
      <c r="D234" t="s">
        <v>1373</v>
      </c>
      <c r="E234" t="s">
        <v>2274</v>
      </c>
      <c r="F234">
        <v>1</v>
      </c>
      <c r="H234">
        <v>134.9</v>
      </c>
      <c r="I234" t="s">
        <v>2275</v>
      </c>
      <c r="J234">
        <v>3</v>
      </c>
      <c r="K234" t="s">
        <v>1938</v>
      </c>
      <c r="L234">
        <v>2</v>
      </c>
    </row>
    <row r="235" spans="1:12">
      <c r="A235">
        <f t="shared" si="3"/>
        <v>231</v>
      </c>
      <c r="B235" t="s">
        <v>4693</v>
      </c>
      <c r="C235" t="s">
        <v>4693</v>
      </c>
      <c r="D235" t="s">
        <v>1374</v>
      </c>
      <c r="F235">
        <v>0</v>
      </c>
      <c r="H235">
        <v>90.8</v>
      </c>
      <c r="I235" t="s">
        <v>4694</v>
      </c>
      <c r="J235">
        <v>1</v>
      </c>
      <c r="K235" t="s">
        <v>1915</v>
      </c>
      <c r="L235">
        <v>0</v>
      </c>
    </row>
    <row r="236" spans="1:12">
      <c r="A236">
        <f t="shared" si="3"/>
        <v>232</v>
      </c>
      <c r="B236" t="s">
        <v>2276</v>
      </c>
      <c r="C236" t="s">
        <v>2276</v>
      </c>
      <c r="D236" t="s">
        <v>1375</v>
      </c>
      <c r="F236">
        <v>1</v>
      </c>
      <c r="H236">
        <v>57.3</v>
      </c>
      <c r="I236" t="s">
        <v>2277</v>
      </c>
      <c r="J236">
        <v>1</v>
      </c>
      <c r="K236" t="s">
        <v>1915</v>
      </c>
      <c r="L236">
        <v>0</v>
      </c>
    </row>
    <row r="237" spans="1:12">
      <c r="A237">
        <f t="shared" si="3"/>
        <v>233</v>
      </c>
      <c r="B237" t="s">
        <v>2278</v>
      </c>
      <c r="C237" t="s">
        <v>2278</v>
      </c>
      <c r="D237" t="s">
        <v>1376</v>
      </c>
      <c r="E237" t="s">
        <v>2279</v>
      </c>
      <c r="F237">
        <v>1</v>
      </c>
      <c r="H237">
        <v>80.2</v>
      </c>
      <c r="I237" t="s">
        <v>2280</v>
      </c>
      <c r="J237">
        <v>1</v>
      </c>
      <c r="K237" t="s">
        <v>1915</v>
      </c>
      <c r="L237">
        <v>0</v>
      </c>
    </row>
    <row r="238" spans="1:12">
      <c r="A238">
        <f t="shared" si="3"/>
        <v>234</v>
      </c>
      <c r="B238" t="s">
        <v>2281</v>
      </c>
      <c r="C238" t="s">
        <v>2281</v>
      </c>
      <c r="D238" t="s">
        <v>404</v>
      </c>
      <c r="F238">
        <v>2</v>
      </c>
      <c r="H238">
        <v>505.4</v>
      </c>
      <c r="I238" t="s">
        <v>2282</v>
      </c>
      <c r="J238">
        <v>21</v>
      </c>
      <c r="K238" t="s">
        <v>1945</v>
      </c>
      <c r="L238">
        <v>0</v>
      </c>
    </row>
    <row r="239" spans="1:12">
      <c r="A239">
        <f t="shared" si="3"/>
        <v>235</v>
      </c>
      <c r="B239" t="s">
        <v>2283</v>
      </c>
      <c r="C239" t="s">
        <v>2283</v>
      </c>
      <c r="D239" t="s">
        <v>1377</v>
      </c>
      <c r="E239" t="s">
        <v>2284</v>
      </c>
      <c r="F239">
        <v>1</v>
      </c>
      <c r="H239">
        <v>85.2</v>
      </c>
      <c r="I239" t="s">
        <v>2285</v>
      </c>
      <c r="J239">
        <v>1</v>
      </c>
      <c r="K239" t="s">
        <v>1915</v>
      </c>
      <c r="L239">
        <v>0</v>
      </c>
    </row>
    <row r="240" spans="1:12">
      <c r="A240">
        <f t="shared" si="3"/>
        <v>236</v>
      </c>
      <c r="B240" t="s">
        <v>2286</v>
      </c>
      <c r="C240" t="s">
        <v>2286</v>
      </c>
      <c r="D240" t="s">
        <v>1378</v>
      </c>
      <c r="E240" t="s">
        <v>2287</v>
      </c>
      <c r="F240">
        <v>1</v>
      </c>
      <c r="H240">
        <v>10.199999999999999</v>
      </c>
      <c r="I240" t="s">
        <v>2288</v>
      </c>
      <c r="J240">
        <v>3</v>
      </c>
      <c r="K240" t="s">
        <v>1938</v>
      </c>
      <c r="L240">
        <v>0</v>
      </c>
    </row>
    <row r="241" spans="1:12">
      <c r="A241">
        <f t="shared" si="3"/>
        <v>237</v>
      </c>
      <c r="B241" t="s">
        <v>2289</v>
      </c>
      <c r="C241" t="s">
        <v>2289</v>
      </c>
      <c r="D241" t="s">
        <v>1379</v>
      </c>
      <c r="E241" t="s">
        <v>2290</v>
      </c>
      <c r="F241">
        <v>2</v>
      </c>
      <c r="H241">
        <v>13.3</v>
      </c>
      <c r="I241" t="s">
        <v>2291</v>
      </c>
      <c r="J241">
        <v>3</v>
      </c>
      <c r="K241" t="s">
        <v>1938</v>
      </c>
      <c r="L241">
        <v>0</v>
      </c>
    </row>
    <row r="242" spans="1:12">
      <c r="A242">
        <f t="shared" si="3"/>
        <v>238</v>
      </c>
      <c r="B242" t="s">
        <v>4695</v>
      </c>
      <c r="C242" t="s">
        <v>4695</v>
      </c>
      <c r="D242" t="s">
        <v>4275</v>
      </c>
      <c r="E242" t="s">
        <v>4696</v>
      </c>
      <c r="F242">
        <v>0</v>
      </c>
      <c r="H242">
        <v>24.1</v>
      </c>
      <c r="I242" t="s">
        <v>4697</v>
      </c>
      <c r="J242">
        <v>3</v>
      </c>
      <c r="K242" t="s">
        <v>1938</v>
      </c>
      <c r="L242">
        <v>0</v>
      </c>
    </row>
    <row r="243" spans="1:12">
      <c r="A243">
        <f t="shared" si="3"/>
        <v>239</v>
      </c>
      <c r="B243" t="s">
        <v>2292</v>
      </c>
      <c r="C243" t="s">
        <v>2292</v>
      </c>
      <c r="D243" t="s">
        <v>1380</v>
      </c>
      <c r="E243" t="s">
        <v>2293</v>
      </c>
      <c r="F243">
        <v>1</v>
      </c>
      <c r="H243">
        <v>18.3</v>
      </c>
      <c r="I243" t="s">
        <v>2294</v>
      </c>
      <c r="J243">
        <v>3</v>
      </c>
      <c r="K243" t="s">
        <v>1938</v>
      </c>
      <c r="L243">
        <v>0</v>
      </c>
    </row>
    <row r="244" spans="1:12">
      <c r="A244">
        <f t="shared" si="3"/>
        <v>240</v>
      </c>
      <c r="B244" t="s">
        <v>2295</v>
      </c>
      <c r="C244" t="s">
        <v>2295</v>
      </c>
      <c r="D244" t="s">
        <v>1381</v>
      </c>
      <c r="E244" t="s">
        <v>2296</v>
      </c>
      <c r="F244">
        <v>2</v>
      </c>
      <c r="H244">
        <v>14.8</v>
      </c>
      <c r="I244" t="s">
        <v>2297</v>
      </c>
      <c r="J244">
        <v>3</v>
      </c>
      <c r="K244" t="s">
        <v>1938</v>
      </c>
      <c r="L244">
        <v>0</v>
      </c>
    </row>
    <row r="245" spans="1:12">
      <c r="A245">
        <f t="shared" si="3"/>
        <v>241</v>
      </c>
      <c r="B245" t="s">
        <v>2298</v>
      </c>
      <c r="C245" t="s">
        <v>2298</v>
      </c>
      <c r="D245" t="s">
        <v>1382</v>
      </c>
      <c r="E245" t="s">
        <v>2299</v>
      </c>
      <c r="F245">
        <v>1</v>
      </c>
      <c r="H245">
        <v>20.399999999999999</v>
      </c>
      <c r="I245" t="s">
        <v>2300</v>
      </c>
      <c r="J245">
        <v>3</v>
      </c>
      <c r="K245" t="s">
        <v>1938</v>
      </c>
      <c r="L245">
        <v>0</v>
      </c>
    </row>
    <row r="246" spans="1:12">
      <c r="A246">
        <f t="shared" si="3"/>
        <v>242</v>
      </c>
      <c r="B246" t="s">
        <v>4698</v>
      </c>
      <c r="C246" t="s">
        <v>4698</v>
      </c>
      <c r="D246" t="s">
        <v>4276</v>
      </c>
      <c r="E246" t="s">
        <v>4699</v>
      </c>
      <c r="F246">
        <v>0</v>
      </c>
      <c r="H246">
        <v>25.5</v>
      </c>
      <c r="I246" t="s">
        <v>4700</v>
      </c>
      <c r="J246">
        <v>3</v>
      </c>
      <c r="K246" t="s">
        <v>1938</v>
      </c>
      <c r="L246">
        <v>0</v>
      </c>
    </row>
    <row r="247" spans="1:12">
      <c r="A247">
        <f t="shared" si="3"/>
        <v>243</v>
      </c>
      <c r="B247" t="s">
        <v>4701</v>
      </c>
      <c r="C247" t="s">
        <v>4701</v>
      </c>
      <c r="D247" t="s">
        <v>4277</v>
      </c>
      <c r="F247">
        <v>0</v>
      </c>
      <c r="H247">
        <v>22.3</v>
      </c>
      <c r="I247" t="s">
        <v>4702</v>
      </c>
      <c r="J247">
        <v>4</v>
      </c>
      <c r="K247" t="s">
        <v>2199</v>
      </c>
      <c r="L247">
        <v>0</v>
      </c>
    </row>
    <row r="248" spans="1:12">
      <c r="A248">
        <f t="shared" si="3"/>
        <v>244</v>
      </c>
      <c r="B248" t="s">
        <v>2301</v>
      </c>
      <c r="C248" t="s">
        <v>2301</v>
      </c>
      <c r="D248" t="s">
        <v>1383</v>
      </c>
      <c r="E248" t="s">
        <v>2302</v>
      </c>
      <c r="F248">
        <v>2</v>
      </c>
      <c r="H248">
        <v>46.8</v>
      </c>
      <c r="I248" t="s">
        <v>2303</v>
      </c>
      <c r="J248">
        <v>3</v>
      </c>
      <c r="K248" t="s">
        <v>1938</v>
      </c>
      <c r="L248">
        <v>0</v>
      </c>
    </row>
    <row r="249" spans="1:12">
      <c r="A249">
        <f t="shared" si="3"/>
        <v>245</v>
      </c>
      <c r="B249" t="s">
        <v>4703</v>
      </c>
      <c r="C249" t="s">
        <v>4703</v>
      </c>
      <c r="D249" t="s">
        <v>1384</v>
      </c>
      <c r="E249" t="s">
        <v>4704</v>
      </c>
      <c r="F249">
        <v>0</v>
      </c>
      <c r="H249">
        <v>449.4</v>
      </c>
      <c r="I249" t="s">
        <v>4705</v>
      </c>
      <c r="J249">
        <v>21</v>
      </c>
      <c r="K249" t="s">
        <v>1945</v>
      </c>
      <c r="L249">
        <v>0</v>
      </c>
    </row>
    <row r="250" spans="1:12">
      <c r="A250">
        <f t="shared" si="3"/>
        <v>246</v>
      </c>
      <c r="B250" t="s">
        <v>2304</v>
      </c>
      <c r="C250" t="s">
        <v>2304</v>
      </c>
      <c r="D250" t="s">
        <v>1385</v>
      </c>
      <c r="E250" t="s">
        <v>2305</v>
      </c>
      <c r="F250">
        <v>1</v>
      </c>
      <c r="H250">
        <v>12.5</v>
      </c>
      <c r="I250" t="s">
        <v>2306</v>
      </c>
      <c r="J250">
        <v>1</v>
      </c>
      <c r="K250" t="s">
        <v>1915</v>
      </c>
      <c r="L250">
        <v>0</v>
      </c>
    </row>
    <row r="251" spans="1:12">
      <c r="A251">
        <f t="shared" si="3"/>
        <v>247</v>
      </c>
      <c r="B251" t="s">
        <v>2307</v>
      </c>
      <c r="C251" t="s">
        <v>2307</v>
      </c>
      <c r="D251" t="s">
        <v>1386</v>
      </c>
      <c r="E251" t="s">
        <v>2308</v>
      </c>
      <c r="F251">
        <v>1</v>
      </c>
      <c r="H251">
        <v>16.100000000000001</v>
      </c>
      <c r="I251" t="s">
        <v>2309</v>
      </c>
      <c r="J251">
        <v>1</v>
      </c>
      <c r="K251" t="s">
        <v>1915</v>
      </c>
      <c r="L251">
        <v>0</v>
      </c>
    </row>
    <row r="252" spans="1:12">
      <c r="A252">
        <f t="shared" si="3"/>
        <v>248</v>
      </c>
      <c r="B252" t="s">
        <v>2310</v>
      </c>
      <c r="C252" t="s">
        <v>2310</v>
      </c>
      <c r="D252" t="s">
        <v>1387</v>
      </c>
      <c r="E252" t="s">
        <v>2311</v>
      </c>
      <c r="F252">
        <v>1</v>
      </c>
      <c r="H252">
        <v>19.8</v>
      </c>
      <c r="I252" t="s">
        <v>2312</v>
      </c>
      <c r="J252">
        <v>3</v>
      </c>
      <c r="K252" t="s">
        <v>1938</v>
      </c>
      <c r="L252">
        <v>0</v>
      </c>
    </row>
    <row r="253" spans="1:12">
      <c r="A253">
        <f t="shared" si="3"/>
        <v>249</v>
      </c>
      <c r="B253" t="s">
        <v>2313</v>
      </c>
      <c r="C253" t="s">
        <v>2313</v>
      </c>
      <c r="D253" t="s">
        <v>1388</v>
      </c>
      <c r="E253" t="s">
        <v>2314</v>
      </c>
      <c r="F253">
        <v>1</v>
      </c>
      <c r="H253">
        <v>31.7</v>
      </c>
      <c r="I253" t="s">
        <v>2315</v>
      </c>
      <c r="J253">
        <v>1</v>
      </c>
      <c r="K253" t="s">
        <v>1915</v>
      </c>
      <c r="L253">
        <v>0</v>
      </c>
    </row>
    <row r="254" spans="1:12">
      <c r="A254">
        <f t="shared" si="3"/>
        <v>250</v>
      </c>
      <c r="B254" t="s">
        <v>2316</v>
      </c>
      <c r="C254" t="s">
        <v>2316</v>
      </c>
      <c r="D254" t="s">
        <v>1389</v>
      </c>
      <c r="E254" t="s">
        <v>2317</v>
      </c>
      <c r="F254">
        <v>1</v>
      </c>
      <c r="H254">
        <v>24.9</v>
      </c>
      <c r="I254" t="s">
        <v>2318</v>
      </c>
      <c r="J254">
        <v>1</v>
      </c>
      <c r="K254" t="s">
        <v>1915</v>
      </c>
      <c r="L254">
        <v>0</v>
      </c>
    </row>
    <row r="255" spans="1:12">
      <c r="A255">
        <f t="shared" si="3"/>
        <v>251</v>
      </c>
      <c r="B255" t="s">
        <v>2319</v>
      </c>
      <c r="C255" t="s">
        <v>2319</v>
      </c>
      <c r="D255" t="s">
        <v>1390</v>
      </c>
      <c r="E255" t="s">
        <v>2320</v>
      </c>
      <c r="F255">
        <v>1</v>
      </c>
      <c r="H255">
        <v>8.1999999999999993</v>
      </c>
      <c r="I255" t="s">
        <v>2321</v>
      </c>
      <c r="J255">
        <v>1</v>
      </c>
      <c r="K255" t="s">
        <v>1915</v>
      </c>
      <c r="L255">
        <v>0</v>
      </c>
    </row>
    <row r="256" spans="1:12">
      <c r="A256">
        <f t="shared" si="3"/>
        <v>252</v>
      </c>
      <c r="B256" t="s">
        <v>2322</v>
      </c>
      <c r="C256" t="s">
        <v>2322</v>
      </c>
      <c r="D256" t="s">
        <v>416</v>
      </c>
      <c r="E256" t="s">
        <v>2323</v>
      </c>
      <c r="F256">
        <v>1</v>
      </c>
      <c r="H256">
        <v>302</v>
      </c>
      <c r="I256" t="s">
        <v>2324</v>
      </c>
      <c r="J256">
        <v>25</v>
      </c>
      <c r="K256" t="s">
        <v>1902</v>
      </c>
      <c r="L256">
        <v>0</v>
      </c>
    </row>
    <row r="257" spans="1:12">
      <c r="A257">
        <f t="shared" si="3"/>
        <v>253</v>
      </c>
      <c r="B257" t="s">
        <v>2325</v>
      </c>
      <c r="C257" t="s">
        <v>2325</v>
      </c>
      <c r="D257" t="s">
        <v>1391</v>
      </c>
      <c r="E257" t="s">
        <v>2326</v>
      </c>
      <c r="F257">
        <v>1</v>
      </c>
      <c r="H257">
        <v>124.2</v>
      </c>
      <c r="I257" t="s">
        <v>2327</v>
      </c>
      <c r="J257">
        <v>13</v>
      </c>
      <c r="K257" t="s">
        <v>2328</v>
      </c>
      <c r="L257">
        <v>0</v>
      </c>
    </row>
    <row r="258" spans="1:12">
      <c r="A258">
        <f t="shared" si="3"/>
        <v>254</v>
      </c>
      <c r="B258" t="s">
        <v>2329</v>
      </c>
      <c r="C258" t="s">
        <v>2329</v>
      </c>
      <c r="D258" t="s">
        <v>421</v>
      </c>
      <c r="E258" t="s">
        <v>2330</v>
      </c>
      <c r="F258">
        <v>1</v>
      </c>
      <c r="H258">
        <v>5.9</v>
      </c>
      <c r="I258" t="s">
        <v>2331</v>
      </c>
      <c r="J258">
        <v>1</v>
      </c>
      <c r="K258" t="s">
        <v>1915</v>
      </c>
      <c r="L258">
        <v>0</v>
      </c>
    </row>
    <row r="259" spans="1:12">
      <c r="A259">
        <f t="shared" si="3"/>
        <v>255</v>
      </c>
      <c r="B259" t="s">
        <v>4706</v>
      </c>
      <c r="C259" t="s">
        <v>4706</v>
      </c>
      <c r="D259" t="s">
        <v>4278</v>
      </c>
      <c r="E259" t="s">
        <v>4707</v>
      </c>
      <c r="F259">
        <v>0</v>
      </c>
      <c r="H259">
        <v>57</v>
      </c>
      <c r="I259" t="s">
        <v>4708</v>
      </c>
      <c r="J259">
        <v>25</v>
      </c>
      <c r="K259" t="s">
        <v>1902</v>
      </c>
      <c r="L259">
        <v>0</v>
      </c>
    </row>
    <row r="260" spans="1:12">
      <c r="A260">
        <f t="shared" si="3"/>
        <v>256</v>
      </c>
      <c r="B260" t="s">
        <v>4709</v>
      </c>
      <c r="C260" t="s">
        <v>4709</v>
      </c>
      <c r="D260" t="s">
        <v>4116</v>
      </c>
      <c r="E260" t="s">
        <v>4710</v>
      </c>
      <c r="F260">
        <v>0</v>
      </c>
      <c r="H260">
        <v>10.4</v>
      </c>
      <c r="I260" t="s">
        <v>4711</v>
      </c>
      <c r="J260">
        <v>1</v>
      </c>
      <c r="K260" t="s">
        <v>1915</v>
      </c>
      <c r="L260">
        <v>2</v>
      </c>
    </row>
    <row r="261" spans="1:12">
      <c r="A261">
        <f t="shared" si="3"/>
        <v>257</v>
      </c>
      <c r="B261" t="s">
        <v>2332</v>
      </c>
      <c r="C261" t="s">
        <v>2332</v>
      </c>
      <c r="D261" t="s">
        <v>1392</v>
      </c>
      <c r="F261">
        <v>1</v>
      </c>
      <c r="H261">
        <v>10.4</v>
      </c>
      <c r="I261" t="s">
        <v>2333</v>
      </c>
      <c r="J261">
        <v>1</v>
      </c>
      <c r="K261" t="s">
        <v>1915</v>
      </c>
      <c r="L261">
        <v>2</v>
      </c>
    </row>
    <row r="262" spans="1:12">
      <c r="A262">
        <f t="shared" si="3"/>
        <v>258</v>
      </c>
      <c r="B262" t="s">
        <v>4712</v>
      </c>
      <c r="C262" t="s">
        <v>4712</v>
      </c>
      <c r="D262" t="s">
        <v>4279</v>
      </c>
      <c r="F262">
        <v>0</v>
      </c>
      <c r="H262">
        <v>272</v>
      </c>
      <c r="I262" t="s">
        <v>4713</v>
      </c>
      <c r="J262">
        <v>25</v>
      </c>
      <c r="K262" t="s">
        <v>1902</v>
      </c>
      <c r="L262">
        <v>0</v>
      </c>
    </row>
    <row r="263" spans="1:12">
      <c r="A263">
        <f t="shared" ref="A263:A326" si="4">A262+1</f>
        <v>259</v>
      </c>
      <c r="B263" t="s">
        <v>2334</v>
      </c>
      <c r="C263" t="s">
        <v>2334</v>
      </c>
      <c r="D263" t="s">
        <v>1393</v>
      </c>
      <c r="F263">
        <v>1</v>
      </c>
      <c r="H263">
        <v>333</v>
      </c>
      <c r="I263" t="s">
        <v>2335</v>
      </c>
      <c r="J263">
        <v>25</v>
      </c>
      <c r="K263" t="s">
        <v>1902</v>
      </c>
      <c r="L263">
        <v>0</v>
      </c>
    </row>
    <row r="264" spans="1:12">
      <c r="A264">
        <f t="shared" si="4"/>
        <v>260</v>
      </c>
      <c r="B264" t="s">
        <v>4714</v>
      </c>
      <c r="C264" t="s">
        <v>4714</v>
      </c>
      <c r="D264" t="s">
        <v>4280</v>
      </c>
      <c r="F264">
        <v>0</v>
      </c>
      <c r="H264">
        <v>387</v>
      </c>
      <c r="I264" t="s">
        <v>4715</v>
      </c>
      <c r="J264">
        <v>25</v>
      </c>
      <c r="K264" t="s">
        <v>1902</v>
      </c>
      <c r="L264">
        <v>0</v>
      </c>
    </row>
    <row r="265" spans="1:12">
      <c r="A265">
        <f t="shared" si="4"/>
        <v>261</v>
      </c>
      <c r="B265" t="s">
        <v>4716</v>
      </c>
      <c r="C265" t="s">
        <v>4716</v>
      </c>
      <c r="D265" t="s">
        <v>4064</v>
      </c>
      <c r="E265" t="s">
        <v>4717</v>
      </c>
      <c r="F265">
        <v>0</v>
      </c>
      <c r="H265">
        <v>1396.8</v>
      </c>
      <c r="I265" t="s">
        <v>4718</v>
      </c>
      <c r="J265">
        <v>17</v>
      </c>
      <c r="K265" t="s">
        <v>2090</v>
      </c>
      <c r="L265">
        <v>0</v>
      </c>
    </row>
    <row r="266" spans="1:12">
      <c r="A266">
        <f t="shared" si="4"/>
        <v>262</v>
      </c>
      <c r="B266" t="s">
        <v>4719</v>
      </c>
      <c r="C266" t="s">
        <v>4719</v>
      </c>
      <c r="D266" t="s">
        <v>4117</v>
      </c>
      <c r="E266" t="s">
        <v>4720</v>
      </c>
      <c r="F266">
        <v>0</v>
      </c>
      <c r="H266">
        <v>25.9</v>
      </c>
      <c r="I266" t="s">
        <v>4721</v>
      </c>
      <c r="J266">
        <v>1</v>
      </c>
      <c r="K266" t="s">
        <v>1915</v>
      </c>
      <c r="L266">
        <v>2</v>
      </c>
    </row>
    <row r="267" spans="1:12">
      <c r="A267">
        <f t="shared" si="4"/>
        <v>263</v>
      </c>
      <c r="B267" t="s">
        <v>2336</v>
      </c>
      <c r="C267" t="s">
        <v>2336</v>
      </c>
      <c r="D267" t="s">
        <v>1394</v>
      </c>
      <c r="E267" t="s">
        <v>2337</v>
      </c>
      <c r="F267">
        <v>1</v>
      </c>
      <c r="H267">
        <v>48.3</v>
      </c>
      <c r="I267" t="s">
        <v>2338</v>
      </c>
      <c r="J267">
        <v>3</v>
      </c>
      <c r="K267" t="s">
        <v>1938</v>
      </c>
      <c r="L267">
        <v>0</v>
      </c>
    </row>
    <row r="268" spans="1:12">
      <c r="A268">
        <f t="shared" si="4"/>
        <v>264</v>
      </c>
      <c r="B268" t="s">
        <v>4722</v>
      </c>
      <c r="C268" t="s">
        <v>4722</v>
      </c>
      <c r="D268" t="s">
        <v>4281</v>
      </c>
      <c r="E268" t="s">
        <v>4723</v>
      </c>
      <c r="F268">
        <v>0</v>
      </c>
      <c r="H268">
        <v>12.7</v>
      </c>
      <c r="I268" t="s">
        <v>4724</v>
      </c>
      <c r="J268">
        <v>1</v>
      </c>
      <c r="K268" t="s">
        <v>1915</v>
      </c>
      <c r="L268">
        <v>0</v>
      </c>
    </row>
    <row r="269" spans="1:12">
      <c r="A269">
        <f t="shared" si="4"/>
        <v>265</v>
      </c>
      <c r="B269" t="s">
        <v>4725</v>
      </c>
      <c r="C269" t="s">
        <v>4725</v>
      </c>
      <c r="D269" t="s">
        <v>4282</v>
      </c>
      <c r="E269" t="s">
        <v>4726</v>
      </c>
      <c r="F269">
        <v>0</v>
      </c>
      <c r="H269">
        <v>31.9</v>
      </c>
      <c r="I269" t="s">
        <v>4727</v>
      </c>
      <c r="J269">
        <v>1</v>
      </c>
      <c r="K269" t="s">
        <v>1915</v>
      </c>
      <c r="L269">
        <v>0</v>
      </c>
    </row>
    <row r="270" spans="1:12">
      <c r="A270">
        <f t="shared" si="4"/>
        <v>266</v>
      </c>
      <c r="B270" t="s">
        <v>2339</v>
      </c>
      <c r="C270" t="s">
        <v>2339</v>
      </c>
      <c r="D270" t="s">
        <v>1395</v>
      </c>
      <c r="F270">
        <v>2</v>
      </c>
      <c r="H270">
        <v>12.7</v>
      </c>
      <c r="I270" t="s">
        <v>2340</v>
      </c>
      <c r="J270">
        <v>1</v>
      </c>
      <c r="K270" t="s">
        <v>1915</v>
      </c>
      <c r="L270">
        <v>0</v>
      </c>
    </row>
    <row r="271" spans="1:12">
      <c r="A271">
        <f t="shared" si="4"/>
        <v>267</v>
      </c>
      <c r="B271" t="s">
        <v>2341</v>
      </c>
      <c r="C271" t="s">
        <v>2341</v>
      </c>
      <c r="D271" t="s">
        <v>1396</v>
      </c>
      <c r="F271">
        <v>1</v>
      </c>
      <c r="H271">
        <v>31.9</v>
      </c>
      <c r="I271" t="s">
        <v>2342</v>
      </c>
      <c r="J271">
        <v>1</v>
      </c>
      <c r="K271" t="s">
        <v>1915</v>
      </c>
      <c r="L271">
        <v>0</v>
      </c>
    </row>
    <row r="272" spans="1:12">
      <c r="A272">
        <f t="shared" si="4"/>
        <v>268</v>
      </c>
      <c r="B272" t="s">
        <v>2343</v>
      </c>
      <c r="C272" t="s">
        <v>2343</v>
      </c>
      <c r="D272" t="s">
        <v>1397</v>
      </c>
      <c r="E272" t="s">
        <v>2344</v>
      </c>
      <c r="F272">
        <v>2</v>
      </c>
      <c r="H272">
        <v>16.100000000000001</v>
      </c>
      <c r="I272" t="s">
        <v>2345</v>
      </c>
      <c r="J272">
        <v>1</v>
      </c>
      <c r="K272" t="s">
        <v>1915</v>
      </c>
      <c r="L272">
        <v>0</v>
      </c>
    </row>
    <row r="273" spans="1:12">
      <c r="A273">
        <f t="shared" si="4"/>
        <v>269</v>
      </c>
      <c r="B273" t="s">
        <v>2346</v>
      </c>
      <c r="C273" t="s">
        <v>2346</v>
      </c>
      <c r="D273" t="s">
        <v>1398</v>
      </c>
      <c r="F273">
        <v>1</v>
      </c>
      <c r="H273">
        <v>11.7</v>
      </c>
      <c r="I273" t="s">
        <v>2347</v>
      </c>
      <c r="J273">
        <v>14</v>
      </c>
      <c r="K273" t="s">
        <v>1898</v>
      </c>
      <c r="L273">
        <v>2</v>
      </c>
    </row>
    <row r="274" spans="1:12">
      <c r="A274">
        <f t="shared" si="4"/>
        <v>270</v>
      </c>
      <c r="B274" t="s">
        <v>2348</v>
      </c>
      <c r="C274" t="s">
        <v>2348</v>
      </c>
      <c r="D274" t="s">
        <v>1399</v>
      </c>
      <c r="E274" t="s">
        <v>2349</v>
      </c>
      <c r="F274">
        <v>1</v>
      </c>
      <c r="H274">
        <v>71.7</v>
      </c>
      <c r="I274" t="s">
        <v>2350</v>
      </c>
      <c r="J274">
        <v>11</v>
      </c>
      <c r="K274" t="s">
        <v>2351</v>
      </c>
      <c r="L274">
        <v>0</v>
      </c>
    </row>
    <row r="275" spans="1:12">
      <c r="A275">
        <f t="shared" si="4"/>
        <v>271</v>
      </c>
      <c r="B275" t="s">
        <v>4728</v>
      </c>
      <c r="C275" t="s">
        <v>4728</v>
      </c>
      <c r="D275" t="s">
        <v>4283</v>
      </c>
      <c r="E275" t="s">
        <v>4729</v>
      </c>
      <c r="F275">
        <v>0</v>
      </c>
      <c r="H275">
        <v>201.7</v>
      </c>
      <c r="I275" t="s">
        <v>4730</v>
      </c>
      <c r="J275">
        <v>21</v>
      </c>
      <c r="K275" t="s">
        <v>1945</v>
      </c>
      <c r="L275">
        <v>0</v>
      </c>
    </row>
    <row r="276" spans="1:12">
      <c r="A276">
        <f t="shared" si="4"/>
        <v>272</v>
      </c>
      <c r="B276" t="s">
        <v>4731</v>
      </c>
      <c r="C276" t="s">
        <v>4731</v>
      </c>
      <c r="D276" t="s">
        <v>4284</v>
      </c>
      <c r="E276" t="s">
        <v>4732</v>
      </c>
      <c r="F276">
        <v>0</v>
      </c>
      <c r="H276">
        <v>187.8</v>
      </c>
      <c r="I276" t="s">
        <v>4733</v>
      </c>
      <c r="J276">
        <v>21</v>
      </c>
      <c r="K276" t="s">
        <v>1945</v>
      </c>
      <c r="L276">
        <v>0</v>
      </c>
    </row>
    <row r="277" spans="1:12">
      <c r="A277">
        <f t="shared" si="4"/>
        <v>273</v>
      </c>
      <c r="B277" t="s">
        <v>4734</v>
      </c>
      <c r="C277" t="s">
        <v>4734</v>
      </c>
      <c r="D277" t="s">
        <v>4285</v>
      </c>
      <c r="E277" t="s">
        <v>4735</v>
      </c>
      <c r="F277">
        <v>0</v>
      </c>
      <c r="H277">
        <v>239.1</v>
      </c>
      <c r="I277" t="s">
        <v>4736</v>
      </c>
      <c r="J277">
        <v>23</v>
      </c>
      <c r="K277" t="s">
        <v>2360</v>
      </c>
      <c r="L277">
        <v>0</v>
      </c>
    </row>
    <row r="278" spans="1:12">
      <c r="A278">
        <f t="shared" si="4"/>
        <v>274</v>
      </c>
      <c r="B278" t="s">
        <v>2352</v>
      </c>
      <c r="C278" t="s">
        <v>2352</v>
      </c>
      <c r="D278" t="s">
        <v>1400</v>
      </c>
      <c r="F278">
        <v>1</v>
      </c>
      <c r="H278">
        <v>187.8</v>
      </c>
      <c r="I278" t="s">
        <v>2353</v>
      </c>
      <c r="J278">
        <v>21</v>
      </c>
      <c r="K278" t="s">
        <v>1945</v>
      </c>
      <c r="L278">
        <v>0</v>
      </c>
    </row>
    <row r="279" spans="1:12">
      <c r="A279">
        <f t="shared" si="4"/>
        <v>275</v>
      </c>
      <c r="B279" t="s">
        <v>4737</v>
      </c>
      <c r="C279" t="s">
        <v>4737</v>
      </c>
      <c r="D279" t="s">
        <v>1401</v>
      </c>
      <c r="F279">
        <v>0</v>
      </c>
      <c r="H279">
        <v>5.7</v>
      </c>
      <c r="I279" t="s">
        <v>4738</v>
      </c>
      <c r="J279">
        <v>1</v>
      </c>
      <c r="K279" t="s">
        <v>1915</v>
      </c>
      <c r="L279">
        <v>0</v>
      </c>
    </row>
    <row r="280" spans="1:12">
      <c r="A280">
        <f t="shared" si="4"/>
        <v>276</v>
      </c>
      <c r="B280" t="s">
        <v>2354</v>
      </c>
      <c r="C280" t="s">
        <v>2354</v>
      </c>
      <c r="D280" t="s">
        <v>445</v>
      </c>
      <c r="E280" t="s">
        <v>2355</v>
      </c>
      <c r="F280">
        <v>1</v>
      </c>
      <c r="H280">
        <v>61</v>
      </c>
      <c r="I280" t="s">
        <v>2356</v>
      </c>
      <c r="J280">
        <v>25</v>
      </c>
      <c r="K280" t="s">
        <v>1902</v>
      </c>
      <c r="L280">
        <v>0</v>
      </c>
    </row>
    <row r="281" spans="1:12">
      <c r="A281">
        <f t="shared" si="4"/>
        <v>277</v>
      </c>
      <c r="B281" t="s">
        <v>2357</v>
      </c>
      <c r="C281" t="s">
        <v>2357</v>
      </c>
      <c r="D281" t="s">
        <v>1402</v>
      </c>
      <c r="E281" t="s">
        <v>2358</v>
      </c>
      <c r="F281">
        <v>1</v>
      </c>
      <c r="H281">
        <v>231</v>
      </c>
      <c r="I281" t="s">
        <v>2359</v>
      </c>
      <c r="J281">
        <v>23</v>
      </c>
      <c r="K281" t="s">
        <v>2360</v>
      </c>
      <c r="L281">
        <v>0</v>
      </c>
    </row>
    <row r="282" spans="1:12">
      <c r="A282">
        <f t="shared" si="4"/>
        <v>278</v>
      </c>
      <c r="B282" t="s">
        <v>2361</v>
      </c>
      <c r="C282" t="s">
        <v>2361</v>
      </c>
      <c r="D282" t="s">
        <v>1403</v>
      </c>
      <c r="E282" t="s">
        <v>2362</v>
      </c>
      <c r="F282">
        <v>1</v>
      </c>
      <c r="H282">
        <v>12.3</v>
      </c>
      <c r="I282" t="s">
        <v>2363</v>
      </c>
      <c r="J282">
        <v>19</v>
      </c>
      <c r="K282" t="s">
        <v>1979</v>
      </c>
      <c r="L282">
        <v>0</v>
      </c>
    </row>
    <row r="283" spans="1:12">
      <c r="A283">
        <f t="shared" si="4"/>
        <v>279</v>
      </c>
      <c r="B283" t="s">
        <v>2364</v>
      </c>
      <c r="C283" t="s">
        <v>2364</v>
      </c>
      <c r="D283" t="s">
        <v>1404</v>
      </c>
      <c r="E283" t="s">
        <v>2365</v>
      </c>
      <c r="F283">
        <v>1</v>
      </c>
      <c r="H283">
        <v>54.7</v>
      </c>
      <c r="I283" t="s">
        <v>2366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4739</v>
      </c>
      <c r="C284" t="s">
        <v>4739</v>
      </c>
      <c r="D284" t="s">
        <v>1405</v>
      </c>
      <c r="F284">
        <v>0</v>
      </c>
      <c r="H284">
        <v>31.5</v>
      </c>
      <c r="I284" t="s">
        <v>4740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2367</v>
      </c>
      <c r="C285" t="s">
        <v>2367</v>
      </c>
      <c r="D285" t="s">
        <v>1406</v>
      </c>
      <c r="E285" t="s">
        <v>2368</v>
      </c>
      <c r="F285">
        <v>1</v>
      </c>
      <c r="H285">
        <v>12.8</v>
      </c>
      <c r="I285" t="s">
        <v>2369</v>
      </c>
      <c r="J285">
        <v>15</v>
      </c>
      <c r="K285" t="s">
        <v>1906</v>
      </c>
      <c r="L285">
        <v>0</v>
      </c>
    </row>
    <row r="286" spans="1:12">
      <c r="A286">
        <f t="shared" si="4"/>
        <v>282</v>
      </c>
      <c r="B286" t="s">
        <v>2370</v>
      </c>
      <c r="C286" t="s">
        <v>2370</v>
      </c>
      <c r="D286" t="s">
        <v>459</v>
      </c>
      <c r="E286" t="s">
        <v>2371</v>
      </c>
      <c r="F286">
        <v>1</v>
      </c>
      <c r="H286">
        <v>45.9</v>
      </c>
      <c r="I286" t="s">
        <v>2372</v>
      </c>
      <c r="J286">
        <v>1</v>
      </c>
      <c r="K286" t="s">
        <v>1915</v>
      </c>
      <c r="L286">
        <v>0</v>
      </c>
    </row>
    <row r="287" spans="1:12">
      <c r="A287">
        <f t="shared" si="4"/>
        <v>283</v>
      </c>
      <c r="B287" t="s">
        <v>2373</v>
      </c>
      <c r="C287" t="s">
        <v>2373</v>
      </c>
      <c r="D287" t="s">
        <v>1407</v>
      </c>
      <c r="E287" t="s">
        <v>2374</v>
      </c>
      <c r="F287">
        <v>1</v>
      </c>
      <c r="H287">
        <v>8.6999999999999993</v>
      </c>
      <c r="I287" t="s">
        <v>2375</v>
      </c>
      <c r="J287">
        <v>14</v>
      </c>
      <c r="K287" t="s">
        <v>1898</v>
      </c>
      <c r="L287">
        <v>0</v>
      </c>
    </row>
    <row r="288" spans="1:12">
      <c r="A288">
        <f t="shared" si="4"/>
        <v>284</v>
      </c>
      <c r="B288" t="s">
        <v>2376</v>
      </c>
      <c r="C288" t="s">
        <v>2376</v>
      </c>
      <c r="D288" t="s">
        <v>1408</v>
      </c>
      <c r="F288">
        <v>1</v>
      </c>
      <c r="H288">
        <v>10.1</v>
      </c>
      <c r="I288" t="s">
        <v>2377</v>
      </c>
      <c r="J288">
        <v>1</v>
      </c>
      <c r="K288" t="s">
        <v>1915</v>
      </c>
      <c r="L288">
        <v>0</v>
      </c>
    </row>
    <row r="289" spans="1:12">
      <c r="A289">
        <f t="shared" si="4"/>
        <v>285</v>
      </c>
      <c r="B289" t="s">
        <v>2378</v>
      </c>
      <c r="C289" t="s">
        <v>2378</v>
      </c>
      <c r="D289" t="s">
        <v>1409</v>
      </c>
      <c r="F289">
        <v>1</v>
      </c>
      <c r="H289">
        <v>0</v>
      </c>
      <c r="I289" t="s">
        <v>2379</v>
      </c>
      <c r="J289">
        <v>1</v>
      </c>
      <c r="K289" t="s">
        <v>1915</v>
      </c>
      <c r="L289">
        <v>0</v>
      </c>
    </row>
    <row r="290" spans="1:12">
      <c r="A290">
        <f t="shared" si="4"/>
        <v>286</v>
      </c>
      <c r="B290" t="s">
        <v>4741</v>
      </c>
      <c r="C290" t="s">
        <v>4741</v>
      </c>
      <c r="D290" t="s">
        <v>1410</v>
      </c>
      <c r="F290">
        <v>0</v>
      </c>
      <c r="H290">
        <v>7.4</v>
      </c>
      <c r="I290" t="s">
        <v>4742</v>
      </c>
      <c r="J290">
        <v>1</v>
      </c>
      <c r="K290" t="s">
        <v>1915</v>
      </c>
      <c r="L290">
        <v>0</v>
      </c>
    </row>
    <row r="291" spans="1:12">
      <c r="A291">
        <f t="shared" si="4"/>
        <v>287</v>
      </c>
      <c r="B291" t="s">
        <v>2380</v>
      </c>
      <c r="C291" t="s">
        <v>2380</v>
      </c>
      <c r="D291" t="s">
        <v>467</v>
      </c>
      <c r="E291" t="s">
        <v>2381</v>
      </c>
      <c r="F291">
        <v>2</v>
      </c>
      <c r="H291">
        <v>326</v>
      </c>
      <c r="I291" t="s">
        <v>2382</v>
      </c>
      <c r="J291">
        <v>21</v>
      </c>
      <c r="K291" t="s">
        <v>1945</v>
      </c>
      <c r="L291">
        <v>0</v>
      </c>
    </row>
    <row r="292" spans="1:12">
      <c r="A292">
        <f t="shared" si="4"/>
        <v>288</v>
      </c>
      <c r="B292" t="s">
        <v>4743</v>
      </c>
      <c r="C292" t="s">
        <v>4743</v>
      </c>
      <c r="D292" t="s">
        <v>4286</v>
      </c>
      <c r="E292" t="s">
        <v>4744</v>
      </c>
      <c r="F292">
        <v>0</v>
      </c>
      <c r="H292">
        <v>7.2</v>
      </c>
      <c r="I292" t="s">
        <v>4745</v>
      </c>
      <c r="J292">
        <v>3</v>
      </c>
      <c r="K292" t="s">
        <v>1938</v>
      </c>
      <c r="L292">
        <v>0</v>
      </c>
    </row>
    <row r="293" spans="1:12">
      <c r="A293">
        <f t="shared" si="4"/>
        <v>289</v>
      </c>
      <c r="B293" t="s">
        <v>4746</v>
      </c>
      <c r="C293" t="s">
        <v>4746</v>
      </c>
      <c r="D293" t="s">
        <v>4118</v>
      </c>
      <c r="E293" t="s">
        <v>4747</v>
      </c>
      <c r="F293">
        <v>0</v>
      </c>
      <c r="H293">
        <v>7.7</v>
      </c>
      <c r="I293" t="s">
        <v>4748</v>
      </c>
      <c r="J293">
        <v>3</v>
      </c>
      <c r="K293" t="s">
        <v>1938</v>
      </c>
      <c r="L293">
        <v>2</v>
      </c>
    </row>
    <row r="294" spans="1:12">
      <c r="A294">
        <f t="shared" si="4"/>
        <v>290</v>
      </c>
      <c r="B294" t="s">
        <v>4749</v>
      </c>
      <c r="C294" t="s">
        <v>4749</v>
      </c>
      <c r="D294" t="s">
        <v>4287</v>
      </c>
      <c r="E294" t="s">
        <v>4750</v>
      </c>
      <c r="F294">
        <v>0</v>
      </c>
      <c r="H294">
        <v>18174</v>
      </c>
      <c r="I294" t="s">
        <v>4751</v>
      </c>
      <c r="J294">
        <v>25</v>
      </c>
      <c r="K294" t="s">
        <v>1902</v>
      </c>
      <c r="L294">
        <v>2</v>
      </c>
    </row>
    <row r="295" spans="1:12">
      <c r="A295">
        <f t="shared" si="4"/>
        <v>291</v>
      </c>
      <c r="B295" t="s">
        <v>4752</v>
      </c>
      <c r="C295" t="s">
        <v>4752</v>
      </c>
      <c r="D295" t="s">
        <v>4119</v>
      </c>
      <c r="E295" t="s">
        <v>4753</v>
      </c>
      <c r="F295">
        <v>0</v>
      </c>
      <c r="H295">
        <v>74.5</v>
      </c>
      <c r="I295" t="s">
        <v>4754</v>
      </c>
      <c r="J295">
        <v>1</v>
      </c>
      <c r="K295" t="s">
        <v>1915</v>
      </c>
      <c r="L295">
        <v>0</v>
      </c>
    </row>
    <row r="296" spans="1:12">
      <c r="A296">
        <f t="shared" si="4"/>
        <v>292</v>
      </c>
      <c r="B296" t="s">
        <v>2383</v>
      </c>
      <c r="C296" t="s">
        <v>2383</v>
      </c>
      <c r="D296" t="s">
        <v>464</v>
      </c>
      <c r="E296" t="s">
        <v>2384</v>
      </c>
      <c r="F296">
        <v>1</v>
      </c>
      <c r="H296">
        <v>7.5</v>
      </c>
      <c r="I296" t="s">
        <v>2385</v>
      </c>
      <c r="J296">
        <v>23</v>
      </c>
      <c r="K296" t="s">
        <v>2360</v>
      </c>
      <c r="L296">
        <v>0</v>
      </c>
    </row>
    <row r="297" spans="1:12">
      <c r="A297">
        <f t="shared" si="4"/>
        <v>293</v>
      </c>
      <c r="B297" t="s">
        <v>2386</v>
      </c>
      <c r="C297" t="s">
        <v>2386</v>
      </c>
      <c r="D297" t="s">
        <v>1411</v>
      </c>
      <c r="E297" t="s">
        <v>2387</v>
      </c>
      <c r="F297">
        <v>2</v>
      </c>
      <c r="H297">
        <v>235.8</v>
      </c>
      <c r="I297" t="s">
        <v>2388</v>
      </c>
      <c r="J297">
        <v>1</v>
      </c>
      <c r="K297" t="s">
        <v>1915</v>
      </c>
      <c r="L297">
        <v>2</v>
      </c>
    </row>
    <row r="298" spans="1:12">
      <c r="A298">
        <f t="shared" si="4"/>
        <v>294</v>
      </c>
      <c r="B298" t="s">
        <v>2389</v>
      </c>
      <c r="C298" t="s">
        <v>2389</v>
      </c>
      <c r="D298" t="s">
        <v>474</v>
      </c>
      <c r="E298" t="s">
        <v>2390</v>
      </c>
      <c r="F298">
        <v>1</v>
      </c>
      <c r="H298">
        <v>9.6999999999999993</v>
      </c>
      <c r="I298" t="s">
        <v>2391</v>
      </c>
      <c r="J298">
        <v>1</v>
      </c>
      <c r="K298" t="s">
        <v>1915</v>
      </c>
      <c r="L298">
        <v>0</v>
      </c>
    </row>
    <row r="299" spans="1:12">
      <c r="A299">
        <f t="shared" si="4"/>
        <v>295</v>
      </c>
      <c r="B299" t="s">
        <v>2392</v>
      </c>
      <c r="C299" t="s">
        <v>2392</v>
      </c>
      <c r="D299" t="s">
        <v>475</v>
      </c>
      <c r="E299" t="s">
        <v>2393</v>
      </c>
      <c r="F299">
        <v>1</v>
      </c>
      <c r="H299">
        <v>9.6999999999999993</v>
      </c>
      <c r="I299" t="s">
        <v>2394</v>
      </c>
      <c r="J299">
        <v>1</v>
      </c>
      <c r="K299" t="s">
        <v>1915</v>
      </c>
      <c r="L299">
        <v>2</v>
      </c>
    </row>
    <row r="300" spans="1:12">
      <c r="A300">
        <f t="shared" si="4"/>
        <v>296</v>
      </c>
      <c r="B300" t="s">
        <v>2395</v>
      </c>
      <c r="C300" t="s">
        <v>2395</v>
      </c>
      <c r="D300" t="s">
        <v>473</v>
      </c>
      <c r="E300" t="s">
        <v>2396</v>
      </c>
      <c r="F300">
        <v>1</v>
      </c>
      <c r="H300">
        <v>9.6999999999999993</v>
      </c>
      <c r="I300" t="s">
        <v>2397</v>
      </c>
      <c r="J300">
        <v>1</v>
      </c>
      <c r="K300" t="s">
        <v>1915</v>
      </c>
      <c r="L300">
        <v>2</v>
      </c>
    </row>
    <row r="301" spans="1:12">
      <c r="A301">
        <f t="shared" si="4"/>
        <v>297</v>
      </c>
      <c r="B301" t="s">
        <v>4755</v>
      </c>
      <c r="C301" t="s">
        <v>4755</v>
      </c>
      <c r="D301" t="s">
        <v>4120</v>
      </c>
      <c r="E301" t="s">
        <v>4756</v>
      </c>
      <c r="F301">
        <v>0</v>
      </c>
      <c r="H301">
        <v>14.4</v>
      </c>
      <c r="I301" t="s">
        <v>4757</v>
      </c>
      <c r="J301">
        <v>1</v>
      </c>
      <c r="K301" t="s">
        <v>1915</v>
      </c>
      <c r="L301">
        <v>0</v>
      </c>
    </row>
    <row r="302" spans="1:12">
      <c r="A302">
        <f t="shared" si="4"/>
        <v>298</v>
      </c>
      <c r="B302" t="s">
        <v>4758</v>
      </c>
      <c r="C302" t="s">
        <v>4758</v>
      </c>
      <c r="D302" t="s">
        <v>4121</v>
      </c>
      <c r="E302" t="s">
        <v>4759</v>
      </c>
      <c r="F302">
        <v>0</v>
      </c>
      <c r="H302">
        <v>165.8</v>
      </c>
      <c r="I302" t="s">
        <v>4760</v>
      </c>
      <c r="J302">
        <v>1</v>
      </c>
      <c r="K302" t="s">
        <v>1915</v>
      </c>
      <c r="L302">
        <v>2</v>
      </c>
    </row>
    <row r="303" spans="1:12">
      <c r="A303">
        <f t="shared" si="4"/>
        <v>299</v>
      </c>
      <c r="B303" t="s">
        <v>2398</v>
      </c>
      <c r="C303" t="s">
        <v>2398</v>
      </c>
      <c r="D303" t="s">
        <v>1412</v>
      </c>
      <c r="E303" t="s">
        <v>2399</v>
      </c>
      <c r="F303">
        <v>1</v>
      </c>
      <c r="H303">
        <v>4.2</v>
      </c>
      <c r="I303" t="s">
        <v>2400</v>
      </c>
      <c r="J303">
        <v>14</v>
      </c>
      <c r="K303" t="s">
        <v>1898</v>
      </c>
      <c r="L303">
        <v>0</v>
      </c>
    </row>
    <row r="304" spans="1:12">
      <c r="A304">
        <f t="shared" si="4"/>
        <v>300</v>
      </c>
      <c r="B304" t="s">
        <v>4761</v>
      </c>
      <c r="C304" t="s">
        <v>4761</v>
      </c>
      <c r="D304" t="s">
        <v>476</v>
      </c>
      <c r="F304">
        <v>0</v>
      </c>
      <c r="H304">
        <v>369.1</v>
      </c>
      <c r="I304" t="s">
        <v>4762</v>
      </c>
      <c r="J304">
        <v>24</v>
      </c>
      <c r="K304" t="s">
        <v>2056</v>
      </c>
      <c r="L304">
        <v>0</v>
      </c>
    </row>
    <row r="305" spans="1:12">
      <c r="A305">
        <f t="shared" si="4"/>
        <v>301</v>
      </c>
      <c r="B305" t="s">
        <v>2401</v>
      </c>
      <c r="C305" t="s">
        <v>2401</v>
      </c>
      <c r="D305" t="s">
        <v>479</v>
      </c>
      <c r="E305" t="s">
        <v>2402</v>
      </c>
      <c r="F305">
        <v>1</v>
      </c>
      <c r="H305">
        <v>15.3</v>
      </c>
      <c r="I305" t="s">
        <v>2403</v>
      </c>
      <c r="J305">
        <v>1</v>
      </c>
      <c r="K305" t="s">
        <v>1915</v>
      </c>
      <c r="L305">
        <v>0</v>
      </c>
    </row>
    <row r="306" spans="1:12">
      <c r="A306">
        <f t="shared" si="4"/>
        <v>302</v>
      </c>
      <c r="B306" t="s">
        <v>2404</v>
      </c>
      <c r="C306" t="s">
        <v>2404</v>
      </c>
      <c r="D306" t="s">
        <v>1413</v>
      </c>
      <c r="E306" t="s">
        <v>2405</v>
      </c>
      <c r="F306">
        <v>1</v>
      </c>
      <c r="H306">
        <v>0.93</v>
      </c>
      <c r="I306" t="s">
        <v>2406</v>
      </c>
      <c r="J306">
        <v>3</v>
      </c>
      <c r="K306" t="s">
        <v>1938</v>
      </c>
      <c r="L306">
        <v>0</v>
      </c>
    </row>
    <row r="307" spans="1:12">
      <c r="A307">
        <f t="shared" si="4"/>
        <v>303</v>
      </c>
      <c r="B307" t="s">
        <v>2407</v>
      </c>
      <c r="C307" t="s">
        <v>2407</v>
      </c>
      <c r="D307" t="s">
        <v>1414</v>
      </c>
      <c r="E307" t="s">
        <v>2408</v>
      </c>
      <c r="F307">
        <v>2</v>
      </c>
      <c r="H307">
        <v>21.2</v>
      </c>
      <c r="I307" t="s">
        <v>2409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2410</v>
      </c>
      <c r="C308" t="s">
        <v>2410</v>
      </c>
      <c r="D308" t="s">
        <v>483</v>
      </c>
      <c r="E308" t="s">
        <v>2411</v>
      </c>
      <c r="F308">
        <v>1</v>
      </c>
      <c r="H308">
        <v>5.9</v>
      </c>
      <c r="I308" t="s">
        <v>2412</v>
      </c>
      <c r="J308">
        <v>1</v>
      </c>
      <c r="K308" t="s">
        <v>1915</v>
      </c>
      <c r="L308">
        <v>0</v>
      </c>
    </row>
    <row r="309" spans="1:12">
      <c r="A309">
        <f t="shared" si="4"/>
        <v>305</v>
      </c>
      <c r="B309" t="s">
        <v>2413</v>
      </c>
      <c r="C309" t="s">
        <v>2413</v>
      </c>
      <c r="D309" t="s">
        <v>484</v>
      </c>
      <c r="E309" t="s">
        <v>2414</v>
      </c>
      <c r="F309">
        <v>1</v>
      </c>
      <c r="H309">
        <v>6</v>
      </c>
      <c r="I309" t="s">
        <v>2415</v>
      </c>
      <c r="J309">
        <v>1</v>
      </c>
      <c r="K309" t="s">
        <v>1915</v>
      </c>
      <c r="L309">
        <v>0</v>
      </c>
    </row>
    <row r="310" spans="1:12">
      <c r="A310">
        <f t="shared" si="4"/>
        <v>306</v>
      </c>
      <c r="B310" t="s">
        <v>2416</v>
      </c>
      <c r="C310" t="s">
        <v>2416</v>
      </c>
      <c r="D310" t="s">
        <v>1415</v>
      </c>
      <c r="F310">
        <v>1</v>
      </c>
      <c r="H310">
        <v>120</v>
      </c>
      <c r="I310" t="s">
        <v>2417</v>
      </c>
      <c r="J310">
        <v>25</v>
      </c>
      <c r="K310" t="s">
        <v>1902</v>
      </c>
      <c r="L310">
        <v>0</v>
      </c>
    </row>
    <row r="311" spans="1:12">
      <c r="A311">
        <f t="shared" si="4"/>
        <v>307</v>
      </c>
      <c r="B311" t="s">
        <v>2418</v>
      </c>
      <c r="C311" t="s">
        <v>2418</v>
      </c>
      <c r="D311" t="s">
        <v>1416</v>
      </c>
      <c r="E311" t="s">
        <v>2419</v>
      </c>
      <c r="F311">
        <v>1</v>
      </c>
      <c r="H311">
        <v>5.0999999999999996</v>
      </c>
      <c r="I311" t="s">
        <v>2420</v>
      </c>
      <c r="J311">
        <v>7</v>
      </c>
      <c r="K311" t="s">
        <v>2142</v>
      </c>
      <c r="L311">
        <v>2</v>
      </c>
    </row>
    <row r="312" spans="1:12">
      <c r="A312">
        <f t="shared" si="4"/>
        <v>308</v>
      </c>
      <c r="B312" t="s">
        <v>2421</v>
      </c>
      <c r="C312" t="s">
        <v>2421</v>
      </c>
      <c r="D312" t="s">
        <v>1417</v>
      </c>
      <c r="E312" t="s">
        <v>2422</v>
      </c>
      <c r="F312">
        <v>1</v>
      </c>
      <c r="H312">
        <v>89.2</v>
      </c>
      <c r="I312" t="s">
        <v>2423</v>
      </c>
      <c r="J312">
        <v>21</v>
      </c>
      <c r="K312" t="s">
        <v>1945</v>
      </c>
      <c r="L312">
        <v>0</v>
      </c>
    </row>
    <row r="313" spans="1:12">
      <c r="A313">
        <f t="shared" si="4"/>
        <v>309</v>
      </c>
      <c r="B313" t="s">
        <v>4763</v>
      </c>
      <c r="C313" t="s">
        <v>4763</v>
      </c>
      <c r="D313" t="s">
        <v>4288</v>
      </c>
      <c r="E313" t="s">
        <v>4764</v>
      </c>
      <c r="F313">
        <v>0</v>
      </c>
      <c r="H313">
        <v>44.2</v>
      </c>
      <c r="I313" t="s">
        <v>4765</v>
      </c>
      <c r="J313">
        <v>1</v>
      </c>
      <c r="K313" t="s">
        <v>1915</v>
      </c>
      <c r="L313">
        <v>2</v>
      </c>
    </row>
    <row r="314" spans="1:12">
      <c r="A314">
        <f t="shared" si="4"/>
        <v>310</v>
      </c>
      <c r="B314" t="s">
        <v>2424</v>
      </c>
      <c r="C314" t="s">
        <v>2424</v>
      </c>
      <c r="D314" t="s">
        <v>1418</v>
      </c>
      <c r="E314" t="s">
        <v>2425</v>
      </c>
      <c r="F314">
        <v>1</v>
      </c>
      <c r="H314">
        <v>139.4</v>
      </c>
      <c r="I314" t="s">
        <v>2426</v>
      </c>
      <c r="J314">
        <v>1</v>
      </c>
      <c r="K314" t="s">
        <v>1915</v>
      </c>
      <c r="L314">
        <v>0</v>
      </c>
    </row>
    <row r="315" spans="1:12">
      <c r="A315">
        <f t="shared" si="4"/>
        <v>311</v>
      </c>
      <c r="B315" t="s">
        <v>2427</v>
      </c>
      <c r="C315" t="s">
        <v>2427</v>
      </c>
      <c r="D315" t="s">
        <v>1419</v>
      </c>
      <c r="E315" t="s">
        <v>2428</v>
      </c>
      <c r="F315">
        <v>1</v>
      </c>
      <c r="H315">
        <v>139</v>
      </c>
      <c r="I315" t="s">
        <v>2429</v>
      </c>
      <c r="J315">
        <v>25</v>
      </c>
      <c r="K315" t="s">
        <v>1902</v>
      </c>
      <c r="L315">
        <v>2</v>
      </c>
    </row>
    <row r="316" spans="1:12">
      <c r="A316">
        <f t="shared" si="4"/>
        <v>312</v>
      </c>
      <c r="B316" t="s">
        <v>2430</v>
      </c>
      <c r="C316" t="s">
        <v>2430</v>
      </c>
      <c r="D316" t="s">
        <v>1420</v>
      </c>
      <c r="E316" t="s">
        <v>2431</v>
      </c>
      <c r="F316">
        <v>2</v>
      </c>
      <c r="H316">
        <v>529.70000000000005</v>
      </c>
      <c r="I316" t="s">
        <v>2432</v>
      </c>
      <c r="J316">
        <v>21</v>
      </c>
      <c r="K316" t="s">
        <v>1945</v>
      </c>
      <c r="L316">
        <v>0</v>
      </c>
    </row>
    <row r="317" spans="1:12">
      <c r="A317">
        <f t="shared" si="4"/>
        <v>313</v>
      </c>
      <c r="B317" t="s">
        <v>2433</v>
      </c>
      <c r="C317" t="s">
        <v>2433</v>
      </c>
      <c r="D317" t="s">
        <v>1421</v>
      </c>
      <c r="E317" t="s">
        <v>2434</v>
      </c>
      <c r="F317">
        <v>1</v>
      </c>
      <c r="H317">
        <v>199.6</v>
      </c>
      <c r="I317" t="s">
        <v>2435</v>
      </c>
      <c r="J317">
        <v>1</v>
      </c>
      <c r="K317" t="s">
        <v>1915</v>
      </c>
      <c r="L317">
        <v>2</v>
      </c>
    </row>
    <row r="318" spans="1:12">
      <c r="A318">
        <f t="shared" si="4"/>
        <v>314</v>
      </c>
      <c r="B318" t="s">
        <v>2436</v>
      </c>
      <c r="C318" t="s">
        <v>2436</v>
      </c>
      <c r="D318" t="s">
        <v>1422</v>
      </c>
      <c r="E318" t="s">
        <v>2437</v>
      </c>
      <c r="F318">
        <v>1</v>
      </c>
      <c r="H318">
        <v>307</v>
      </c>
      <c r="I318" t="s">
        <v>2438</v>
      </c>
      <c r="J318">
        <v>1</v>
      </c>
      <c r="K318" t="s">
        <v>1915</v>
      </c>
      <c r="L318">
        <v>2</v>
      </c>
    </row>
    <row r="319" spans="1:12">
      <c r="A319">
        <f t="shared" si="4"/>
        <v>315</v>
      </c>
      <c r="B319" t="s">
        <v>2439</v>
      </c>
      <c r="C319" t="s">
        <v>2439</v>
      </c>
      <c r="D319" t="s">
        <v>1423</v>
      </c>
      <c r="E319" t="s">
        <v>2440</v>
      </c>
      <c r="F319">
        <v>1</v>
      </c>
      <c r="H319">
        <v>20.9</v>
      </c>
      <c r="I319" t="s">
        <v>2441</v>
      </c>
      <c r="J319">
        <v>12</v>
      </c>
      <c r="K319" t="s">
        <v>2247</v>
      </c>
      <c r="L319">
        <v>2</v>
      </c>
    </row>
    <row r="320" spans="1:12">
      <c r="A320">
        <f t="shared" si="4"/>
        <v>316</v>
      </c>
      <c r="B320" t="s">
        <v>2442</v>
      </c>
      <c r="C320" t="s">
        <v>2442</v>
      </c>
      <c r="D320" t="s">
        <v>1424</v>
      </c>
      <c r="E320" t="s">
        <v>2443</v>
      </c>
      <c r="F320">
        <v>2</v>
      </c>
      <c r="H320">
        <v>76</v>
      </c>
      <c r="I320" t="s">
        <v>2444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2445</v>
      </c>
      <c r="C321" t="s">
        <v>2445</v>
      </c>
      <c r="D321" t="s">
        <v>1425</v>
      </c>
      <c r="E321" t="s">
        <v>2446</v>
      </c>
      <c r="F321">
        <v>1</v>
      </c>
      <c r="H321">
        <v>10.4</v>
      </c>
      <c r="I321" t="s">
        <v>2447</v>
      </c>
      <c r="J321">
        <v>1</v>
      </c>
      <c r="K321" t="s">
        <v>1915</v>
      </c>
      <c r="L321">
        <v>1</v>
      </c>
    </row>
    <row r="322" spans="1:12">
      <c r="A322">
        <f t="shared" si="4"/>
        <v>318</v>
      </c>
      <c r="B322" t="s">
        <v>4766</v>
      </c>
      <c r="C322" t="s">
        <v>4766</v>
      </c>
      <c r="D322" t="s">
        <v>1426</v>
      </c>
      <c r="F322">
        <v>0</v>
      </c>
      <c r="H322">
        <v>2297.9</v>
      </c>
      <c r="I322" t="s">
        <v>4767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2448</v>
      </c>
      <c r="C323" t="s">
        <v>2448</v>
      </c>
      <c r="D323" t="s">
        <v>492</v>
      </c>
      <c r="E323" t="s">
        <v>2449</v>
      </c>
      <c r="F323">
        <v>1</v>
      </c>
      <c r="H323">
        <v>6.5</v>
      </c>
      <c r="I323" t="s">
        <v>2450</v>
      </c>
      <c r="J323">
        <v>3</v>
      </c>
      <c r="K323" t="s">
        <v>1938</v>
      </c>
      <c r="L323">
        <v>0</v>
      </c>
    </row>
    <row r="324" spans="1:12">
      <c r="A324">
        <f t="shared" si="4"/>
        <v>320</v>
      </c>
      <c r="B324" t="s">
        <v>2451</v>
      </c>
      <c r="C324" t="s">
        <v>2451</v>
      </c>
      <c r="D324" t="s">
        <v>1427</v>
      </c>
      <c r="E324" t="s">
        <v>2452</v>
      </c>
      <c r="F324">
        <v>1</v>
      </c>
      <c r="H324">
        <v>5.9</v>
      </c>
      <c r="I324" t="s">
        <v>2453</v>
      </c>
      <c r="J324">
        <v>1</v>
      </c>
      <c r="K324" t="s">
        <v>1915</v>
      </c>
      <c r="L324">
        <v>0</v>
      </c>
    </row>
    <row r="325" spans="1:12">
      <c r="A325">
        <f t="shared" si="4"/>
        <v>321</v>
      </c>
      <c r="B325" t="s">
        <v>4768</v>
      </c>
      <c r="C325" t="s">
        <v>4768</v>
      </c>
      <c r="D325" t="s">
        <v>4122</v>
      </c>
      <c r="E325" t="s">
        <v>4769</v>
      </c>
      <c r="F325">
        <v>0</v>
      </c>
      <c r="H325">
        <v>1193</v>
      </c>
      <c r="I325" t="s">
        <v>4770</v>
      </c>
      <c r="J325">
        <v>25</v>
      </c>
      <c r="K325" t="s">
        <v>1902</v>
      </c>
      <c r="L325">
        <v>0</v>
      </c>
    </row>
    <row r="326" spans="1:12">
      <c r="A326">
        <f t="shared" si="4"/>
        <v>322</v>
      </c>
      <c r="B326" t="s">
        <v>4771</v>
      </c>
      <c r="C326" t="s">
        <v>4771</v>
      </c>
      <c r="D326" t="s">
        <v>4123</v>
      </c>
      <c r="E326" t="s">
        <v>4772</v>
      </c>
      <c r="F326">
        <v>0</v>
      </c>
      <c r="H326">
        <v>1520</v>
      </c>
      <c r="I326" t="s">
        <v>4773</v>
      </c>
      <c r="J326">
        <v>25</v>
      </c>
      <c r="K326" t="s">
        <v>1902</v>
      </c>
      <c r="L326">
        <v>0</v>
      </c>
    </row>
    <row r="327" spans="1:12">
      <c r="A327">
        <f t="shared" ref="A327:A390" si="5">A326+1</f>
        <v>323</v>
      </c>
      <c r="B327" t="s">
        <v>2454</v>
      </c>
      <c r="C327" t="s">
        <v>2454</v>
      </c>
      <c r="D327" t="s">
        <v>1428</v>
      </c>
      <c r="E327" t="s">
        <v>2455</v>
      </c>
      <c r="F327">
        <v>1</v>
      </c>
      <c r="H327">
        <v>44.4</v>
      </c>
      <c r="I327" t="s">
        <v>2456</v>
      </c>
      <c r="J327">
        <v>1</v>
      </c>
      <c r="K327" t="s">
        <v>1915</v>
      </c>
      <c r="L327">
        <v>2</v>
      </c>
    </row>
    <row r="328" spans="1:12">
      <c r="A328">
        <f t="shared" si="5"/>
        <v>324</v>
      </c>
      <c r="B328" t="s">
        <v>2457</v>
      </c>
      <c r="C328" t="s">
        <v>2457</v>
      </c>
      <c r="D328" t="s">
        <v>1429</v>
      </c>
      <c r="E328" t="s">
        <v>2458</v>
      </c>
      <c r="F328">
        <v>1</v>
      </c>
      <c r="H328">
        <v>89.1</v>
      </c>
      <c r="I328" t="s">
        <v>2459</v>
      </c>
      <c r="J328">
        <v>1</v>
      </c>
      <c r="K328" t="s">
        <v>1915</v>
      </c>
      <c r="L328">
        <v>2</v>
      </c>
    </row>
    <row r="329" spans="1:12">
      <c r="A329">
        <f t="shared" si="5"/>
        <v>325</v>
      </c>
      <c r="B329" t="s">
        <v>2460</v>
      </c>
      <c r="C329" t="s">
        <v>2460</v>
      </c>
      <c r="D329" t="s">
        <v>1430</v>
      </c>
      <c r="E329" t="s">
        <v>2461</v>
      </c>
      <c r="F329">
        <v>1</v>
      </c>
      <c r="H329">
        <v>178.5</v>
      </c>
      <c r="I329" t="s">
        <v>2462</v>
      </c>
      <c r="J329">
        <v>1</v>
      </c>
      <c r="K329" t="s">
        <v>1915</v>
      </c>
      <c r="L329">
        <v>2</v>
      </c>
    </row>
    <row r="330" spans="1:12">
      <c r="A330">
        <f t="shared" si="5"/>
        <v>326</v>
      </c>
      <c r="B330" t="s">
        <v>2463</v>
      </c>
      <c r="C330" t="s">
        <v>2463</v>
      </c>
      <c r="D330" t="s">
        <v>1431</v>
      </c>
      <c r="E330" t="s">
        <v>2464</v>
      </c>
      <c r="F330">
        <v>2</v>
      </c>
      <c r="H330">
        <v>1572</v>
      </c>
      <c r="I330" t="s">
        <v>2465</v>
      </c>
      <c r="J330">
        <v>25</v>
      </c>
      <c r="K330" t="s">
        <v>1902</v>
      </c>
      <c r="L330">
        <v>2</v>
      </c>
    </row>
    <row r="331" spans="1:12">
      <c r="A331">
        <f t="shared" si="5"/>
        <v>327</v>
      </c>
      <c r="B331" t="s">
        <v>4774</v>
      </c>
      <c r="C331" t="s">
        <v>4774</v>
      </c>
      <c r="D331" t="s">
        <v>4289</v>
      </c>
      <c r="E331" t="s">
        <v>4775</v>
      </c>
      <c r="F331">
        <v>0</v>
      </c>
      <c r="H331">
        <v>966</v>
      </c>
      <c r="I331" t="s">
        <v>4776</v>
      </c>
      <c r="J331">
        <v>25</v>
      </c>
      <c r="K331" t="s">
        <v>1902</v>
      </c>
      <c r="L331">
        <v>0</v>
      </c>
    </row>
    <row r="332" spans="1:12">
      <c r="A332">
        <f t="shared" si="5"/>
        <v>328</v>
      </c>
      <c r="B332" t="s">
        <v>2466</v>
      </c>
      <c r="C332" t="s">
        <v>2466</v>
      </c>
      <c r="D332" t="s">
        <v>1432</v>
      </c>
      <c r="F332">
        <v>2</v>
      </c>
      <c r="H332">
        <v>15.9</v>
      </c>
      <c r="I332" t="s">
        <v>2467</v>
      </c>
      <c r="J332">
        <v>1</v>
      </c>
      <c r="K332" t="s">
        <v>1915</v>
      </c>
      <c r="L332">
        <v>2</v>
      </c>
    </row>
    <row r="333" spans="1:12">
      <c r="A333">
        <f t="shared" si="5"/>
        <v>329</v>
      </c>
      <c r="B333" t="s">
        <v>2468</v>
      </c>
      <c r="C333" t="s">
        <v>2468</v>
      </c>
      <c r="D333" t="s">
        <v>1433</v>
      </c>
      <c r="E333" t="s">
        <v>2469</v>
      </c>
      <c r="F333">
        <v>1</v>
      </c>
      <c r="H333">
        <v>5.9</v>
      </c>
      <c r="I333" t="s">
        <v>2470</v>
      </c>
      <c r="J333">
        <v>1</v>
      </c>
      <c r="K333" t="s">
        <v>1915</v>
      </c>
      <c r="L333">
        <v>0</v>
      </c>
    </row>
    <row r="334" spans="1:12">
      <c r="A334">
        <f t="shared" si="5"/>
        <v>330</v>
      </c>
      <c r="B334" t="s">
        <v>2471</v>
      </c>
      <c r="C334" t="s">
        <v>2471</v>
      </c>
      <c r="D334" t="s">
        <v>1434</v>
      </c>
      <c r="E334" t="s">
        <v>2472</v>
      </c>
      <c r="F334">
        <v>1</v>
      </c>
      <c r="H334">
        <v>6.1</v>
      </c>
      <c r="I334" t="s">
        <v>2473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2474</v>
      </c>
      <c r="C335" t="s">
        <v>2474</v>
      </c>
      <c r="D335" t="s">
        <v>1435</v>
      </c>
      <c r="E335" t="s">
        <v>2475</v>
      </c>
      <c r="F335">
        <v>1</v>
      </c>
      <c r="H335">
        <v>18132</v>
      </c>
      <c r="I335" t="s">
        <v>2476</v>
      </c>
      <c r="J335">
        <v>25</v>
      </c>
      <c r="K335" t="s">
        <v>1902</v>
      </c>
      <c r="L335">
        <v>0</v>
      </c>
    </row>
    <row r="336" spans="1:12">
      <c r="A336">
        <f t="shared" si="5"/>
        <v>332</v>
      </c>
      <c r="B336" t="s">
        <v>4777</v>
      </c>
      <c r="C336" t="s">
        <v>4777</v>
      </c>
      <c r="D336" t="s">
        <v>4290</v>
      </c>
      <c r="E336" t="s">
        <v>4778</v>
      </c>
      <c r="F336">
        <v>0</v>
      </c>
      <c r="H336">
        <v>389</v>
      </c>
      <c r="I336" t="s">
        <v>4779</v>
      </c>
      <c r="J336">
        <v>25</v>
      </c>
      <c r="K336" t="s">
        <v>1902</v>
      </c>
      <c r="L336">
        <v>2</v>
      </c>
    </row>
    <row r="337" spans="1:12">
      <c r="A337">
        <f t="shared" si="5"/>
        <v>333</v>
      </c>
      <c r="B337" t="s">
        <v>4780</v>
      </c>
      <c r="C337" t="s">
        <v>4780</v>
      </c>
      <c r="D337" t="s">
        <v>4124</v>
      </c>
      <c r="E337" t="s">
        <v>4781</v>
      </c>
      <c r="F337">
        <v>0</v>
      </c>
      <c r="H337">
        <v>12.6</v>
      </c>
      <c r="I337" t="s">
        <v>4782</v>
      </c>
      <c r="J337">
        <v>1</v>
      </c>
      <c r="K337" t="s">
        <v>1915</v>
      </c>
      <c r="L337">
        <v>0</v>
      </c>
    </row>
    <row r="338" spans="1:12">
      <c r="A338">
        <f t="shared" si="5"/>
        <v>334</v>
      </c>
      <c r="B338" t="s">
        <v>4783</v>
      </c>
      <c r="C338" t="s">
        <v>4783</v>
      </c>
      <c r="D338" t="s">
        <v>4125</v>
      </c>
      <c r="F338">
        <v>0</v>
      </c>
      <c r="H338">
        <v>12.6</v>
      </c>
      <c r="I338" t="s">
        <v>4784</v>
      </c>
      <c r="J338">
        <v>1</v>
      </c>
      <c r="K338" t="s">
        <v>1915</v>
      </c>
      <c r="L338">
        <v>0</v>
      </c>
    </row>
    <row r="339" spans="1:12">
      <c r="A339">
        <f t="shared" si="5"/>
        <v>335</v>
      </c>
      <c r="B339" t="s">
        <v>2477</v>
      </c>
      <c r="C339" t="s">
        <v>2477</v>
      </c>
      <c r="D339" t="s">
        <v>1436</v>
      </c>
      <c r="F339">
        <v>1</v>
      </c>
      <c r="H339">
        <v>24.4</v>
      </c>
      <c r="I339" t="s">
        <v>2478</v>
      </c>
      <c r="J339">
        <v>1</v>
      </c>
      <c r="K339" t="s">
        <v>1915</v>
      </c>
      <c r="L339">
        <v>0</v>
      </c>
    </row>
    <row r="340" spans="1:12">
      <c r="A340">
        <f t="shared" si="5"/>
        <v>336</v>
      </c>
      <c r="B340" t="s">
        <v>2479</v>
      </c>
      <c r="C340" t="s">
        <v>2479</v>
      </c>
      <c r="D340" t="s">
        <v>1437</v>
      </c>
      <c r="F340">
        <v>1</v>
      </c>
      <c r="H340">
        <v>13.2</v>
      </c>
      <c r="I340" t="s">
        <v>2480</v>
      </c>
      <c r="J340">
        <v>1</v>
      </c>
      <c r="K340" t="s">
        <v>1915</v>
      </c>
      <c r="L340">
        <v>2</v>
      </c>
    </row>
    <row r="341" spans="1:12">
      <c r="A341">
        <f t="shared" si="5"/>
        <v>337</v>
      </c>
      <c r="B341" t="s">
        <v>2481</v>
      </c>
      <c r="C341" t="s">
        <v>2481</v>
      </c>
      <c r="D341" t="s">
        <v>526</v>
      </c>
      <c r="E341" t="s">
        <v>2482</v>
      </c>
      <c r="F341">
        <v>1</v>
      </c>
      <c r="H341">
        <v>60.9</v>
      </c>
      <c r="I341" t="s">
        <v>2483</v>
      </c>
      <c r="J341">
        <v>1</v>
      </c>
      <c r="K341" t="s">
        <v>1915</v>
      </c>
      <c r="L341">
        <v>0</v>
      </c>
    </row>
    <row r="342" spans="1:12">
      <c r="A342">
        <f t="shared" si="5"/>
        <v>338</v>
      </c>
      <c r="B342" t="s">
        <v>2484</v>
      </c>
      <c r="C342" t="s">
        <v>2484</v>
      </c>
      <c r="D342" t="s">
        <v>1438</v>
      </c>
      <c r="E342" t="s">
        <v>2485</v>
      </c>
      <c r="F342">
        <v>1</v>
      </c>
      <c r="H342">
        <v>73.7</v>
      </c>
      <c r="I342" t="s">
        <v>2486</v>
      </c>
      <c r="J342">
        <v>12</v>
      </c>
      <c r="K342" t="s">
        <v>2247</v>
      </c>
      <c r="L342">
        <v>0</v>
      </c>
    </row>
    <row r="343" spans="1:12">
      <c r="A343">
        <f t="shared" si="5"/>
        <v>339</v>
      </c>
      <c r="B343" t="s">
        <v>2487</v>
      </c>
      <c r="C343" t="s">
        <v>2487</v>
      </c>
      <c r="D343" t="s">
        <v>1439</v>
      </c>
      <c r="E343" t="s">
        <v>2488</v>
      </c>
      <c r="F343">
        <v>1</v>
      </c>
      <c r="H343">
        <v>495</v>
      </c>
      <c r="I343" t="s">
        <v>2489</v>
      </c>
      <c r="J343">
        <v>25</v>
      </c>
      <c r="K343" t="s">
        <v>1902</v>
      </c>
      <c r="L343">
        <v>0</v>
      </c>
    </row>
    <row r="344" spans="1:12">
      <c r="A344">
        <f t="shared" si="5"/>
        <v>340</v>
      </c>
      <c r="B344" t="s">
        <v>2490</v>
      </c>
      <c r="C344" t="s">
        <v>2490</v>
      </c>
      <c r="D344" t="s">
        <v>528</v>
      </c>
      <c r="E344" t="s">
        <v>2491</v>
      </c>
      <c r="F344">
        <v>1</v>
      </c>
      <c r="H344">
        <v>9.6999999999999993</v>
      </c>
      <c r="I344" t="s">
        <v>2492</v>
      </c>
      <c r="J344">
        <v>14</v>
      </c>
      <c r="K344" t="s">
        <v>1898</v>
      </c>
      <c r="L344">
        <v>0</v>
      </c>
    </row>
    <row r="345" spans="1:12">
      <c r="A345">
        <f t="shared" si="5"/>
        <v>341</v>
      </c>
      <c r="B345" t="s">
        <v>2493</v>
      </c>
      <c r="C345" t="s">
        <v>2493</v>
      </c>
      <c r="D345" t="s">
        <v>1440</v>
      </c>
      <c r="E345" t="s">
        <v>2494</v>
      </c>
      <c r="F345">
        <v>1</v>
      </c>
      <c r="H345">
        <v>11.1</v>
      </c>
      <c r="I345" t="s">
        <v>2495</v>
      </c>
      <c r="J345">
        <v>15</v>
      </c>
      <c r="K345" t="s">
        <v>1906</v>
      </c>
      <c r="L345">
        <v>0</v>
      </c>
    </row>
    <row r="346" spans="1:12">
      <c r="A346">
        <f t="shared" si="5"/>
        <v>342</v>
      </c>
      <c r="B346" t="s">
        <v>2496</v>
      </c>
      <c r="C346" t="s">
        <v>2496</v>
      </c>
      <c r="D346" t="s">
        <v>1441</v>
      </c>
      <c r="E346" t="s">
        <v>2497</v>
      </c>
      <c r="F346">
        <v>2</v>
      </c>
      <c r="H346">
        <v>574.79999999999995</v>
      </c>
      <c r="I346" t="s">
        <v>2498</v>
      </c>
      <c r="J346">
        <v>1</v>
      </c>
      <c r="K346" t="s">
        <v>1915</v>
      </c>
      <c r="L346">
        <v>2</v>
      </c>
    </row>
    <row r="347" spans="1:12">
      <c r="A347">
        <f t="shared" si="5"/>
        <v>343</v>
      </c>
      <c r="B347" t="s">
        <v>4785</v>
      </c>
      <c r="C347" t="s">
        <v>4785</v>
      </c>
      <c r="D347" t="s">
        <v>1442</v>
      </c>
      <c r="E347" t="s">
        <v>4786</v>
      </c>
      <c r="F347">
        <v>0</v>
      </c>
      <c r="H347">
        <v>3100.9</v>
      </c>
      <c r="I347" t="s">
        <v>4787</v>
      </c>
      <c r="J347">
        <v>10</v>
      </c>
      <c r="K347" t="s">
        <v>1967</v>
      </c>
      <c r="L347">
        <v>0</v>
      </c>
    </row>
    <row r="348" spans="1:12">
      <c r="A348">
        <f t="shared" si="5"/>
        <v>344</v>
      </c>
      <c r="B348" t="s">
        <v>2499</v>
      </c>
      <c r="C348" t="s">
        <v>2499</v>
      </c>
      <c r="D348" t="s">
        <v>1443</v>
      </c>
      <c r="E348" t="s">
        <v>2500</v>
      </c>
      <c r="F348">
        <v>1</v>
      </c>
      <c r="H348">
        <v>70.599999999999994</v>
      </c>
      <c r="I348" t="s">
        <v>2501</v>
      </c>
      <c r="J348">
        <v>19</v>
      </c>
      <c r="K348" t="s">
        <v>1979</v>
      </c>
      <c r="L348">
        <v>0</v>
      </c>
    </row>
    <row r="349" spans="1:12">
      <c r="A349">
        <f t="shared" si="5"/>
        <v>345</v>
      </c>
      <c r="B349" t="s">
        <v>4788</v>
      </c>
      <c r="C349" t="s">
        <v>4788</v>
      </c>
      <c r="D349" t="s">
        <v>4291</v>
      </c>
      <c r="E349" t="s">
        <v>4789</v>
      </c>
      <c r="F349">
        <v>0</v>
      </c>
      <c r="H349">
        <v>5.9</v>
      </c>
      <c r="I349" t="s">
        <v>4790</v>
      </c>
      <c r="J349">
        <v>1</v>
      </c>
      <c r="K349" t="s">
        <v>1915</v>
      </c>
      <c r="L349">
        <v>0</v>
      </c>
    </row>
    <row r="350" spans="1:12">
      <c r="A350">
        <f t="shared" si="5"/>
        <v>346</v>
      </c>
      <c r="B350" t="s">
        <v>2502</v>
      </c>
      <c r="C350" t="s">
        <v>2502</v>
      </c>
      <c r="D350" t="s">
        <v>1444</v>
      </c>
      <c r="E350" t="s">
        <v>2503</v>
      </c>
      <c r="F350">
        <v>1</v>
      </c>
      <c r="H350">
        <v>7.3</v>
      </c>
      <c r="I350" t="s">
        <v>2504</v>
      </c>
      <c r="J350">
        <v>1</v>
      </c>
      <c r="K350" t="s">
        <v>1915</v>
      </c>
      <c r="L350">
        <v>0</v>
      </c>
    </row>
    <row r="351" spans="1:12">
      <c r="A351">
        <f t="shared" si="5"/>
        <v>347</v>
      </c>
      <c r="B351" t="s">
        <v>2505</v>
      </c>
      <c r="C351" t="s">
        <v>2505</v>
      </c>
      <c r="D351" t="s">
        <v>1445</v>
      </c>
      <c r="F351">
        <v>2</v>
      </c>
      <c r="H351">
        <v>72.5</v>
      </c>
      <c r="I351" t="s">
        <v>2506</v>
      </c>
      <c r="J351">
        <v>17</v>
      </c>
      <c r="K351" t="s">
        <v>2090</v>
      </c>
      <c r="L351">
        <v>0</v>
      </c>
    </row>
    <row r="352" spans="1:12">
      <c r="A352">
        <f t="shared" si="5"/>
        <v>348</v>
      </c>
      <c r="B352" t="s">
        <v>2507</v>
      </c>
      <c r="C352" t="s">
        <v>2507</v>
      </c>
      <c r="D352" t="s">
        <v>1446</v>
      </c>
      <c r="E352" t="s">
        <v>2508</v>
      </c>
      <c r="F352">
        <v>1</v>
      </c>
      <c r="H352">
        <v>597</v>
      </c>
      <c r="I352" t="s">
        <v>2509</v>
      </c>
      <c r="J352">
        <v>25</v>
      </c>
      <c r="K352" t="s">
        <v>1902</v>
      </c>
      <c r="L352">
        <v>0</v>
      </c>
    </row>
    <row r="353" spans="1:12">
      <c r="A353">
        <f t="shared" si="5"/>
        <v>349</v>
      </c>
      <c r="B353" t="s">
        <v>2510</v>
      </c>
      <c r="C353" t="s">
        <v>2510</v>
      </c>
      <c r="D353" t="s">
        <v>1447</v>
      </c>
      <c r="E353" t="s">
        <v>2511</v>
      </c>
      <c r="F353">
        <v>1</v>
      </c>
      <c r="H353">
        <v>6.6</v>
      </c>
      <c r="I353" t="s">
        <v>2512</v>
      </c>
      <c r="J353">
        <v>1</v>
      </c>
      <c r="K353" t="s">
        <v>1915</v>
      </c>
      <c r="L353">
        <v>2</v>
      </c>
    </row>
    <row r="354" spans="1:12">
      <c r="A354">
        <f t="shared" si="5"/>
        <v>350</v>
      </c>
      <c r="B354" t="s">
        <v>2513</v>
      </c>
      <c r="C354" t="s">
        <v>2513</v>
      </c>
      <c r="D354" t="s">
        <v>1448</v>
      </c>
      <c r="E354" t="s">
        <v>2514</v>
      </c>
      <c r="F354">
        <v>1</v>
      </c>
      <c r="H354">
        <v>8.3000000000000007</v>
      </c>
      <c r="I354" t="s">
        <v>2515</v>
      </c>
      <c r="J354">
        <v>1</v>
      </c>
      <c r="K354" t="s">
        <v>1915</v>
      </c>
      <c r="L354">
        <v>2</v>
      </c>
    </row>
    <row r="355" spans="1:12">
      <c r="A355">
        <f t="shared" si="5"/>
        <v>351</v>
      </c>
      <c r="B355" t="s">
        <v>2516</v>
      </c>
      <c r="C355" t="s">
        <v>2516</v>
      </c>
      <c r="D355" t="s">
        <v>1449</v>
      </c>
      <c r="E355" t="s">
        <v>2517</v>
      </c>
      <c r="F355">
        <v>1</v>
      </c>
      <c r="H355">
        <v>6.6</v>
      </c>
      <c r="I355" t="s">
        <v>2518</v>
      </c>
      <c r="J355">
        <v>1</v>
      </c>
      <c r="K355" t="s">
        <v>1915</v>
      </c>
      <c r="L355">
        <v>0</v>
      </c>
    </row>
    <row r="356" spans="1:12">
      <c r="A356">
        <f t="shared" si="5"/>
        <v>352</v>
      </c>
      <c r="B356" t="s">
        <v>4791</v>
      </c>
      <c r="C356" t="s">
        <v>4791</v>
      </c>
      <c r="D356" t="s">
        <v>4292</v>
      </c>
      <c r="E356" t="s">
        <v>4792</v>
      </c>
      <c r="F356">
        <v>0</v>
      </c>
      <c r="H356">
        <v>21</v>
      </c>
      <c r="I356" t="s">
        <v>4793</v>
      </c>
      <c r="J356">
        <v>3</v>
      </c>
      <c r="K356" t="s">
        <v>1938</v>
      </c>
      <c r="L356">
        <v>2</v>
      </c>
    </row>
    <row r="357" spans="1:12">
      <c r="A357">
        <f t="shared" si="5"/>
        <v>353</v>
      </c>
      <c r="B357" t="s">
        <v>2519</v>
      </c>
      <c r="C357" t="s">
        <v>2519</v>
      </c>
      <c r="D357" t="s">
        <v>1450</v>
      </c>
      <c r="E357" t="s">
        <v>2520</v>
      </c>
      <c r="F357">
        <v>1</v>
      </c>
      <c r="H357">
        <v>236</v>
      </c>
      <c r="I357" t="s">
        <v>2521</v>
      </c>
      <c r="J357">
        <v>25</v>
      </c>
      <c r="K357" t="s">
        <v>1902</v>
      </c>
      <c r="L357">
        <v>0</v>
      </c>
    </row>
    <row r="358" spans="1:12">
      <c r="A358">
        <f t="shared" si="5"/>
        <v>354</v>
      </c>
      <c r="B358" t="s">
        <v>2522</v>
      </c>
      <c r="C358" t="s">
        <v>2522</v>
      </c>
      <c r="D358" t="s">
        <v>1450</v>
      </c>
      <c r="E358" t="s">
        <v>2523</v>
      </c>
      <c r="F358">
        <v>1</v>
      </c>
      <c r="H358">
        <v>236</v>
      </c>
      <c r="I358" t="s">
        <v>2521</v>
      </c>
      <c r="J358">
        <v>25</v>
      </c>
      <c r="K358" t="s">
        <v>1902</v>
      </c>
      <c r="L358">
        <v>0</v>
      </c>
    </row>
    <row r="359" spans="1:12">
      <c r="A359">
        <f t="shared" si="5"/>
        <v>355</v>
      </c>
      <c r="B359" t="s">
        <v>2524</v>
      </c>
      <c r="C359" t="s">
        <v>2524</v>
      </c>
      <c r="D359" t="s">
        <v>1451</v>
      </c>
      <c r="E359" t="s">
        <v>2525</v>
      </c>
      <c r="F359">
        <v>1</v>
      </c>
      <c r="H359">
        <v>212</v>
      </c>
      <c r="I359" t="s">
        <v>2526</v>
      </c>
      <c r="J359">
        <v>25</v>
      </c>
      <c r="K359" t="s">
        <v>1902</v>
      </c>
      <c r="L359">
        <v>0</v>
      </c>
    </row>
    <row r="360" spans="1:12">
      <c r="A360">
        <f t="shared" si="5"/>
        <v>356</v>
      </c>
      <c r="B360" t="s">
        <v>4794</v>
      </c>
      <c r="C360" t="s">
        <v>4794</v>
      </c>
      <c r="D360" t="s">
        <v>4126</v>
      </c>
      <c r="E360" t="s">
        <v>4795</v>
      </c>
      <c r="F360">
        <v>0</v>
      </c>
      <c r="H360">
        <v>100</v>
      </c>
      <c r="I360" t="s">
        <v>4796</v>
      </c>
      <c r="J360">
        <v>25</v>
      </c>
      <c r="K360" t="s">
        <v>1902</v>
      </c>
      <c r="L360">
        <v>0</v>
      </c>
    </row>
    <row r="361" spans="1:12">
      <c r="A361">
        <f t="shared" si="5"/>
        <v>357</v>
      </c>
      <c r="B361" t="s">
        <v>2527</v>
      </c>
      <c r="C361" t="s">
        <v>2527</v>
      </c>
      <c r="D361" t="s">
        <v>1452</v>
      </c>
      <c r="F361">
        <v>1</v>
      </c>
      <c r="H361">
        <v>100</v>
      </c>
      <c r="I361" t="s">
        <v>2528</v>
      </c>
      <c r="J361">
        <v>25</v>
      </c>
      <c r="K361" t="s">
        <v>1902</v>
      </c>
      <c r="L361">
        <v>0</v>
      </c>
    </row>
    <row r="362" spans="1:12">
      <c r="A362">
        <f t="shared" si="5"/>
        <v>358</v>
      </c>
      <c r="B362" t="s">
        <v>2529</v>
      </c>
      <c r="C362" t="s">
        <v>2529</v>
      </c>
      <c r="D362" t="s">
        <v>1453</v>
      </c>
      <c r="E362" t="s">
        <v>2530</v>
      </c>
      <c r="F362">
        <v>1</v>
      </c>
      <c r="H362">
        <v>147</v>
      </c>
      <c r="I362" t="s">
        <v>2531</v>
      </c>
      <c r="J362">
        <v>25</v>
      </c>
      <c r="K362" t="s">
        <v>1902</v>
      </c>
      <c r="L362">
        <v>0</v>
      </c>
    </row>
    <row r="363" spans="1:12">
      <c r="A363">
        <f t="shared" si="5"/>
        <v>359</v>
      </c>
      <c r="B363" t="s">
        <v>2532</v>
      </c>
      <c r="C363" t="s">
        <v>2532</v>
      </c>
      <c r="D363" t="s">
        <v>1453</v>
      </c>
      <c r="F363">
        <v>1</v>
      </c>
      <c r="H363">
        <v>100</v>
      </c>
      <c r="I363" t="s">
        <v>2533</v>
      </c>
      <c r="J363">
        <v>25</v>
      </c>
      <c r="K363" t="s">
        <v>1902</v>
      </c>
      <c r="L363">
        <v>0</v>
      </c>
    </row>
    <row r="364" spans="1:12">
      <c r="A364">
        <f t="shared" si="5"/>
        <v>360</v>
      </c>
      <c r="B364" t="s">
        <v>4797</v>
      </c>
      <c r="C364" t="s">
        <v>4797</v>
      </c>
      <c r="D364" t="s">
        <v>4127</v>
      </c>
      <c r="E364" t="s">
        <v>4798</v>
      </c>
      <c r="F364">
        <v>0</v>
      </c>
      <c r="H364">
        <v>64.400000000000006</v>
      </c>
      <c r="I364" t="s">
        <v>4799</v>
      </c>
      <c r="J364">
        <v>1</v>
      </c>
      <c r="K364" t="s">
        <v>1915</v>
      </c>
      <c r="L364">
        <v>0</v>
      </c>
    </row>
    <row r="365" spans="1:12">
      <c r="A365">
        <f t="shared" si="5"/>
        <v>361</v>
      </c>
      <c r="B365" t="s">
        <v>2534</v>
      </c>
      <c r="C365" t="s">
        <v>2534</v>
      </c>
      <c r="D365" t="s">
        <v>1454</v>
      </c>
      <c r="E365" t="s">
        <v>2535</v>
      </c>
      <c r="F365">
        <v>1</v>
      </c>
      <c r="H365">
        <v>15.5</v>
      </c>
      <c r="I365" t="s">
        <v>2536</v>
      </c>
      <c r="J365">
        <v>1</v>
      </c>
      <c r="K365" t="s">
        <v>1915</v>
      </c>
      <c r="L365">
        <v>2</v>
      </c>
    </row>
    <row r="366" spans="1:12">
      <c r="A366">
        <f t="shared" si="5"/>
        <v>362</v>
      </c>
      <c r="B366" t="s">
        <v>2537</v>
      </c>
      <c r="C366" t="s">
        <v>2537</v>
      </c>
      <c r="D366" t="s">
        <v>557</v>
      </c>
      <c r="E366" t="s">
        <v>2538</v>
      </c>
      <c r="F366">
        <v>1</v>
      </c>
      <c r="H366">
        <v>5.9</v>
      </c>
      <c r="I366" t="s">
        <v>2539</v>
      </c>
      <c r="J366">
        <v>1</v>
      </c>
      <c r="K366" t="s">
        <v>1915</v>
      </c>
      <c r="L366">
        <v>0</v>
      </c>
    </row>
    <row r="367" spans="1:12">
      <c r="A367">
        <f t="shared" si="5"/>
        <v>363</v>
      </c>
      <c r="B367" t="s">
        <v>2540</v>
      </c>
      <c r="C367" t="s">
        <v>2540</v>
      </c>
      <c r="D367" t="s">
        <v>558</v>
      </c>
      <c r="E367" t="s">
        <v>2541</v>
      </c>
      <c r="F367">
        <v>1</v>
      </c>
      <c r="H367">
        <v>6</v>
      </c>
      <c r="I367" t="s">
        <v>2542</v>
      </c>
      <c r="J367">
        <v>1</v>
      </c>
      <c r="K367" t="s">
        <v>1915</v>
      </c>
      <c r="L367">
        <v>0</v>
      </c>
    </row>
    <row r="368" spans="1:12">
      <c r="A368">
        <f t="shared" si="5"/>
        <v>364</v>
      </c>
      <c r="B368" t="s">
        <v>2543</v>
      </c>
      <c r="C368" t="s">
        <v>2543</v>
      </c>
      <c r="D368" t="s">
        <v>1455</v>
      </c>
      <c r="F368">
        <v>2</v>
      </c>
      <c r="H368">
        <v>13.4</v>
      </c>
      <c r="I368" t="s">
        <v>2544</v>
      </c>
      <c r="J368">
        <v>4</v>
      </c>
      <c r="K368" t="s">
        <v>2199</v>
      </c>
      <c r="L368">
        <v>2</v>
      </c>
    </row>
    <row r="369" spans="1:12">
      <c r="A369">
        <f t="shared" si="5"/>
        <v>365</v>
      </c>
      <c r="B369" t="s">
        <v>4800</v>
      </c>
      <c r="C369" t="s">
        <v>4800</v>
      </c>
      <c r="D369" t="s">
        <v>4293</v>
      </c>
      <c r="E369" t="s">
        <v>4801</v>
      </c>
      <c r="F369">
        <v>0</v>
      </c>
      <c r="H369">
        <v>0</v>
      </c>
      <c r="I369" t="s">
        <v>4802</v>
      </c>
      <c r="J369">
        <v>25</v>
      </c>
      <c r="K369" t="s">
        <v>1902</v>
      </c>
      <c r="L369">
        <v>0</v>
      </c>
    </row>
    <row r="370" spans="1:12">
      <c r="A370">
        <f t="shared" si="5"/>
        <v>366</v>
      </c>
      <c r="B370" t="s">
        <v>4803</v>
      </c>
      <c r="C370" t="s">
        <v>4803</v>
      </c>
      <c r="D370" t="s">
        <v>4294</v>
      </c>
      <c r="E370" t="s">
        <v>4804</v>
      </c>
      <c r="F370">
        <v>0</v>
      </c>
      <c r="H370">
        <v>346</v>
      </c>
      <c r="I370" t="s">
        <v>4805</v>
      </c>
      <c r="J370">
        <v>25</v>
      </c>
      <c r="K370" t="s">
        <v>1902</v>
      </c>
      <c r="L370">
        <v>0</v>
      </c>
    </row>
    <row r="371" spans="1:12">
      <c r="A371">
        <f t="shared" si="5"/>
        <v>367</v>
      </c>
      <c r="B371" t="s">
        <v>2545</v>
      </c>
      <c r="C371" t="s">
        <v>2545</v>
      </c>
      <c r="D371" t="s">
        <v>1456</v>
      </c>
      <c r="E371" t="s">
        <v>2546</v>
      </c>
      <c r="F371">
        <v>1</v>
      </c>
      <c r="H371">
        <v>522</v>
      </c>
      <c r="I371" t="s">
        <v>2547</v>
      </c>
      <c r="J371">
        <v>25</v>
      </c>
      <c r="K371" t="s">
        <v>1902</v>
      </c>
      <c r="L371">
        <v>0</v>
      </c>
    </row>
    <row r="372" spans="1:12">
      <c r="A372">
        <f t="shared" si="5"/>
        <v>368</v>
      </c>
      <c r="B372" t="s">
        <v>4806</v>
      </c>
      <c r="C372" t="s">
        <v>4806</v>
      </c>
      <c r="D372" t="s">
        <v>4295</v>
      </c>
      <c r="E372" t="s">
        <v>4807</v>
      </c>
      <c r="F372">
        <v>0</v>
      </c>
      <c r="H372">
        <v>446</v>
      </c>
      <c r="I372" t="s">
        <v>4808</v>
      </c>
      <c r="J372">
        <v>25</v>
      </c>
      <c r="K372" t="s">
        <v>1902</v>
      </c>
      <c r="L372">
        <v>0</v>
      </c>
    </row>
    <row r="373" spans="1:12">
      <c r="A373">
        <f t="shared" si="5"/>
        <v>369</v>
      </c>
      <c r="B373" t="s">
        <v>2548</v>
      </c>
      <c r="C373" t="s">
        <v>2548</v>
      </c>
      <c r="D373" t="s">
        <v>1457</v>
      </c>
      <c r="F373">
        <v>1</v>
      </c>
      <c r="H373">
        <v>686</v>
      </c>
      <c r="I373" t="s">
        <v>2549</v>
      </c>
      <c r="J373">
        <v>25</v>
      </c>
      <c r="K373" t="s">
        <v>1902</v>
      </c>
      <c r="L373">
        <v>0</v>
      </c>
    </row>
    <row r="374" spans="1:12">
      <c r="A374">
        <f t="shared" si="5"/>
        <v>370</v>
      </c>
      <c r="B374" t="s">
        <v>2550</v>
      </c>
      <c r="C374" t="s">
        <v>2550</v>
      </c>
      <c r="D374" t="s">
        <v>1458</v>
      </c>
      <c r="E374" t="s">
        <v>2551</v>
      </c>
      <c r="F374">
        <v>1</v>
      </c>
      <c r="H374">
        <v>422</v>
      </c>
      <c r="I374" t="s">
        <v>2552</v>
      </c>
      <c r="J374">
        <v>25</v>
      </c>
      <c r="K374" t="s">
        <v>1902</v>
      </c>
      <c r="L374">
        <v>0</v>
      </c>
    </row>
    <row r="375" spans="1:12">
      <c r="A375">
        <f t="shared" si="5"/>
        <v>371</v>
      </c>
      <c r="B375" t="s">
        <v>2553</v>
      </c>
      <c r="C375" t="s">
        <v>2553</v>
      </c>
      <c r="D375" t="s">
        <v>1459</v>
      </c>
      <c r="E375" t="s">
        <v>2554</v>
      </c>
      <c r="F375">
        <v>1</v>
      </c>
      <c r="H375">
        <v>17160</v>
      </c>
      <c r="I375" t="s">
        <v>2555</v>
      </c>
      <c r="J375">
        <v>25</v>
      </c>
      <c r="K375" t="s">
        <v>1902</v>
      </c>
      <c r="L375">
        <v>2</v>
      </c>
    </row>
    <row r="376" spans="1:12">
      <c r="A376">
        <f t="shared" si="5"/>
        <v>372</v>
      </c>
      <c r="B376" t="s">
        <v>2556</v>
      </c>
      <c r="C376" t="s">
        <v>2556</v>
      </c>
      <c r="D376" t="s">
        <v>1460</v>
      </c>
      <c r="E376" t="s">
        <v>2557</v>
      </c>
      <c r="F376">
        <v>1</v>
      </c>
      <c r="H376">
        <v>27994</v>
      </c>
      <c r="I376" t="s">
        <v>2558</v>
      </c>
      <c r="J376">
        <v>25</v>
      </c>
      <c r="K376" t="s">
        <v>1902</v>
      </c>
      <c r="L376">
        <v>2</v>
      </c>
    </row>
    <row r="377" spans="1:12">
      <c r="A377">
        <f t="shared" si="5"/>
        <v>373</v>
      </c>
      <c r="B377" t="s">
        <v>2559</v>
      </c>
      <c r="C377" t="s">
        <v>2559</v>
      </c>
      <c r="D377" t="s">
        <v>1461</v>
      </c>
      <c r="E377" t="s">
        <v>2560</v>
      </c>
      <c r="F377">
        <v>1</v>
      </c>
      <c r="H377">
        <v>36826</v>
      </c>
      <c r="I377" t="s">
        <v>2561</v>
      </c>
      <c r="J377">
        <v>25</v>
      </c>
      <c r="K377" t="s">
        <v>1902</v>
      </c>
      <c r="L377">
        <v>2</v>
      </c>
    </row>
    <row r="378" spans="1:12">
      <c r="A378">
        <f t="shared" si="5"/>
        <v>374</v>
      </c>
      <c r="B378" t="s">
        <v>2562</v>
      </c>
      <c r="C378" t="s">
        <v>2562</v>
      </c>
      <c r="D378" t="s">
        <v>1462</v>
      </c>
      <c r="E378" t="s">
        <v>2563</v>
      </c>
      <c r="F378">
        <v>1</v>
      </c>
      <c r="H378">
        <v>44680</v>
      </c>
      <c r="I378" t="s">
        <v>2564</v>
      </c>
      <c r="J378">
        <v>25</v>
      </c>
      <c r="K378" t="s">
        <v>1902</v>
      </c>
      <c r="L378">
        <v>2</v>
      </c>
    </row>
    <row r="379" spans="1:12">
      <c r="A379">
        <f t="shared" si="5"/>
        <v>375</v>
      </c>
      <c r="B379" t="s">
        <v>2565</v>
      </c>
      <c r="C379" t="s">
        <v>2565</v>
      </c>
      <c r="D379" t="s">
        <v>1463</v>
      </c>
      <c r="E379" t="s">
        <v>2566</v>
      </c>
      <c r="F379">
        <v>1</v>
      </c>
      <c r="H379">
        <v>57335</v>
      </c>
      <c r="I379" t="s">
        <v>2567</v>
      </c>
      <c r="J379">
        <v>25</v>
      </c>
      <c r="K379" t="s">
        <v>1902</v>
      </c>
      <c r="L379">
        <v>2</v>
      </c>
    </row>
    <row r="380" spans="1:12">
      <c r="A380">
        <f t="shared" si="5"/>
        <v>376</v>
      </c>
      <c r="B380" t="s">
        <v>2568</v>
      </c>
      <c r="C380" t="s">
        <v>2568</v>
      </c>
      <c r="D380" t="s">
        <v>1464</v>
      </c>
      <c r="E380" t="s">
        <v>2569</v>
      </c>
      <c r="F380">
        <v>2</v>
      </c>
      <c r="H380">
        <v>40.200000000000003</v>
      </c>
      <c r="I380" t="s">
        <v>2570</v>
      </c>
      <c r="J380">
        <v>1</v>
      </c>
      <c r="K380" t="s">
        <v>1915</v>
      </c>
      <c r="L380">
        <v>0</v>
      </c>
    </row>
    <row r="381" spans="1:12">
      <c r="A381">
        <f t="shared" si="5"/>
        <v>377</v>
      </c>
      <c r="B381" t="s">
        <v>4809</v>
      </c>
      <c r="C381" t="s">
        <v>4809</v>
      </c>
      <c r="D381" t="s">
        <v>4128</v>
      </c>
      <c r="E381" t="s">
        <v>4810</v>
      </c>
      <c r="F381">
        <v>0</v>
      </c>
      <c r="H381">
        <v>301.5</v>
      </c>
      <c r="I381" t="s">
        <v>4811</v>
      </c>
      <c r="J381">
        <v>1</v>
      </c>
      <c r="K381" t="s">
        <v>1915</v>
      </c>
      <c r="L381">
        <v>2</v>
      </c>
    </row>
    <row r="382" spans="1:12">
      <c r="A382">
        <f t="shared" si="5"/>
        <v>378</v>
      </c>
      <c r="B382" t="s">
        <v>4812</v>
      </c>
      <c r="C382" t="s">
        <v>4812</v>
      </c>
      <c r="D382" t="s">
        <v>4296</v>
      </c>
      <c r="E382" t="s">
        <v>4813</v>
      </c>
      <c r="F382">
        <v>0</v>
      </c>
      <c r="H382">
        <v>6.2</v>
      </c>
      <c r="I382" t="s">
        <v>4814</v>
      </c>
      <c r="J382">
        <v>1</v>
      </c>
      <c r="K382" t="s">
        <v>1915</v>
      </c>
      <c r="L382">
        <v>0</v>
      </c>
    </row>
    <row r="383" spans="1:12">
      <c r="A383">
        <f t="shared" si="5"/>
        <v>379</v>
      </c>
      <c r="B383" t="s">
        <v>4815</v>
      </c>
      <c r="C383" t="s">
        <v>4815</v>
      </c>
      <c r="D383" t="s">
        <v>4297</v>
      </c>
      <c r="E383" t="s">
        <v>4816</v>
      </c>
      <c r="F383">
        <v>0</v>
      </c>
      <c r="H383">
        <v>9.6999999999999993</v>
      </c>
      <c r="I383" t="s">
        <v>4817</v>
      </c>
      <c r="J383">
        <v>1</v>
      </c>
      <c r="K383" t="s">
        <v>1915</v>
      </c>
      <c r="L383">
        <v>0</v>
      </c>
    </row>
    <row r="384" spans="1:12">
      <c r="A384">
        <f t="shared" si="5"/>
        <v>380</v>
      </c>
      <c r="B384" t="s">
        <v>4818</v>
      </c>
      <c r="C384" t="s">
        <v>4818</v>
      </c>
      <c r="D384" t="s">
        <v>4129</v>
      </c>
      <c r="E384" t="s">
        <v>4819</v>
      </c>
      <c r="F384">
        <v>0</v>
      </c>
      <c r="H384">
        <v>82</v>
      </c>
      <c r="I384" t="s">
        <v>4820</v>
      </c>
      <c r="J384">
        <v>25</v>
      </c>
      <c r="K384" t="s">
        <v>1902</v>
      </c>
      <c r="L384">
        <v>0</v>
      </c>
    </row>
    <row r="385" spans="1:12">
      <c r="A385">
        <f t="shared" si="5"/>
        <v>381</v>
      </c>
      <c r="B385" t="s">
        <v>2571</v>
      </c>
      <c r="C385" t="s">
        <v>2571</v>
      </c>
      <c r="D385" t="s">
        <v>1465</v>
      </c>
      <c r="F385">
        <v>1</v>
      </c>
      <c r="H385">
        <v>14.4</v>
      </c>
      <c r="I385" t="s">
        <v>2572</v>
      </c>
      <c r="J385">
        <v>1</v>
      </c>
      <c r="K385" t="s">
        <v>1915</v>
      </c>
      <c r="L385">
        <v>2</v>
      </c>
    </row>
    <row r="386" spans="1:12">
      <c r="A386">
        <f t="shared" si="5"/>
        <v>382</v>
      </c>
      <c r="B386" t="s">
        <v>2573</v>
      </c>
      <c r="C386" t="s">
        <v>2573</v>
      </c>
      <c r="D386" t="s">
        <v>1466</v>
      </c>
      <c r="E386" t="s">
        <v>2574</v>
      </c>
      <c r="F386">
        <v>1</v>
      </c>
      <c r="H386">
        <v>6.1</v>
      </c>
      <c r="I386" t="s">
        <v>2575</v>
      </c>
      <c r="J386">
        <v>1</v>
      </c>
      <c r="K386" t="s">
        <v>1915</v>
      </c>
      <c r="L386">
        <v>2</v>
      </c>
    </row>
    <row r="387" spans="1:12">
      <c r="A387">
        <f t="shared" si="5"/>
        <v>383</v>
      </c>
      <c r="B387" t="s">
        <v>4821</v>
      </c>
      <c r="C387" t="s">
        <v>4821</v>
      </c>
      <c r="D387" t="s">
        <v>4298</v>
      </c>
      <c r="E387" t="s">
        <v>4822</v>
      </c>
      <c r="F387">
        <v>0</v>
      </c>
      <c r="H387">
        <v>651.29999999999995</v>
      </c>
      <c r="I387" t="s">
        <v>4823</v>
      </c>
      <c r="J387">
        <v>1</v>
      </c>
      <c r="K387" t="s">
        <v>1915</v>
      </c>
      <c r="L387">
        <v>0</v>
      </c>
    </row>
    <row r="388" spans="1:12">
      <c r="A388">
        <f t="shared" si="5"/>
        <v>384</v>
      </c>
      <c r="B388" t="s">
        <v>2576</v>
      </c>
      <c r="C388" t="s">
        <v>2576</v>
      </c>
      <c r="D388" t="s">
        <v>575</v>
      </c>
      <c r="E388" t="s">
        <v>2577</v>
      </c>
      <c r="F388">
        <v>1</v>
      </c>
      <c r="H388">
        <v>8</v>
      </c>
      <c r="I388" t="s">
        <v>2578</v>
      </c>
      <c r="J388">
        <v>1</v>
      </c>
      <c r="K388" t="s">
        <v>1915</v>
      </c>
      <c r="L388">
        <v>0</v>
      </c>
    </row>
    <row r="389" spans="1:12">
      <c r="A389">
        <f t="shared" si="5"/>
        <v>385</v>
      </c>
      <c r="B389" t="s">
        <v>2579</v>
      </c>
      <c r="C389" t="s">
        <v>2579</v>
      </c>
      <c r="D389" t="s">
        <v>1467</v>
      </c>
      <c r="F389">
        <v>1</v>
      </c>
      <c r="H389">
        <v>36.700000000000003</v>
      </c>
      <c r="I389" t="s">
        <v>2580</v>
      </c>
      <c r="J389">
        <v>5</v>
      </c>
      <c r="K389" t="s">
        <v>2581</v>
      </c>
      <c r="L389">
        <v>0</v>
      </c>
    </row>
    <row r="390" spans="1:12">
      <c r="A390">
        <f t="shared" si="5"/>
        <v>386</v>
      </c>
      <c r="B390" t="s">
        <v>2582</v>
      </c>
      <c r="C390" t="s">
        <v>2582</v>
      </c>
      <c r="D390" t="s">
        <v>578</v>
      </c>
      <c r="E390" t="s">
        <v>2583</v>
      </c>
      <c r="F390">
        <v>1</v>
      </c>
      <c r="H390">
        <v>100</v>
      </c>
      <c r="I390" t="s">
        <v>2584</v>
      </c>
      <c r="J390">
        <v>25</v>
      </c>
      <c r="K390" t="s">
        <v>1902</v>
      </c>
      <c r="L390">
        <v>2</v>
      </c>
    </row>
    <row r="391" spans="1:12">
      <c r="A391">
        <f t="shared" ref="A391:A454" si="6">A390+1</f>
        <v>387</v>
      </c>
      <c r="B391" t="s">
        <v>2585</v>
      </c>
      <c r="C391" t="s">
        <v>2585</v>
      </c>
      <c r="D391" t="s">
        <v>580</v>
      </c>
      <c r="E391" t="s">
        <v>2586</v>
      </c>
      <c r="F391">
        <v>1</v>
      </c>
      <c r="H391">
        <v>15.1</v>
      </c>
      <c r="I391" t="s">
        <v>2587</v>
      </c>
      <c r="J391">
        <v>7</v>
      </c>
      <c r="K391" t="s">
        <v>2142</v>
      </c>
      <c r="L391">
        <v>2</v>
      </c>
    </row>
    <row r="392" spans="1:12">
      <c r="A392">
        <f t="shared" si="6"/>
        <v>388</v>
      </c>
      <c r="B392" t="s">
        <v>4824</v>
      </c>
      <c r="C392" t="s">
        <v>4824</v>
      </c>
      <c r="D392" t="s">
        <v>4130</v>
      </c>
      <c r="E392" t="s">
        <v>4825</v>
      </c>
      <c r="F392">
        <v>0</v>
      </c>
      <c r="H392">
        <v>5.3</v>
      </c>
      <c r="I392" t="s">
        <v>4826</v>
      </c>
      <c r="J392">
        <v>1</v>
      </c>
      <c r="K392" t="s">
        <v>1915</v>
      </c>
      <c r="L392">
        <v>0</v>
      </c>
    </row>
    <row r="393" spans="1:12">
      <c r="A393">
        <f t="shared" si="6"/>
        <v>389</v>
      </c>
      <c r="B393" t="s">
        <v>4827</v>
      </c>
      <c r="C393" t="s">
        <v>4827</v>
      </c>
      <c r="D393" t="s">
        <v>4131</v>
      </c>
      <c r="E393" t="s">
        <v>4828</v>
      </c>
      <c r="F393">
        <v>0</v>
      </c>
      <c r="H393">
        <v>10.7</v>
      </c>
      <c r="I393" t="s">
        <v>4829</v>
      </c>
      <c r="J393">
        <v>3</v>
      </c>
      <c r="K393" t="s">
        <v>1938</v>
      </c>
      <c r="L393">
        <v>0</v>
      </c>
    </row>
    <row r="394" spans="1:12">
      <c r="A394">
        <f t="shared" si="6"/>
        <v>390</v>
      </c>
      <c r="B394" t="s">
        <v>2588</v>
      </c>
      <c r="C394" t="s">
        <v>2588</v>
      </c>
      <c r="D394" t="s">
        <v>1468</v>
      </c>
      <c r="F394">
        <v>1</v>
      </c>
      <c r="H394">
        <v>5.3</v>
      </c>
      <c r="I394" t="s">
        <v>2589</v>
      </c>
      <c r="J394">
        <v>1</v>
      </c>
      <c r="K394" t="s">
        <v>1915</v>
      </c>
      <c r="L394">
        <v>0</v>
      </c>
    </row>
    <row r="395" spans="1:12">
      <c r="A395">
        <f t="shared" si="6"/>
        <v>391</v>
      </c>
      <c r="B395" t="s">
        <v>2590</v>
      </c>
      <c r="C395" t="s">
        <v>2590</v>
      </c>
      <c r="D395" t="s">
        <v>1469</v>
      </c>
      <c r="E395" t="s">
        <v>2591</v>
      </c>
      <c r="F395">
        <v>1</v>
      </c>
      <c r="H395">
        <v>7.7</v>
      </c>
      <c r="I395" t="s">
        <v>2592</v>
      </c>
      <c r="J395">
        <v>3</v>
      </c>
      <c r="K395" t="s">
        <v>1938</v>
      </c>
      <c r="L395">
        <v>0</v>
      </c>
    </row>
    <row r="396" spans="1:12">
      <c r="A396">
        <f t="shared" si="6"/>
        <v>392</v>
      </c>
      <c r="B396" t="s">
        <v>2593</v>
      </c>
      <c r="C396" t="s">
        <v>2593</v>
      </c>
      <c r="D396" t="s">
        <v>1470</v>
      </c>
      <c r="E396" t="s">
        <v>2594</v>
      </c>
      <c r="F396">
        <v>1</v>
      </c>
      <c r="H396">
        <v>1144</v>
      </c>
      <c r="I396" t="s">
        <v>2595</v>
      </c>
      <c r="J396">
        <v>25</v>
      </c>
      <c r="K396" t="s">
        <v>1902</v>
      </c>
      <c r="L396">
        <v>0</v>
      </c>
    </row>
    <row r="397" spans="1:12">
      <c r="A397">
        <f t="shared" si="6"/>
        <v>393</v>
      </c>
      <c r="B397" t="s">
        <v>4830</v>
      </c>
      <c r="C397" t="s">
        <v>4830</v>
      </c>
      <c r="D397" t="s">
        <v>4132</v>
      </c>
      <c r="E397" t="s">
        <v>4831</v>
      </c>
      <c r="F397">
        <v>0</v>
      </c>
      <c r="H397">
        <v>202.3</v>
      </c>
      <c r="I397" t="s">
        <v>4832</v>
      </c>
      <c r="J397">
        <v>1</v>
      </c>
      <c r="K397" t="s">
        <v>1915</v>
      </c>
      <c r="L397">
        <v>0</v>
      </c>
    </row>
    <row r="398" spans="1:12">
      <c r="A398">
        <f t="shared" si="6"/>
        <v>394</v>
      </c>
      <c r="B398" t="s">
        <v>2596</v>
      </c>
      <c r="C398" t="s">
        <v>2596</v>
      </c>
      <c r="D398" t="s">
        <v>1471</v>
      </c>
      <c r="F398">
        <v>2</v>
      </c>
      <c r="H398">
        <v>60.3</v>
      </c>
      <c r="I398" t="s">
        <v>2597</v>
      </c>
      <c r="J398">
        <v>1</v>
      </c>
      <c r="K398" t="s">
        <v>1915</v>
      </c>
      <c r="L398">
        <v>0</v>
      </c>
    </row>
    <row r="399" spans="1:12">
      <c r="A399">
        <f t="shared" si="6"/>
        <v>395</v>
      </c>
      <c r="B399" t="s">
        <v>4833</v>
      </c>
      <c r="C399" t="s">
        <v>4833</v>
      </c>
      <c r="D399" t="s">
        <v>4299</v>
      </c>
      <c r="E399" t="s">
        <v>4834</v>
      </c>
      <c r="F399">
        <v>0</v>
      </c>
      <c r="H399">
        <v>5.9</v>
      </c>
      <c r="I399" t="s">
        <v>4835</v>
      </c>
      <c r="J399">
        <v>1</v>
      </c>
      <c r="K399" t="s">
        <v>1915</v>
      </c>
      <c r="L399">
        <v>2</v>
      </c>
    </row>
    <row r="400" spans="1:12">
      <c r="A400">
        <f t="shared" si="6"/>
        <v>396</v>
      </c>
      <c r="B400" t="s">
        <v>4836</v>
      </c>
      <c r="C400" t="s">
        <v>4836</v>
      </c>
      <c r="D400" t="s">
        <v>4133</v>
      </c>
      <c r="E400" t="s">
        <v>4837</v>
      </c>
      <c r="F400">
        <v>0</v>
      </c>
      <c r="H400">
        <v>8.6999999999999993</v>
      </c>
      <c r="I400" t="s">
        <v>4838</v>
      </c>
      <c r="J400">
        <v>1</v>
      </c>
      <c r="K400" t="s">
        <v>1915</v>
      </c>
      <c r="L400">
        <v>2</v>
      </c>
    </row>
    <row r="401" spans="1:12">
      <c r="A401">
        <f t="shared" si="6"/>
        <v>397</v>
      </c>
      <c r="B401" t="s">
        <v>4839</v>
      </c>
      <c r="C401" t="s">
        <v>4839</v>
      </c>
      <c r="D401" t="s">
        <v>4134</v>
      </c>
      <c r="E401" t="s">
        <v>4840</v>
      </c>
      <c r="F401">
        <v>0</v>
      </c>
      <c r="H401">
        <v>76.599999999999994</v>
      </c>
      <c r="I401" t="s">
        <v>4841</v>
      </c>
      <c r="J401">
        <v>3</v>
      </c>
      <c r="K401" t="s">
        <v>1938</v>
      </c>
      <c r="L401">
        <v>2</v>
      </c>
    </row>
    <row r="402" spans="1:12">
      <c r="A402">
        <f t="shared" si="6"/>
        <v>398</v>
      </c>
      <c r="B402" t="s">
        <v>2598</v>
      </c>
      <c r="C402" t="s">
        <v>2598</v>
      </c>
      <c r="D402" t="s">
        <v>1472</v>
      </c>
      <c r="E402" t="s">
        <v>2599</v>
      </c>
      <c r="F402">
        <v>1</v>
      </c>
      <c r="H402">
        <v>11.7</v>
      </c>
      <c r="I402" t="s">
        <v>2600</v>
      </c>
      <c r="J402">
        <v>1</v>
      </c>
      <c r="K402" t="s">
        <v>1915</v>
      </c>
      <c r="L402">
        <v>2</v>
      </c>
    </row>
    <row r="403" spans="1:12">
      <c r="A403">
        <f t="shared" si="6"/>
        <v>399</v>
      </c>
      <c r="B403" t="s">
        <v>2601</v>
      </c>
      <c r="C403" t="s">
        <v>2601</v>
      </c>
      <c r="D403" t="s">
        <v>1473</v>
      </c>
      <c r="F403">
        <v>1</v>
      </c>
      <c r="H403">
        <v>275</v>
      </c>
      <c r="I403" t="s">
        <v>2602</v>
      </c>
      <c r="J403">
        <v>1</v>
      </c>
      <c r="K403" t="s">
        <v>1915</v>
      </c>
      <c r="L403">
        <v>2</v>
      </c>
    </row>
    <row r="404" spans="1:12">
      <c r="A404">
        <f t="shared" si="6"/>
        <v>400</v>
      </c>
      <c r="B404" t="s">
        <v>2603</v>
      </c>
      <c r="C404" t="s">
        <v>2603</v>
      </c>
      <c r="D404" t="s">
        <v>594</v>
      </c>
      <c r="E404" t="s">
        <v>2604</v>
      </c>
      <c r="F404">
        <v>1</v>
      </c>
      <c r="H404">
        <v>6.7</v>
      </c>
      <c r="I404" t="s">
        <v>2605</v>
      </c>
      <c r="J404">
        <v>1</v>
      </c>
      <c r="K404" t="s">
        <v>1915</v>
      </c>
      <c r="L404">
        <v>0</v>
      </c>
    </row>
    <row r="405" spans="1:12">
      <c r="A405">
        <f t="shared" si="6"/>
        <v>401</v>
      </c>
      <c r="B405" t="s">
        <v>4842</v>
      </c>
      <c r="C405" t="s">
        <v>4842</v>
      </c>
      <c r="D405" t="s">
        <v>4300</v>
      </c>
      <c r="E405" t="s">
        <v>4843</v>
      </c>
      <c r="F405">
        <v>0</v>
      </c>
      <c r="H405">
        <v>77.5</v>
      </c>
      <c r="I405" t="s">
        <v>4844</v>
      </c>
      <c r="J405">
        <v>19</v>
      </c>
      <c r="K405" t="s">
        <v>1979</v>
      </c>
      <c r="L405">
        <v>0</v>
      </c>
    </row>
    <row r="406" spans="1:12">
      <c r="A406">
        <f t="shared" si="6"/>
        <v>402</v>
      </c>
      <c r="B406" t="s">
        <v>2606</v>
      </c>
      <c r="C406" t="s">
        <v>2606</v>
      </c>
      <c r="D406" t="s">
        <v>1474</v>
      </c>
      <c r="E406" t="s">
        <v>2607</v>
      </c>
      <c r="F406">
        <v>1</v>
      </c>
      <c r="H406">
        <v>2438.8000000000002</v>
      </c>
      <c r="I406" t="s">
        <v>2608</v>
      </c>
      <c r="J406">
        <v>1</v>
      </c>
      <c r="K406" t="s">
        <v>1915</v>
      </c>
      <c r="L406">
        <v>0</v>
      </c>
    </row>
    <row r="407" spans="1:12">
      <c r="A407">
        <f t="shared" si="6"/>
        <v>403</v>
      </c>
      <c r="B407" t="s">
        <v>2609</v>
      </c>
      <c r="C407" t="s">
        <v>2609</v>
      </c>
      <c r="D407" t="s">
        <v>1475</v>
      </c>
      <c r="E407" t="s">
        <v>2610</v>
      </c>
      <c r="F407">
        <v>1</v>
      </c>
      <c r="H407">
        <v>6.1</v>
      </c>
      <c r="I407" t="s">
        <v>2611</v>
      </c>
      <c r="J407">
        <v>1</v>
      </c>
      <c r="K407" t="s">
        <v>1915</v>
      </c>
      <c r="L407">
        <v>0</v>
      </c>
    </row>
    <row r="408" spans="1:12">
      <c r="A408">
        <f t="shared" si="6"/>
        <v>404</v>
      </c>
      <c r="B408" t="s">
        <v>2612</v>
      </c>
      <c r="C408" t="s">
        <v>2612</v>
      </c>
      <c r="D408" t="s">
        <v>1476</v>
      </c>
      <c r="E408" t="s">
        <v>2613</v>
      </c>
      <c r="F408">
        <v>1</v>
      </c>
      <c r="H408">
        <v>7.6</v>
      </c>
      <c r="I408" t="s">
        <v>2614</v>
      </c>
      <c r="J408">
        <v>1</v>
      </c>
      <c r="K408" t="s">
        <v>1915</v>
      </c>
      <c r="L408">
        <v>0</v>
      </c>
    </row>
    <row r="409" spans="1:12">
      <c r="A409">
        <f t="shared" si="6"/>
        <v>405</v>
      </c>
      <c r="B409" t="s">
        <v>2615</v>
      </c>
      <c r="C409" t="s">
        <v>2615</v>
      </c>
      <c r="D409" t="s">
        <v>1477</v>
      </c>
      <c r="F409">
        <v>1</v>
      </c>
      <c r="H409">
        <v>33</v>
      </c>
      <c r="I409" t="s">
        <v>2616</v>
      </c>
      <c r="J409">
        <v>1</v>
      </c>
      <c r="K409" t="s">
        <v>1915</v>
      </c>
      <c r="L409">
        <v>0</v>
      </c>
    </row>
    <row r="410" spans="1:12">
      <c r="A410">
        <f t="shared" si="6"/>
        <v>406</v>
      </c>
      <c r="B410" t="s">
        <v>2617</v>
      </c>
      <c r="C410" t="s">
        <v>2617</v>
      </c>
      <c r="D410" t="s">
        <v>1478</v>
      </c>
      <c r="F410">
        <v>2</v>
      </c>
      <c r="H410">
        <v>216</v>
      </c>
      <c r="I410" t="s">
        <v>2618</v>
      </c>
      <c r="J410">
        <v>25</v>
      </c>
      <c r="K410" t="s">
        <v>1902</v>
      </c>
      <c r="L410">
        <v>2</v>
      </c>
    </row>
    <row r="411" spans="1:12">
      <c r="A411">
        <f t="shared" si="6"/>
        <v>407</v>
      </c>
      <c r="B411" t="s">
        <v>2619</v>
      </c>
      <c r="C411" t="s">
        <v>2619</v>
      </c>
      <c r="D411" t="s">
        <v>1479</v>
      </c>
      <c r="E411" t="s">
        <v>2620</v>
      </c>
      <c r="F411">
        <v>1</v>
      </c>
      <c r="H411">
        <v>184</v>
      </c>
      <c r="I411" t="s">
        <v>2621</v>
      </c>
      <c r="J411">
        <v>25</v>
      </c>
      <c r="K411" t="s">
        <v>1902</v>
      </c>
      <c r="L411">
        <v>0</v>
      </c>
    </row>
    <row r="412" spans="1:12">
      <c r="A412">
        <f t="shared" si="6"/>
        <v>408</v>
      </c>
      <c r="B412" t="s">
        <v>2622</v>
      </c>
      <c r="C412" t="s">
        <v>2622</v>
      </c>
      <c r="D412" t="s">
        <v>1479</v>
      </c>
      <c r="E412" t="s">
        <v>2623</v>
      </c>
      <c r="F412">
        <v>1</v>
      </c>
      <c r="H412">
        <v>145</v>
      </c>
      <c r="I412" t="s">
        <v>2621</v>
      </c>
      <c r="J412">
        <v>25</v>
      </c>
      <c r="K412" t="s">
        <v>1902</v>
      </c>
      <c r="L412">
        <v>0</v>
      </c>
    </row>
    <row r="413" spans="1:12">
      <c r="A413">
        <f t="shared" si="6"/>
        <v>409</v>
      </c>
      <c r="B413" t="s">
        <v>4845</v>
      </c>
      <c r="C413" t="s">
        <v>4845</v>
      </c>
      <c r="D413" t="s">
        <v>4301</v>
      </c>
      <c r="E413" t="s">
        <v>4846</v>
      </c>
      <c r="F413">
        <v>0</v>
      </c>
      <c r="H413">
        <v>1668</v>
      </c>
      <c r="I413" t="s">
        <v>4847</v>
      </c>
      <c r="J413">
        <v>25</v>
      </c>
      <c r="K413" t="s">
        <v>1902</v>
      </c>
      <c r="L413">
        <v>0</v>
      </c>
    </row>
    <row r="414" spans="1:12">
      <c r="A414">
        <f t="shared" si="6"/>
        <v>410</v>
      </c>
      <c r="B414" t="s">
        <v>2624</v>
      </c>
      <c r="C414" t="s">
        <v>2624</v>
      </c>
      <c r="D414" t="s">
        <v>607</v>
      </c>
      <c r="E414" t="s">
        <v>2625</v>
      </c>
      <c r="F414">
        <v>1</v>
      </c>
      <c r="H414">
        <v>50.7</v>
      </c>
      <c r="I414" t="s">
        <v>2626</v>
      </c>
      <c r="J414">
        <v>12</v>
      </c>
      <c r="K414" t="s">
        <v>2247</v>
      </c>
      <c r="L414">
        <v>0</v>
      </c>
    </row>
    <row r="415" spans="1:12">
      <c r="A415">
        <f t="shared" si="6"/>
        <v>411</v>
      </c>
      <c r="B415" t="s">
        <v>4848</v>
      </c>
      <c r="C415" t="s">
        <v>4848</v>
      </c>
      <c r="D415" t="s">
        <v>4135</v>
      </c>
      <c r="E415" t="s">
        <v>4849</v>
      </c>
      <c r="F415">
        <v>0</v>
      </c>
      <c r="H415">
        <v>18</v>
      </c>
      <c r="I415" t="s">
        <v>4850</v>
      </c>
      <c r="J415">
        <v>1</v>
      </c>
      <c r="K415" t="s">
        <v>1915</v>
      </c>
      <c r="L415">
        <v>0</v>
      </c>
    </row>
    <row r="416" spans="1:12">
      <c r="A416">
        <f t="shared" si="6"/>
        <v>412</v>
      </c>
      <c r="B416" t="s">
        <v>2627</v>
      </c>
      <c r="C416" t="s">
        <v>2627</v>
      </c>
      <c r="D416" t="s">
        <v>609</v>
      </c>
      <c r="F416">
        <v>1</v>
      </c>
      <c r="H416">
        <v>61</v>
      </c>
      <c r="I416" t="s">
        <v>2628</v>
      </c>
      <c r="J416">
        <v>25</v>
      </c>
      <c r="K416" t="s">
        <v>1902</v>
      </c>
      <c r="L416">
        <v>0</v>
      </c>
    </row>
    <row r="417" spans="1:12">
      <c r="A417">
        <f t="shared" si="6"/>
        <v>413</v>
      </c>
      <c r="B417" t="s">
        <v>2629</v>
      </c>
      <c r="C417" t="s">
        <v>2629</v>
      </c>
      <c r="D417" t="s">
        <v>612</v>
      </c>
      <c r="E417" t="s">
        <v>2630</v>
      </c>
      <c r="F417">
        <v>2</v>
      </c>
      <c r="H417">
        <v>15.1</v>
      </c>
      <c r="I417" t="s">
        <v>2631</v>
      </c>
      <c r="J417">
        <v>1</v>
      </c>
      <c r="K417" t="s">
        <v>1915</v>
      </c>
      <c r="L417">
        <v>0</v>
      </c>
    </row>
    <row r="418" spans="1:12">
      <c r="A418">
        <f t="shared" si="6"/>
        <v>414</v>
      </c>
      <c r="B418" t="s">
        <v>2632</v>
      </c>
      <c r="C418" t="s">
        <v>2632</v>
      </c>
      <c r="D418" t="s">
        <v>1480</v>
      </c>
      <c r="F418">
        <v>2</v>
      </c>
      <c r="H418">
        <v>153.5</v>
      </c>
      <c r="I418" t="s">
        <v>2633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4851</v>
      </c>
      <c r="C419" t="s">
        <v>4851</v>
      </c>
      <c r="D419" t="s">
        <v>4302</v>
      </c>
      <c r="E419" t="s">
        <v>4852</v>
      </c>
      <c r="F419">
        <v>0</v>
      </c>
      <c r="H419">
        <v>94.3</v>
      </c>
      <c r="I419" t="s">
        <v>4853</v>
      </c>
      <c r="J419">
        <v>1</v>
      </c>
      <c r="K419" t="s">
        <v>1915</v>
      </c>
      <c r="L419">
        <v>0</v>
      </c>
    </row>
    <row r="420" spans="1:12">
      <c r="A420">
        <f t="shared" si="6"/>
        <v>416</v>
      </c>
      <c r="B420" t="s">
        <v>4854</v>
      </c>
      <c r="C420" t="s">
        <v>4854</v>
      </c>
      <c r="D420" t="s">
        <v>4303</v>
      </c>
      <c r="E420" t="s">
        <v>4855</v>
      </c>
      <c r="F420">
        <v>0</v>
      </c>
      <c r="H420">
        <v>141</v>
      </c>
      <c r="I420" t="s">
        <v>4856</v>
      </c>
      <c r="J420">
        <v>1</v>
      </c>
      <c r="K420" t="s">
        <v>1915</v>
      </c>
      <c r="L420">
        <v>0</v>
      </c>
    </row>
    <row r="421" spans="1:12">
      <c r="A421">
        <f t="shared" si="6"/>
        <v>417</v>
      </c>
      <c r="B421" t="s">
        <v>2634</v>
      </c>
      <c r="C421" t="s">
        <v>2634</v>
      </c>
      <c r="D421" t="s">
        <v>1481</v>
      </c>
      <c r="F421">
        <v>1</v>
      </c>
      <c r="H421">
        <v>94.3</v>
      </c>
      <c r="I421" t="s">
        <v>2635</v>
      </c>
      <c r="J421">
        <v>1</v>
      </c>
      <c r="K421" t="s">
        <v>1915</v>
      </c>
      <c r="L421">
        <v>0</v>
      </c>
    </row>
    <row r="422" spans="1:12">
      <c r="A422">
        <f t="shared" si="6"/>
        <v>418</v>
      </c>
      <c r="B422" t="s">
        <v>2636</v>
      </c>
      <c r="C422" t="s">
        <v>2636</v>
      </c>
      <c r="D422" t="s">
        <v>1482</v>
      </c>
      <c r="F422">
        <v>1</v>
      </c>
      <c r="H422">
        <v>141</v>
      </c>
      <c r="I422" t="s">
        <v>2637</v>
      </c>
      <c r="J422">
        <v>1</v>
      </c>
      <c r="K422" t="s">
        <v>1915</v>
      </c>
      <c r="L422">
        <v>0</v>
      </c>
    </row>
    <row r="423" spans="1:12">
      <c r="A423">
        <f t="shared" si="6"/>
        <v>419</v>
      </c>
      <c r="B423" t="s">
        <v>2638</v>
      </c>
      <c r="C423" t="s">
        <v>2638</v>
      </c>
      <c r="D423" t="s">
        <v>1483</v>
      </c>
      <c r="E423" t="s">
        <v>2639</v>
      </c>
      <c r="F423">
        <v>1</v>
      </c>
      <c r="H423">
        <v>452</v>
      </c>
      <c r="I423" t="s">
        <v>2640</v>
      </c>
      <c r="J423">
        <v>25</v>
      </c>
      <c r="K423" t="s">
        <v>1902</v>
      </c>
      <c r="L423">
        <v>0</v>
      </c>
    </row>
    <row r="424" spans="1:12">
      <c r="A424">
        <f t="shared" si="6"/>
        <v>420</v>
      </c>
      <c r="B424" t="s">
        <v>2641</v>
      </c>
      <c r="C424" t="s">
        <v>2641</v>
      </c>
      <c r="D424" t="s">
        <v>1484</v>
      </c>
      <c r="E424" t="s">
        <v>2642</v>
      </c>
      <c r="F424">
        <v>2</v>
      </c>
      <c r="H424">
        <v>7.2</v>
      </c>
      <c r="I424" t="s">
        <v>2643</v>
      </c>
      <c r="J424">
        <v>1</v>
      </c>
      <c r="K424" t="s">
        <v>1915</v>
      </c>
      <c r="L424">
        <v>0</v>
      </c>
    </row>
    <row r="425" spans="1:12">
      <c r="A425">
        <f t="shared" si="6"/>
        <v>421</v>
      </c>
      <c r="B425" t="s">
        <v>4857</v>
      </c>
      <c r="C425" t="s">
        <v>4857</v>
      </c>
      <c r="D425" t="s">
        <v>4304</v>
      </c>
      <c r="F425">
        <v>0</v>
      </c>
      <c r="H425">
        <v>4446</v>
      </c>
      <c r="I425" t="s">
        <v>4858</v>
      </c>
      <c r="J425">
        <v>25</v>
      </c>
      <c r="K425" t="s">
        <v>1902</v>
      </c>
      <c r="L425">
        <v>0</v>
      </c>
    </row>
    <row r="426" spans="1:12">
      <c r="A426">
        <f t="shared" si="6"/>
        <v>422</v>
      </c>
      <c r="B426" t="s">
        <v>4859</v>
      </c>
      <c r="C426" t="s">
        <v>4859</v>
      </c>
      <c r="D426" t="s">
        <v>4305</v>
      </c>
      <c r="E426" t="s">
        <v>4860</v>
      </c>
      <c r="F426">
        <v>0</v>
      </c>
      <c r="H426">
        <v>5.9</v>
      </c>
      <c r="I426" t="s">
        <v>4861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4862</v>
      </c>
      <c r="C427" t="s">
        <v>4862</v>
      </c>
      <c r="D427" t="s">
        <v>4306</v>
      </c>
      <c r="F427">
        <v>0</v>
      </c>
      <c r="H427">
        <v>9.3000000000000007</v>
      </c>
      <c r="I427" t="s">
        <v>4863</v>
      </c>
      <c r="J427">
        <v>5</v>
      </c>
      <c r="K427" t="s">
        <v>2581</v>
      </c>
      <c r="L427">
        <v>0</v>
      </c>
    </row>
    <row r="428" spans="1:12">
      <c r="A428">
        <f t="shared" si="6"/>
        <v>424</v>
      </c>
      <c r="B428" t="s">
        <v>2644</v>
      </c>
      <c r="C428" t="s">
        <v>2644</v>
      </c>
      <c r="D428" t="s">
        <v>1485</v>
      </c>
      <c r="E428" t="s">
        <v>2645</v>
      </c>
      <c r="F428">
        <v>2</v>
      </c>
      <c r="H428">
        <v>541.70000000000005</v>
      </c>
      <c r="I428" t="s">
        <v>2646</v>
      </c>
      <c r="J428">
        <v>21</v>
      </c>
      <c r="K428" t="s">
        <v>1945</v>
      </c>
      <c r="L428">
        <v>2</v>
      </c>
    </row>
    <row r="429" spans="1:12">
      <c r="A429">
        <f t="shared" si="6"/>
        <v>425</v>
      </c>
      <c r="B429" t="s">
        <v>2647</v>
      </c>
      <c r="C429" t="s">
        <v>2647</v>
      </c>
      <c r="D429" t="s">
        <v>1486</v>
      </c>
      <c r="F429">
        <v>2</v>
      </c>
      <c r="H429">
        <v>157.4</v>
      </c>
      <c r="I429" t="s">
        <v>2648</v>
      </c>
      <c r="J429">
        <v>1</v>
      </c>
      <c r="K429" t="s">
        <v>1915</v>
      </c>
      <c r="L429">
        <v>2</v>
      </c>
    </row>
    <row r="430" spans="1:12">
      <c r="A430">
        <f t="shared" si="6"/>
        <v>426</v>
      </c>
      <c r="B430" t="s">
        <v>4864</v>
      </c>
      <c r="C430" t="s">
        <v>4864</v>
      </c>
      <c r="D430" t="s">
        <v>4307</v>
      </c>
      <c r="E430" t="s">
        <v>4865</v>
      </c>
      <c r="F430">
        <v>0</v>
      </c>
      <c r="H430">
        <v>0</v>
      </c>
      <c r="I430" t="s">
        <v>4866</v>
      </c>
      <c r="J430">
        <v>24</v>
      </c>
      <c r="K430" t="s">
        <v>2056</v>
      </c>
      <c r="L430">
        <v>0</v>
      </c>
    </row>
    <row r="431" spans="1:12">
      <c r="A431">
        <f t="shared" si="6"/>
        <v>427</v>
      </c>
      <c r="B431" t="s">
        <v>4867</v>
      </c>
      <c r="C431" t="s">
        <v>4867</v>
      </c>
      <c r="D431" t="s">
        <v>4308</v>
      </c>
      <c r="E431" t="s">
        <v>4868</v>
      </c>
      <c r="F431">
        <v>0</v>
      </c>
      <c r="H431">
        <v>0</v>
      </c>
      <c r="I431" t="s">
        <v>4869</v>
      </c>
      <c r="J431">
        <v>24</v>
      </c>
      <c r="K431" t="s">
        <v>2056</v>
      </c>
      <c r="L431">
        <v>0</v>
      </c>
    </row>
    <row r="432" spans="1:12">
      <c r="A432">
        <f t="shared" si="6"/>
        <v>428</v>
      </c>
      <c r="B432" t="s">
        <v>2649</v>
      </c>
      <c r="C432" t="s">
        <v>2649</v>
      </c>
      <c r="D432" t="s">
        <v>1487</v>
      </c>
      <c r="E432" t="s">
        <v>2650</v>
      </c>
      <c r="F432">
        <v>1</v>
      </c>
      <c r="H432">
        <v>18.5</v>
      </c>
      <c r="I432" t="s">
        <v>2651</v>
      </c>
      <c r="J432">
        <v>1</v>
      </c>
      <c r="K432" t="s">
        <v>1915</v>
      </c>
      <c r="L432">
        <v>0</v>
      </c>
    </row>
    <row r="433" spans="1:12">
      <c r="A433">
        <f t="shared" si="6"/>
        <v>429</v>
      </c>
      <c r="B433" t="s">
        <v>4870</v>
      </c>
      <c r="C433" t="s">
        <v>4870</v>
      </c>
      <c r="D433" t="s">
        <v>4136</v>
      </c>
      <c r="E433" t="s">
        <v>4871</v>
      </c>
      <c r="F433">
        <v>0</v>
      </c>
      <c r="H433">
        <v>29.8</v>
      </c>
      <c r="I433" t="s">
        <v>4872</v>
      </c>
      <c r="J433">
        <v>1</v>
      </c>
      <c r="K433" t="s">
        <v>1915</v>
      </c>
      <c r="L433">
        <v>0</v>
      </c>
    </row>
    <row r="434" spans="1:12">
      <c r="A434">
        <f t="shared" si="6"/>
        <v>430</v>
      </c>
      <c r="B434" t="s">
        <v>2652</v>
      </c>
      <c r="C434" t="s">
        <v>2652</v>
      </c>
      <c r="D434" t="s">
        <v>1488</v>
      </c>
      <c r="F434">
        <v>2</v>
      </c>
      <c r="H434">
        <v>23.8</v>
      </c>
      <c r="I434" t="s">
        <v>2653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2654</v>
      </c>
      <c r="C435" t="s">
        <v>2654</v>
      </c>
      <c r="D435" t="s">
        <v>1489</v>
      </c>
      <c r="F435">
        <v>2</v>
      </c>
      <c r="H435">
        <v>92.5</v>
      </c>
      <c r="I435" t="s">
        <v>2655</v>
      </c>
      <c r="J435">
        <v>1</v>
      </c>
      <c r="K435" t="s">
        <v>1915</v>
      </c>
      <c r="L435">
        <v>0</v>
      </c>
    </row>
    <row r="436" spans="1:12">
      <c r="A436">
        <f t="shared" si="6"/>
        <v>432</v>
      </c>
      <c r="B436" t="s">
        <v>2656</v>
      </c>
      <c r="C436" t="s">
        <v>2656</v>
      </c>
      <c r="D436" t="s">
        <v>1490</v>
      </c>
      <c r="E436" t="s">
        <v>2657</v>
      </c>
      <c r="F436">
        <v>1</v>
      </c>
      <c r="H436">
        <v>113.5</v>
      </c>
      <c r="I436" t="s">
        <v>2658</v>
      </c>
      <c r="J436">
        <v>14</v>
      </c>
      <c r="K436" t="s">
        <v>1898</v>
      </c>
      <c r="L436">
        <v>0</v>
      </c>
    </row>
    <row r="437" spans="1:12">
      <c r="A437">
        <f t="shared" si="6"/>
        <v>433</v>
      </c>
      <c r="B437" t="s">
        <v>2659</v>
      </c>
      <c r="C437" t="s">
        <v>2659</v>
      </c>
      <c r="D437" t="s">
        <v>1491</v>
      </c>
      <c r="E437" t="s">
        <v>2660</v>
      </c>
      <c r="F437">
        <v>1</v>
      </c>
      <c r="H437">
        <v>111.2</v>
      </c>
      <c r="I437" t="s">
        <v>2661</v>
      </c>
      <c r="J437">
        <v>22</v>
      </c>
      <c r="K437" t="s">
        <v>2662</v>
      </c>
      <c r="L437">
        <v>0</v>
      </c>
    </row>
    <row r="438" spans="1:12">
      <c r="A438">
        <f t="shared" si="6"/>
        <v>434</v>
      </c>
      <c r="B438" t="s">
        <v>2663</v>
      </c>
      <c r="C438" t="s">
        <v>2663</v>
      </c>
      <c r="D438" t="s">
        <v>1492</v>
      </c>
      <c r="F438">
        <v>2</v>
      </c>
      <c r="H438">
        <v>6155</v>
      </c>
      <c r="I438" t="s">
        <v>2664</v>
      </c>
      <c r="J438">
        <v>25</v>
      </c>
      <c r="K438" t="s">
        <v>1902</v>
      </c>
      <c r="L438">
        <v>2</v>
      </c>
    </row>
    <row r="439" spans="1:12">
      <c r="A439">
        <f t="shared" si="6"/>
        <v>435</v>
      </c>
      <c r="B439" t="s">
        <v>2665</v>
      </c>
      <c r="C439" t="s">
        <v>2665</v>
      </c>
      <c r="D439" t="s">
        <v>1493</v>
      </c>
      <c r="E439" t="s">
        <v>2666</v>
      </c>
      <c r="F439">
        <v>2</v>
      </c>
      <c r="H439">
        <v>1976</v>
      </c>
      <c r="I439" t="s">
        <v>2667</v>
      </c>
      <c r="J439">
        <v>25</v>
      </c>
      <c r="K439" t="s">
        <v>1902</v>
      </c>
      <c r="L439">
        <v>2</v>
      </c>
    </row>
    <row r="440" spans="1:12">
      <c r="A440">
        <f t="shared" si="6"/>
        <v>436</v>
      </c>
      <c r="B440" t="s">
        <v>2668</v>
      </c>
      <c r="C440" t="s">
        <v>2668</v>
      </c>
      <c r="D440" t="s">
        <v>1494</v>
      </c>
      <c r="F440">
        <v>2</v>
      </c>
      <c r="H440">
        <v>3424</v>
      </c>
      <c r="I440" t="s">
        <v>2669</v>
      </c>
      <c r="J440">
        <v>25</v>
      </c>
      <c r="K440" t="s">
        <v>1902</v>
      </c>
      <c r="L440">
        <v>2</v>
      </c>
    </row>
    <row r="441" spans="1:12">
      <c r="A441">
        <f t="shared" si="6"/>
        <v>437</v>
      </c>
      <c r="B441" t="s">
        <v>2670</v>
      </c>
      <c r="C441" t="s">
        <v>2670</v>
      </c>
      <c r="D441" t="s">
        <v>1495</v>
      </c>
      <c r="F441">
        <v>2</v>
      </c>
      <c r="H441">
        <v>1061</v>
      </c>
      <c r="I441" t="s">
        <v>2671</v>
      </c>
      <c r="J441">
        <v>25</v>
      </c>
      <c r="K441" t="s">
        <v>1902</v>
      </c>
      <c r="L441">
        <v>2</v>
      </c>
    </row>
    <row r="442" spans="1:12">
      <c r="A442">
        <f t="shared" si="6"/>
        <v>438</v>
      </c>
      <c r="B442" t="s">
        <v>4873</v>
      </c>
      <c r="C442" t="s">
        <v>4873</v>
      </c>
      <c r="D442" t="s">
        <v>4309</v>
      </c>
      <c r="E442" t="s">
        <v>4874</v>
      </c>
      <c r="F442">
        <v>0</v>
      </c>
      <c r="H442">
        <v>5.9</v>
      </c>
      <c r="I442" t="s">
        <v>4875</v>
      </c>
      <c r="J442">
        <v>1</v>
      </c>
      <c r="K442" t="s">
        <v>1915</v>
      </c>
      <c r="L442">
        <v>2</v>
      </c>
    </row>
    <row r="443" spans="1:12">
      <c r="A443">
        <f t="shared" si="6"/>
        <v>439</v>
      </c>
      <c r="B443" t="s">
        <v>4876</v>
      </c>
      <c r="C443" t="s">
        <v>4876</v>
      </c>
      <c r="D443" t="s">
        <v>4310</v>
      </c>
      <c r="E443" t="s">
        <v>4877</v>
      </c>
      <c r="F443">
        <v>0</v>
      </c>
      <c r="H443">
        <v>5.9</v>
      </c>
      <c r="I443" t="s">
        <v>4878</v>
      </c>
      <c r="J443">
        <v>1</v>
      </c>
      <c r="K443" t="s">
        <v>1915</v>
      </c>
      <c r="L443">
        <v>2</v>
      </c>
    </row>
    <row r="444" spans="1:12">
      <c r="A444">
        <f t="shared" si="6"/>
        <v>440</v>
      </c>
      <c r="B444" t="s">
        <v>2672</v>
      </c>
      <c r="C444" t="s">
        <v>2672</v>
      </c>
      <c r="D444" t="s">
        <v>1496</v>
      </c>
      <c r="E444" t="s">
        <v>2673</v>
      </c>
      <c r="F444">
        <v>1</v>
      </c>
      <c r="H444">
        <v>0.77</v>
      </c>
      <c r="I444" t="s">
        <v>2674</v>
      </c>
      <c r="J444">
        <v>3</v>
      </c>
      <c r="K444" t="s">
        <v>1938</v>
      </c>
      <c r="L444">
        <v>0</v>
      </c>
    </row>
    <row r="445" spans="1:12">
      <c r="A445">
        <f t="shared" si="6"/>
        <v>441</v>
      </c>
      <c r="B445" t="s">
        <v>2675</v>
      </c>
      <c r="C445" t="s">
        <v>2675</v>
      </c>
      <c r="D445" t="s">
        <v>1497</v>
      </c>
      <c r="F445">
        <v>1</v>
      </c>
      <c r="H445">
        <v>12.6</v>
      </c>
      <c r="I445" t="s">
        <v>2676</v>
      </c>
      <c r="J445">
        <v>1</v>
      </c>
      <c r="K445" t="s">
        <v>1915</v>
      </c>
      <c r="L445">
        <v>2</v>
      </c>
    </row>
    <row r="446" spans="1:12">
      <c r="A446">
        <f t="shared" si="6"/>
        <v>442</v>
      </c>
      <c r="B446" t="s">
        <v>2677</v>
      </c>
      <c r="C446" t="s">
        <v>2677</v>
      </c>
      <c r="D446" t="s">
        <v>1498</v>
      </c>
      <c r="F446">
        <v>1</v>
      </c>
      <c r="H446">
        <v>8.9</v>
      </c>
      <c r="I446" t="s">
        <v>2678</v>
      </c>
      <c r="J446">
        <v>1</v>
      </c>
      <c r="K446" t="s">
        <v>1915</v>
      </c>
      <c r="L446">
        <v>2</v>
      </c>
    </row>
    <row r="447" spans="1:12">
      <c r="A447">
        <f t="shared" si="6"/>
        <v>443</v>
      </c>
      <c r="B447" t="s">
        <v>4879</v>
      </c>
      <c r="C447" t="s">
        <v>4879</v>
      </c>
      <c r="D447" t="s">
        <v>4311</v>
      </c>
      <c r="E447" t="s">
        <v>4880</v>
      </c>
      <c r="F447">
        <v>0</v>
      </c>
      <c r="H447">
        <v>0.55000000000000004</v>
      </c>
      <c r="I447" t="s">
        <v>4881</v>
      </c>
      <c r="J447">
        <v>7</v>
      </c>
      <c r="K447" t="s">
        <v>2142</v>
      </c>
      <c r="L447">
        <v>0</v>
      </c>
    </row>
    <row r="448" spans="1:12">
      <c r="A448">
        <f t="shared" si="6"/>
        <v>444</v>
      </c>
      <c r="B448" t="s">
        <v>2679</v>
      </c>
      <c r="C448" t="s">
        <v>2679</v>
      </c>
      <c r="D448" t="s">
        <v>1499</v>
      </c>
      <c r="E448" t="s">
        <v>2680</v>
      </c>
      <c r="F448">
        <v>1</v>
      </c>
      <c r="H448">
        <v>17.600000000000001</v>
      </c>
      <c r="I448" t="s">
        <v>2681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2682</v>
      </c>
      <c r="C449" t="s">
        <v>2682</v>
      </c>
      <c r="D449" t="s">
        <v>1500</v>
      </c>
      <c r="E449" t="s">
        <v>2683</v>
      </c>
      <c r="F449">
        <v>1</v>
      </c>
      <c r="H449">
        <v>9039</v>
      </c>
      <c r="I449" t="s">
        <v>2684</v>
      </c>
      <c r="J449">
        <v>25</v>
      </c>
      <c r="K449" t="s">
        <v>1902</v>
      </c>
      <c r="L449">
        <v>0</v>
      </c>
    </row>
    <row r="450" spans="1:12">
      <c r="A450">
        <f t="shared" si="6"/>
        <v>446</v>
      </c>
      <c r="B450" t="s">
        <v>2685</v>
      </c>
      <c r="C450" t="s">
        <v>2685</v>
      </c>
      <c r="D450" t="s">
        <v>1501</v>
      </c>
      <c r="E450" t="s">
        <v>2686</v>
      </c>
      <c r="F450">
        <v>1</v>
      </c>
      <c r="H450">
        <v>7.2</v>
      </c>
      <c r="I450" t="s">
        <v>2687</v>
      </c>
      <c r="J450">
        <v>3</v>
      </c>
      <c r="K450" t="s">
        <v>1938</v>
      </c>
      <c r="L450">
        <v>0</v>
      </c>
    </row>
    <row r="451" spans="1:12">
      <c r="A451">
        <f t="shared" si="6"/>
        <v>447</v>
      </c>
      <c r="B451" t="s">
        <v>2688</v>
      </c>
      <c r="C451" t="s">
        <v>2688</v>
      </c>
      <c r="D451" t="s">
        <v>1502</v>
      </c>
      <c r="E451" t="s">
        <v>2689</v>
      </c>
      <c r="F451">
        <v>2</v>
      </c>
      <c r="H451">
        <v>40.5</v>
      </c>
      <c r="I451" t="s">
        <v>2690</v>
      </c>
      <c r="J451">
        <v>1</v>
      </c>
      <c r="K451" t="s">
        <v>1915</v>
      </c>
      <c r="L451">
        <v>2</v>
      </c>
    </row>
    <row r="452" spans="1:12">
      <c r="A452">
        <f t="shared" si="6"/>
        <v>448</v>
      </c>
      <c r="B452" t="s">
        <v>4882</v>
      </c>
      <c r="C452" t="s">
        <v>4882</v>
      </c>
      <c r="D452" t="s">
        <v>4137</v>
      </c>
      <c r="E452" t="s">
        <v>4883</v>
      </c>
      <c r="F452">
        <v>0</v>
      </c>
      <c r="H452">
        <v>8.1999999999999993</v>
      </c>
      <c r="I452" t="s">
        <v>4884</v>
      </c>
      <c r="J452">
        <v>1</v>
      </c>
      <c r="K452" t="s">
        <v>1915</v>
      </c>
      <c r="L452">
        <v>0</v>
      </c>
    </row>
    <row r="453" spans="1:12">
      <c r="A453">
        <f t="shared" si="6"/>
        <v>449</v>
      </c>
      <c r="B453" t="s">
        <v>4885</v>
      </c>
      <c r="C453" t="s">
        <v>4885</v>
      </c>
      <c r="D453" t="s">
        <v>4138</v>
      </c>
      <c r="E453" t="s">
        <v>4886</v>
      </c>
      <c r="F453">
        <v>0</v>
      </c>
      <c r="H453">
        <v>10.4</v>
      </c>
      <c r="I453" t="s">
        <v>4887</v>
      </c>
      <c r="J453">
        <v>1</v>
      </c>
      <c r="K453" t="s">
        <v>1915</v>
      </c>
      <c r="L453">
        <v>0</v>
      </c>
    </row>
    <row r="454" spans="1:12">
      <c r="A454">
        <f t="shared" si="6"/>
        <v>450</v>
      </c>
      <c r="B454" t="s">
        <v>4888</v>
      </c>
      <c r="C454" t="s">
        <v>4888</v>
      </c>
      <c r="D454" t="s">
        <v>4139</v>
      </c>
      <c r="E454" t="s">
        <v>4889</v>
      </c>
      <c r="F454">
        <v>0</v>
      </c>
      <c r="H454">
        <v>11.7</v>
      </c>
      <c r="I454" t="s">
        <v>4890</v>
      </c>
      <c r="J454">
        <v>3</v>
      </c>
      <c r="K454" t="s">
        <v>1938</v>
      </c>
      <c r="L454">
        <v>0</v>
      </c>
    </row>
    <row r="455" spans="1:12">
      <c r="A455">
        <f t="shared" ref="A455:A518" si="7">A454+1</f>
        <v>451</v>
      </c>
      <c r="B455" t="s">
        <v>2691</v>
      </c>
      <c r="C455" t="s">
        <v>2691</v>
      </c>
      <c r="D455" t="s">
        <v>1503</v>
      </c>
      <c r="E455" t="s">
        <v>2692</v>
      </c>
      <c r="F455">
        <v>2</v>
      </c>
      <c r="H455">
        <v>960</v>
      </c>
      <c r="I455" t="s">
        <v>2693</v>
      </c>
      <c r="J455">
        <v>25</v>
      </c>
      <c r="K455" t="s">
        <v>1902</v>
      </c>
      <c r="L455">
        <v>0</v>
      </c>
    </row>
    <row r="456" spans="1:12">
      <c r="A456">
        <f t="shared" si="7"/>
        <v>452</v>
      </c>
      <c r="B456" t="s">
        <v>4891</v>
      </c>
      <c r="C456" t="s">
        <v>4891</v>
      </c>
      <c r="D456" t="s">
        <v>4312</v>
      </c>
      <c r="E456" t="s">
        <v>4892</v>
      </c>
      <c r="F456">
        <v>0</v>
      </c>
      <c r="H456">
        <v>5.9</v>
      </c>
      <c r="I456" t="s">
        <v>4893</v>
      </c>
      <c r="J456">
        <v>1</v>
      </c>
      <c r="K456" t="s">
        <v>1915</v>
      </c>
      <c r="L456">
        <v>0</v>
      </c>
    </row>
    <row r="457" spans="1:12">
      <c r="A457">
        <f t="shared" si="7"/>
        <v>453</v>
      </c>
      <c r="B457" t="s">
        <v>2694</v>
      </c>
      <c r="C457" t="s">
        <v>2694</v>
      </c>
      <c r="D457" t="s">
        <v>1504</v>
      </c>
      <c r="E457" t="s">
        <v>2695</v>
      </c>
      <c r="F457">
        <v>1</v>
      </c>
      <c r="H457">
        <v>6.1</v>
      </c>
      <c r="I457" t="s">
        <v>2696</v>
      </c>
      <c r="J457">
        <v>1</v>
      </c>
      <c r="K457" t="s">
        <v>1915</v>
      </c>
      <c r="L457">
        <v>0</v>
      </c>
    </row>
    <row r="458" spans="1:12">
      <c r="A458">
        <f t="shared" si="7"/>
        <v>454</v>
      </c>
      <c r="B458" t="s">
        <v>4894</v>
      </c>
      <c r="C458" t="s">
        <v>4894</v>
      </c>
      <c r="D458" t="s">
        <v>4313</v>
      </c>
      <c r="E458" t="s">
        <v>4895</v>
      </c>
      <c r="F458">
        <v>0</v>
      </c>
      <c r="H458">
        <v>6.1</v>
      </c>
      <c r="I458" t="s">
        <v>4896</v>
      </c>
      <c r="J458">
        <v>1</v>
      </c>
      <c r="K458" t="s">
        <v>1915</v>
      </c>
      <c r="L458">
        <v>2</v>
      </c>
    </row>
    <row r="459" spans="1:12">
      <c r="A459">
        <f t="shared" si="7"/>
        <v>455</v>
      </c>
      <c r="B459" t="s">
        <v>4897</v>
      </c>
      <c r="C459" t="s">
        <v>4897</v>
      </c>
      <c r="D459" t="s">
        <v>4314</v>
      </c>
      <c r="E459" t="s">
        <v>4898</v>
      </c>
      <c r="F459">
        <v>0</v>
      </c>
      <c r="H459">
        <v>15.9</v>
      </c>
      <c r="I459" t="s">
        <v>4899</v>
      </c>
      <c r="J459">
        <v>1</v>
      </c>
      <c r="K459" t="s">
        <v>1915</v>
      </c>
      <c r="L459">
        <v>2</v>
      </c>
    </row>
    <row r="460" spans="1:12">
      <c r="A460">
        <f t="shared" si="7"/>
        <v>456</v>
      </c>
      <c r="B460" t="s">
        <v>4900</v>
      </c>
      <c r="C460" t="s">
        <v>4900</v>
      </c>
      <c r="D460" t="s">
        <v>4315</v>
      </c>
      <c r="E460" t="s">
        <v>4901</v>
      </c>
      <c r="F460">
        <v>0</v>
      </c>
      <c r="H460">
        <v>40.299999999999997</v>
      </c>
      <c r="I460" t="s">
        <v>4902</v>
      </c>
      <c r="J460">
        <v>3</v>
      </c>
      <c r="K460" t="s">
        <v>1938</v>
      </c>
      <c r="L460">
        <v>2</v>
      </c>
    </row>
    <row r="461" spans="1:12">
      <c r="A461">
        <f t="shared" si="7"/>
        <v>457</v>
      </c>
      <c r="B461" t="s">
        <v>2697</v>
      </c>
      <c r="C461" t="s">
        <v>2697</v>
      </c>
      <c r="D461" t="s">
        <v>1505</v>
      </c>
      <c r="E461" t="s">
        <v>2698</v>
      </c>
      <c r="F461">
        <v>2</v>
      </c>
      <c r="H461">
        <v>52.3</v>
      </c>
      <c r="I461" t="s">
        <v>2699</v>
      </c>
      <c r="J461">
        <v>21</v>
      </c>
      <c r="K461" t="s">
        <v>1945</v>
      </c>
      <c r="L461">
        <v>0</v>
      </c>
    </row>
    <row r="462" spans="1:12">
      <c r="A462">
        <f t="shared" si="7"/>
        <v>458</v>
      </c>
      <c r="B462" t="s">
        <v>2700</v>
      </c>
      <c r="C462" t="s">
        <v>2700</v>
      </c>
      <c r="D462" t="s">
        <v>1506</v>
      </c>
      <c r="E462" t="s">
        <v>2701</v>
      </c>
      <c r="F462">
        <v>1</v>
      </c>
      <c r="H462">
        <v>147</v>
      </c>
      <c r="I462" t="s">
        <v>2702</v>
      </c>
      <c r="J462">
        <v>25</v>
      </c>
      <c r="K462" t="s">
        <v>1902</v>
      </c>
      <c r="L462">
        <v>0</v>
      </c>
    </row>
    <row r="463" spans="1:12">
      <c r="A463">
        <f t="shared" si="7"/>
        <v>459</v>
      </c>
      <c r="B463" t="s">
        <v>2703</v>
      </c>
      <c r="C463" t="s">
        <v>2703</v>
      </c>
      <c r="D463" t="s">
        <v>1506</v>
      </c>
      <c r="E463" t="s">
        <v>2704</v>
      </c>
      <c r="F463">
        <v>1</v>
      </c>
      <c r="H463">
        <v>100</v>
      </c>
      <c r="I463" t="s">
        <v>2702</v>
      </c>
      <c r="J463">
        <v>25</v>
      </c>
      <c r="K463" t="s">
        <v>1902</v>
      </c>
      <c r="L463">
        <v>0</v>
      </c>
    </row>
    <row r="464" spans="1:12">
      <c r="A464">
        <f t="shared" si="7"/>
        <v>460</v>
      </c>
      <c r="B464" t="s">
        <v>2705</v>
      </c>
      <c r="C464" t="s">
        <v>2705</v>
      </c>
      <c r="D464" t="s">
        <v>1507</v>
      </c>
      <c r="E464" t="s">
        <v>2706</v>
      </c>
      <c r="F464">
        <v>1</v>
      </c>
      <c r="H464">
        <v>0</v>
      </c>
      <c r="I464" t="s">
        <v>2707</v>
      </c>
      <c r="J464">
        <v>3</v>
      </c>
      <c r="K464" t="s">
        <v>1938</v>
      </c>
      <c r="L464">
        <v>0</v>
      </c>
    </row>
    <row r="465" spans="1:12">
      <c r="A465">
        <f t="shared" si="7"/>
        <v>461</v>
      </c>
      <c r="B465" t="s">
        <v>2708</v>
      </c>
      <c r="C465" t="s">
        <v>2708</v>
      </c>
      <c r="D465" t="s">
        <v>1508</v>
      </c>
      <c r="E465" t="s">
        <v>2709</v>
      </c>
      <c r="F465">
        <v>1</v>
      </c>
      <c r="H465">
        <v>10.4</v>
      </c>
      <c r="I465" t="s">
        <v>2710</v>
      </c>
      <c r="J465">
        <v>1</v>
      </c>
      <c r="K465" t="s">
        <v>1915</v>
      </c>
      <c r="L465">
        <v>2</v>
      </c>
    </row>
    <row r="466" spans="1:12">
      <c r="A466">
        <f t="shared" si="7"/>
        <v>462</v>
      </c>
      <c r="B466" t="s">
        <v>2711</v>
      </c>
      <c r="C466" t="s">
        <v>2711</v>
      </c>
      <c r="D466" t="s">
        <v>1509</v>
      </c>
      <c r="E466" t="s">
        <v>2712</v>
      </c>
      <c r="F466">
        <v>1</v>
      </c>
      <c r="H466">
        <v>10.4</v>
      </c>
      <c r="I466" t="s">
        <v>2713</v>
      </c>
      <c r="J466">
        <v>1</v>
      </c>
      <c r="K466" t="s">
        <v>1915</v>
      </c>
      <c r="L466">
        <v>2</v>
      </c>
    </row>
    <row r="467" spans="1:12">
      <c r="A467">
        <f t="shared" si="7"/>
        <v>463</v>
      </c>
      <c r="B467" t="s">
        <v>2714</v>
      </c>
      <c r="C467" t="s">
        <v>2714</v>
      </c>
      <c r="D467" t="s">
        <v>1510</v>
      </c>
      <c r="F467">
        <v>2</v>
      </c>
      <c r="H467">
        <v>20192</v>
      </c>
      <c r="I467" t="s">
        <v>2715</v>
      </c>
      <c r="J467">
        <v>25</v>
      </c>
      <c r="K467" t="s">
        <v>1902</v>
      </c>
      <c r="L467">
        <v>2</v>
      </c>
    </row>
    <row r="468" spans="1:12">
      <c r="A468">
        <f t="shared" si="7"/>
        <v>464</v>
      </c>
      <c r="B468" t="s">
        <v>2716</v>
      </c>
      <c r="C468" t="s">
        <v>2716</v>
      </c>
      <c r="D468" t="s">
        <v>1511</v>
      </c>
      <c r="F468">
        <v>2</v>
      </c>
      <c r="H468">
        <v>34.1</v>
      </c>
      <c r="I468" t="s">
        <v>2717</v>
      </c>
      <c r="J468">
        <v>1</v>
      </c>
      <c r="K468" t="s">
        <v>1915</v>
      </c>
      <c r="L468">
        <v>0</v>
      </c>
    </row>
    <row r="469" spans="1:12">
      <c r="A469">
        <f t="shared" si="7"/>
        <v>465</v>
      </c>
      <c r="B469" t="s">
        <v>2718</v>
      </c>
      <c r="C469" t="s">
        <v>2718</v>
      </c>
      <c r="D469" t="s">
        <v>1512</v>
      </c>
      <c r="E469" t="s">
        <v>2719</v>
      </c>
      <c r="F469">
        <v>2</v>
      </c>
      <c r="H469">
        <v>9.8000000000000007</v>
      </c>
      <c r="I469" t="s">
        <v>2720</v>
      </c>
      <c r="J469">
        <v>3</v>
      </c>
      <c r="K469" t="s">
        <v>1938</v>
      </c>
      <c r="L469">
        <v>0</v>
      </c>
    </row>
    <row r="470" spans="1:12">
      <c r="A470">
        <f t="shared" si="7"/>
        <v>466</v>
      </c>
      <c r="B470" t="s">
        <v>2721</v>
      </c>
      <c r="C470" t="s">
        <v>2721</v>
      </c>
      <c r="D470" t="s">
        <v>1513</v>
      </c>
      <c r="E470" t="s">
        <v>2722</v>
      </c>
      <c r="F470">
        <v>2</v>
      </c>
      <c r="H470">
        <v>20.3</v>
      </c>
      <c r="I470" t="s">
        <v>2723</v>
      </c>
      <c r="J470">
        <v>3</v>
      </c>
      <c r="K470" t="s">
        <v>1938</v>
      </c>
      <c r="L470">
        <v>0</v>
      </c>
    </row>
    <row r="471" spans="1:12">
      <c r="A471">
        <f t="shared" si="7"/>
        <v>467</v>
      </c>
      <c r="B471" t="s">
        <v>4903</v>
      </c>
      <c r="C471" t="s">
        <v>4903</v>
      </c>
      <c r="D471" t="s">
        <v>4316</v>
      </c>
      <c r="E471" t="s">
        <v>4904</v>
      </c>
      <c r="F471">
        <v>0</v>
      </c>
      <c r="H471">
        <v>22.3</v>
      </c>
      <c r="I471" t="s">
        <v>4905</v>
      </c>
      <c r="J471">
        <v>3</v>
      </c>
      <c r="K471" t="s">
        <v>1938</v>
      </c>
      <c r="L471">
        <v>0</v>
      </c>
    </row>
    <row r="472" spans="1:12">
      <c r="A472">
        <f t="shared" si="7"/>
        <v>468</v>
      </c>
      <c r="B472" t="s">
        <v>2724</v>
      </c>
      <c r="C472" t="s">
        <v>2724</v>
      </c>
      <c r="D472" t="s">
        <v>1514</v>
      </c>
      <c r="E472" t="s">
        <v>2725</v>
      </c>
      <c r="F472">
        <v>2</v>
      </c>
      <c r="H472">
        <v>14.6</v>
      </c>
      <c r="I472" t="s">
        <v>2726</v>
      </c>
      <c r="J472">
        <v>3</v>
      </c>
      <c r="K472" t="s">
        <v>1938</v>
      </c>
      <c r="L472">
        <v>0</v>
      </c>
    </row>
    <row r="473" spans="1:12">
      <c r="A473">
        <f t="shared" si="7"/>
        <v>469</v>
      </c>
      <c r="B473" t="s">
        <v>2727</v>
      </c>
      <c r="C473" t="s">
        <v>2727</v>
      </c>
      <c r="D473" t="s">
        <v>1515</v>
      </c>
      <c r="E473" t="s">
        <v>2728</v>
      </c>
      <c r="F473">
        <v>1</v>
      </c>
      <c r="H473">
        <v>13.6</v>
      </c>
      <c r="I473" t="s">
        <v>2729</v>
      </c>
      <c r="J473">
        <v>3</v>
      </c>
      <c r="K473" t="s">
        <v>1938</v>
      </c>
      <c r="L473">
        <v>0</v>
      </c>
    </row>
    <row r="474" spans="1:12">
      <c r="A474">
        <f t="shared" si="7"/>
        <v>470</v>
      </c>
      <c r="B474" t="s">
        <v>2730</v>
      </c>
      <c r="C474" t="s">
        <v>2730</v>
      </c>
      <c r="D474" t="s">
        <v>1516</v>
      </c>
      <c r="F474">
        <v>2</v>
      </c>
      <c r="H474">
        <v>12.8</v>
      </c>
      <c r="I474" t="s">
        <v>2731</v>
      </c>
      <c r="J474">
        <v>5</v>
      </c>
      <c r="K474" t="s">
        <v>2581</v>
      </c>
      <c r="L474">
        <v>0</v>
      </c>
    </row>
    <row r="475" spans="1:12">
      <c r="A475">
        <f t="shared" si="7"/>
        <v>471</v>
      </c>
      <c r="B475" t="s">
        <v>4906</v>
      </c>
      <c r="C475" t="s">
        <v>4906</v>
      </c>
      <c r="D475" t="s">
        <v>4317</v>
      </c>
      <c r="E475" t="s">
        <v>4907</v>
      </c>
      <c r="F475">
        <v>0</v>
      </c>
      <c r="H475">
        <v>9.6</v>
      </c>
      <c r="I475" t="s">
        <v>4908</v>
      </c>
      <c r="J475">
        <v>3</v>
      </c>
      <c r="K475" t="s">
        <v>1938</v>
      </c>
      <c r="L475">
        <v>0</v>
      </c>
    </row>
    <row r="476" spans="1:12">
      <c r="A476">
        <f t="shared" si="7"/>
        <v>472</v>
      </c>
      <c r="B476" t="s">
        <v>2732</v>
      </c>
      <c r="C476" t="s">
        <v>2732</v>
      </c>
      <c r="D476" t="s">
        <v>1517</v>
      </c>
      <c r="E476" t="s">
        <v>2733</v>
      </c>
      <c r="F476">
        <v>2</v>
      </c>
      <c r="H476">
        <v>14.9</v>
      </c>
      <c r="I476" t="s">
        <v>2734</v>
      </c>
      <c r="J476">
        <v>3</v>
      </c>
      <c r="K476" t="s">
        <v>1938</v>
      </c>
      <c r="L476">
        <v>0</v>
      </c>
    </row>
    <row r="477" spans="1:12">
      <c r="A477">
        <f t="shared" si="7"/>
        <v>473</v>
      </c>
      <c r="B477" t="s">
        <v>2735</v>
      </c>
      <c r="C477" t="s">
        <v>2735</v>
      </c>
      <c r="D477" t="s">
        <v>1518</v>
      </c>
      <c r="E477" t="s">
        <v>2736</v>
      </c>
      <c r="F477">
        <v>2</v>
      </c>
      <c r="H477">
        <v>18</v>
      </c>
      <c r="I477" t="s">
        <v>2737</v>
      </c>
      <c r="J477">
        <v>3</v>
      </c>
      <c r="K477" t="s">
        <v>1938</v>
      </c>
      <c r="L477">
        <v>0</v>
      </c>
    </row>
    <row r="478" spans="1:12">
      <c r="A478">
        <f t="shared" si="7"/>
        <v>474</v>
      </c>
      <c r="B478" t="s">
        <v>4909</v>
      </c>
      <c r="C478" t="s">
        <v>4909</v>
      </c>
      <c r="D478" t="s">
        <v>4318</v>
      </c>
      <c r="E478" t="s">
        <v>4910</v>
      </c>
      <c r="F478">
        <v>0</v>
      </c>
      <c r="H478">
        <v>18.399999999999999</v>
      </c>
      <c r="I478" t="s">
        <v>4911</v>
      </c>
      <c r="J478">
        <v>3</v>
      </c>
      <c r="K478" t="s">
        <v>1938</v>
      </c>
      <c r="L478">
        <v>0</v>
      </c>
    </row>
    <row r="479" spans="1:12">
      <c r="A479">
        <f t="shared" si="7"/>
        <v>475</v>
      </c>
      <c r="B479" t="s">
        <v>4912</v>
      </c>
      <c r="C479" t="s">
        <v>4912</v>
      </c>
      <c r="D479" t="s">
        <v>4319</v>
      </c>
      <c r="E479" t="s">
        <v>4913</v>
      </c>
      <c r="F479">
        <v>0</v>
      </c>
      <c r="H479">
        <v>15.2</v>
      </c>
      <c r="I479" t="s">
        <v>4914</v>
      </c>
      <c r="J479">
        <v>3</v>
      </c>
      <c r="K479" t="s">
        <v>1938</v>
      </c>
      <c r="L479">
        <v>0</v>
      </c>
    </row>
    <row r="480" spans="1:12">
      <c r="A480">
        <f t="shared" si="7"/>
        <v>476</v>
      </c>
      <c r="B480" t="s">
        <v>2738</v>
      </c>
      <c r="C480" t="s">
        <v>2738</v>
      </c>
      <c r="D480" t="s">
        <v>1519</v>
      </c>
      <c r="E480" t="s">
        <v>2739</v>
      </c>
      <c r="F480">
        <v>1</v>
      </c>
      <c r="H480">
        <v>16.100000000000001</v>
      </c>
      <c r="I480" t="s">
        <v>2740</v>
      </c>
      <c r="J480">
        <v>3</v>
      </c>
      <c r="K480" t="s">
        <v>1938</v>
      </c>
      <c r="L480">
        <v>0</v>
      </c>
    </row>
    <row r="481" spans="1:12">
      <c r="A481">
        <f t="shared" si="7"/>
        <v>477</v>
      </c>
      <c r="B481" t="s">
        <v>2741</v>
      </c>
      <c r="C481" t="s">
        <v>2741</v>
      </c>
      <c r="D481" t="s">
        <v>1520</v>
      </c>
      <c r="E481" t="s">
        <v>2742</v>
      </c>
      <c r="F481">
        <v>1</v>
      </c>
      <c r="H481">
        <v>13.8</v>
      </c>
      <c r="I481" t="s">
        <v>2743</v>
      </c>
      <c r="J481">
        <v>3</v>
      </c>
      <c r="K481" t="s">
        <v>1938</v>
      </c>
      <c r="L481">
        <v>0</v>
      </c>
    </row>
    <row r="482" spans="1:12">
      <c r="A482">
        <f t="shared" si="7"/>
        <v>478</v>
      </c>
      <c r="B482" t="s">
        <v>2744</v>
      </c>
      <c r="C482" t="s">
        <v>2744</v>
      </c>
      <c r="D482" t="s">
        <v>1521</v>
      </c>
      <c r="E482" t="s">
        <v>2745</v>
      </c>
      <c r="F482">
        <v>1</v>
      </c>
      <c r="H482">
        <v>10.4</v>
      </c>
      <c r="I482" t="s">
        <v>2746</v>
      </c>
      <c r="J482">
        <v>3</v>
      </c>
      <c r="K482" t="s">
        <v>1938</v>
      </c>
      <c r="L482">
        <v>0</v>
      </c>
    </row>
    <row r="483" spans="1:12">
      <c r="A483">
        <f t="shared" si="7"/>
        <v>479</v>
      </c>
      <c r="B483" t="s">
        <v>2747</v>
      </c>
      <c r="C483" t="s">
        <v>2747</v>
      </c>
      <c r="D483" t="s">
        <v>1522</v>
      </c>
      <c r="E483" t="s">
        <v>2748</v>
      </c>
      <c r="F483">
        <v>1</v>
      </c>
      <c r="H483">
        <v>14.4</v>
      </c>
      <c r="I483" t="s">
        <v>2749</v>
      </c>
      <c r="J483">
        <v>3</v>
      </c>
      <c r="K483" t="s">
        <v>1938</v>
      </c>
      <c r="L483">
        <v>0</v>
      </c>
    </row>
    <row r="484" spans="1:12">
      <c r="A484">
        <f t="shared" si="7"/>
        <v>480</v>
      </c>
      <c r="B484" t="s">
        <v>2750</v>
      </c>
      <c r="C484" t="s">
        <v>2750</v>
      </c>
      <c r="D484" t="s">
        <v>1523</v>
      </c>
      <c r="E484" t="s">
        <v>2751</v>
      </c>
      <c r="F484">
        <v>1</v>
      </c>
      <c r="H484">
        <v>13.7</v>
      </c>
      <c r="I484" t="s">
        <v>2752</v>
      </c>
      <c r="J484">
        <v>3</v>
      </c>
      <c r="K484" t="s">
        <v>1938</v>
      </c>
      <c r="L484">
        <v>0</v>
      </c>
    </row>
    <row r="485" spans="1:12">
      <c r="A485">
        <f t="shared" si="7"/>
        <v>481</v>
      </c>
      <c r="B485" t="s">
        <v>4915</v>
      </c>
      <c r="C485" t="s">
        <v>4915</v>
      </c>
      <c r="D485" t="s">
        <v>4320</v>
      </c>
      <c r="E485" t="s">
        <v>4916</v>
      </c>
      <c r="F485">
        <v>0</v>
      </c>
      <c r="H485">
        <v>18</v>
      </c>
      <c r="I485" t="s">
        <v>4917</v>
      </c>
      <c r="J485">
        <v>3</v>
      </c>
      <c r="K485" t="s">
        <v>1938</v>
      </c>
      <c r="L485">
        <v>0</v>
      </c>
    </row>
    <row r="486" spans="1:12">
      <c r="A486">
        <f t="shared" si="7"/>
        <v>482</v>
      </c>
      <c r="B486" t="s">
        <v>2753</v>
      </c>
      <c r="C486" t="s">
        <v>2753</v>
      </c>
      <c r="D486" t="s">
        <v>1524</v>
      </c>
      <c r="E486" t="s">
        <v>2754</v>
      </c>
      <c r="F486">
        <v>2</v>
      </c>
      <c r="H486">
        <v>20.100000000000001</v>
      </c>
      <c r="I486" t="s">
        <v>2755</v>
      </c>
      <c r="J486">
        <v>3</v>
      </c>
      <c r="K486" t="s">
        <v>1938</v>
      </c>
      <c r="L486">
        <v>0</v>
      </c>
    </row>
    <row r="487" spans="1:12">
      <c r="A487">
        <f t="shared" si="7"/>
        <v>483</v>
      </c>
      <c r="B487" t="s">
        <v>2756</v>
      </c>
      <c r="C487" t="s">
        <v>2756</v>
      </c>
      <c r="D487" t="s">
        <v>1525</v>
      </c>
      <c r="F487">
        <v>2</v>
      </c>
      <c r="H487">
        <v>22.9</v>
      </c>
      <c r="I487" t="s">
        <v>2757</v>
      </c>
      <c r="J487">
        <v>5</v>
      </c>
      <c r="K487" t="s">
        <v>2581</v>
      </c>
      <c r="L487">
        <v>0</v>
      </c>
    </row>
    <row r="488" spans="1:12">
      <c r="A488">
        <f t="shared" si="7"/>
        <v>484</v>
      </c>
      <c r="B488" t="s">
        <v>4918</v>
      </c>
      <c r="C488" t="s">
        <v>4918</v>
      </c>
      <c r="D488" t="s">
        <v>4321</v>
      </c>
      <c r="E488" t="s">
        <v>4919</v>
      </c>
      <c r="F488">
        <v>0</v>
      </c>
      <c r="H488">
        <v>10.8</v>
      </c>
      <c r="I488" t="s">
        <v>4920</v>
      </c>
      <c r="J488">
        <v>3</v>
      </c>
      <c r="K488" t="s">
        <v>1938</v>
      </c>
      <c r="L488">
        <v>0</v>
      </c>
    </row>
    <row r="489" spans="1:12">
      <c r="A489">
        <f t="shared" si="7"/>
        <v>485</v>
      </c>
      <c r="B489" t="s">
        <v>2758</v>
      </c>
      <c r="C489" t="s">
        <v>2758</v>
      </c>
      <c r="D489" t="s">
        <v>1526</v>
      </c>
      <c r="E489" t="s">
        <v>2759</v>
      </c>
      <c r="F489">
        <v>1</v>
      </c>
      <c r="H489">
        <v>22.8</v>
      </c>
      <c r="I489" t="s">
        <v>2760</v>
      </c>
      <c r="J489">
        <v>19</v>
      </c>
      <c r="K489" t="s">
        <v>1979</v>
      </c>
      <c r="L489">
        <v>0</v>
      </c>
    </row>
    <row r="490" spans="1:12">
      <c r="A490">
        <f t="shared" si="7"/>
        <v>486</v>
      </c>
      <c r="B490" t="s">
        <v>4921</v>
      </c>
      <c r="C490" t="s">
        <v>4921</v>
      </c>
      <c r="D490" t="s">
        <v>4322</v>
      </c>
      <c r="E490" t="s">
        <v>4922</v>
      </c>
      <c r="F490">
        <v>0</v>
      </c>
      <c r="H490">
        <v>297.5</v>
      </c>
      <c r="I490" t="s">
        <v>4923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2761</v>
      </c>
      <c r="C491" t="s">
        <v>2761</v>
      </c>
      <c r="D491" t="s">
        <v>1401</v>
      </c>
      <c r="E491" t="s">
        <v>2762</v>
      </c>
      <c r="F491">
        <v>1</v>
      </c>
      <c r="H491">
        <v>5.7</v>
      </c>
      <c r="I491" t="s">
        <v>2763</v>
      </c>
      <c r="J491">
        <v>1</v>
      </c>
      <c r="K491" t="s">
        <v>1915</v>
      </c>
      <c r="L491">
        <v>0</v>
      </c>
    </row>
    <row r="492" spans="1:12">
      <c r="A492">
        <f t="shared" si="7"/>
        <v>488</v>
      </c>
      <c r="B492" t="s">
        <v>2764</v>
      </c>
      <c r="C492" t="s">
        <v>2764</v>
      </c>
      <c r="D492" t="s">
        <v>1527</v>
      </c>
      <c r="E492" t="s">
        <v>2765</v>
      </c>
      <c r="F492">
        <v>1</v>
      </c>
      <c r="H492">
        <v>44.9</v>
      </c>
      <c r="I492" t="s">
        <v>2766</v>
      </c>
      <c r="J492">
        <v>1</v>
      </c>
      <c r="K492" t="s">
        <v>1915</v>
      </c>
      <c r="L492">
        <v>0</v>
      </c>
    </row>
    <row r="493" spans="1:12">
      <c r="A493">
        <f t="shared" si="7"/>
        <v>489</v>
      </c>
      <c r="B493" t="s">
        <v>2767</v>
      </c>
      <c r="C493" t="s">
        <v>2767</v>
      </c>
      <c r="D493" t="s">
        <v>1528</v>
      </c>
      <c r="E493" t="s">
        <v>2768</v>
      </c>
      <c r="F493">
        <v>1</v>
      </c>
      <c r="H493">
        <v>71.3</v>
      </c>
      <c r="I493" t="s">
        <v>2769</v>
      </c>
      <c r="J493">
        <v>1</v>
      </c>
      <c r="K493" t="s">
        <v>1915</v>
      </c>
      <c r="L493">
        <v>0</v>
      </c>
    </row>
    <row r="494" spans="1:12">
      <c r="A494">
        <f t="shared" si="7"/>
        <v>490</v>
      </c>
      <c r="B494" t="s">
        <v>2770</v>
      </c>
      <c r="C494" t="s">
        <v>2770</v>
      </c>
      <c r="D494" t="s">
        <v>1529</v>
      </c>
      <c r="E494" t="s">
        <v>2771</v>
      </c>
      <c r="F494">
        <v>1</v>
      </c>
      <c r="H494">
        <v>6.1</v>
      </c>
      <c r="I494" t="s">
        <v>2772</v>
      </c>
      <c r="J494">
        <v>1</v>
      </c>
      <c r="K494" t="s">
        <v>1915</v>
      </c>
      <c r="L494">
        <v>2</v>
      </c>
    </row>
    <row r="495" spans="1:12">
      <c r="A495">
        <f t="shared" si="7"/>
        <v>491</v>
      </c>
      <c r="B495" t="s">
        <v>2773</v>
      </c>
      <c r="C495" t="s">
        <v>2773</v>
      </c>
      <c r="D495" t="s">
        <v>1530</v>
      </c>
      <c r="F495">
        <v>1</v>
      </c>
      <c r="H495">
        <v>173</v>
      </c>
      <c r="I495" t="s">
        <v>2774</v>
      </c>
      <c r="J495">
        <v>25</v>
      </c>
      <c r="K495" t="s">
        <v>1902</v>
      </c>
      <c r="L495">
        <v>0</v>
      </c>
    </row>
    <row r="496" spans="1:12">
      <c r="A496">
        <f t="shared" si="7"/>
        <v>492</v>
      </c>
      <c r="B496" t="s">
        <v>2775</v>
      </c>
      <c r="C496" t="s">
        <v>2775</v>
      </c>
      <c r="D496" t="s">
        <v>1531</v>
      </c>
      <c r="E496" t="s">
        <v>2776</v>
      </c>
      <c r="F496">
        <v>1</v>
      </c>
      <c r="H496">
        <v>39</v>
      </c>
      <c r="I496" t="s">
        <v>2777</v>
      </c>
      <c r="J496">
        <v>14</v>
      </c>
      <c r="K496" t="s">
        <v>1898</v>
      </c>
      <c r="L496">
        <v>0</v>
      </c>
    </row>
    <row r="497" spans="1:12">
      <c r="A497">
        <f t="shared" si="7"/>
        <v>493</v>
      </c>
      <c r="B497" t="s">
        <v>2778</v>
      </c>
      <c r="C497" t="s">
        <v>2778</v>
      </c>
      <c r="D497" t="s">
        <v>1532</v>
      </c>
      <c r="F497">
        <v>2</v>
      </c>
      <c r="H497">
        <v>5.9</v>
      </c>
      <c r="I497" t="s">
        <v>2779</v>
      </c>
      <c r="J497">
        <v>1</v>
      </c>
      <c r="K497" t="s">
        <v>1915</v>
      </c>
      <c r="L497">
        <v>0</v>
      </c>
    </row>
    <row r="498" spans="1:12">
      <c r="A498">
        <f t="shared" si="7"/>
        <v>494</v>
      </c>
      <c r="B498" t="s">
        <v>2780</v>
      </c>
      <c r="C498" t="s">
        <v>2780</v>
      </c>
      <c r="D498" t="s">
        <v>1533</v>
      </c>
      <c r="F498">
        <v>1</v>
      </c>
      <c r="H498">
        <v>19.2</v>
      </c>
      <c r="I498" t="s">
        <v>2781</v>
      </c>
      <c r="J498">
        <v>15</v>
      </c>
      <c r="K498" t="s">
        <v>1906</v>
      </c>
      <c r="L498">
        <v>2</v>
      </c>
    </row>
    <row r="499" spans="1:12">
      <c r="A499">
        <f t="shared" si="7"/>
        <v>495</v>
      </c>
      <c r="B499" t="s">
        <v>2782</v>
      </c>
      <c r="C499" t="s">
        <v>2782</v>
      </c>
      <c r="D499" t="s">
        <v>1534</v>
      </c>
      <c r="E499">
        <v>123</v>
      </c>
      <c r="F499">
        <v>1</v>
      </c>
      <c r="H499">
        <v>0</v>
      </c>
      <c r="I499" t="s">
        <v>1534</v>
      </c>
      <c r="J499">
        <v>1</v>
      </c>
      <c r="K499" t="s">
        <v>1915</v>
      </c>
      <c r="L499">
        <v>0</v>
      </c>
    </row>
    <row r="500" spans="1:12">
      <c r="A500">
        <f t="shared" si="7"/>
        <v>496</v>
      </c>
      <c r="B500" t="s">
        <v>2783</v>
      </c>
      <c r="C500" t="s">
        <v>2783</v>
      </c>
      <c r="D500" t="s">
        <v>1408</v>
      </c>
      <c r="F500">
        <v>1</v>
      </c>
      <c r="H500">
        <v>10.1</v>
      </c>
      <c r="I500" t="s">
        <v>2377</v>
      </c>
      <c r="J500">
        <v>1</v>
      </c>
      <c r="K500" t="s">
        <v>1915</v>
      </c>
      <c r="L500">
        <v>0</v>
      </c>
    </row>
    <row r="501" spans="1:12">
      <c r="A501">
        <f t="shared" si="7"/>
        <v>497</v>
      </c>
      <c r="B501" t="s">
        <v>4924</v>
      </c>
      <c r="C501" t="s">
        <v>4924</v>
      </c>
      <c r="D501" t="s">
        <v>4140</v>
      </c>
      <c r="E501" t="s">
        <v>4925</v>
      </c>
      <c r="F501">
        <v>0</v>
      </c>
      <c r="H501">
        <v>172.6</v>
      </c>
      <c r="I501" t="s">
        <v>4926</v>
      </c>
      <c r="J501">
        <v>21</v>
      </c>
      <c r="K501" t="s">
        <v>1945</v>
      </c>
      <c r="L501">
        <v>0</v>
      </c>
    </row>
    <row r="502" spans="1:12">
      <c r="A502">
        <f t="shared" si="7"/>
        <v>498</v>
      </c>
      <c r="B502" t="s">
        <v>2784</v>
      </c>
      <c r="C502" t="s">
        <v>2784</v>
      </c>
      <c r="D502" t="s">
        <v>665</v>
      </c>
      <c r="E502" t="s">
        <v>2785</v>
      </c>
      <c r="F502">
        <v>1</v>
      </c>
      <c r="H502">
        <v>9.1</v>
      </c>
      <c r="I502" t="s">
        <v>2786</v>
      </c>
      <c r="J502">
        <v>1</v>
      </c>
      <c r="K502" t="s">
        <v>1915</v>
      </c>
      <c r="L502">
        <v>0</v>
      </c>
    </row>
    <row r="503" spans="1:12">
      <c r="A503">
        <f t="shared" si="7"/>
        <v>499</v>
      </c>
      <c r="B503" t="s">
        <v>2787</v>
      </c>
      <c r="C503" t="s">
        <v>2787</v>
      </c>
      <c r="D503" t="s">
        <v>1535</v>
      </c>
      <c r="E503" t="s">
        <v>2788</v>
      </c>
      <c r="F503">
        <v>1</v>
      </c>
      <c r="H503">
        <v>25</v>
      </c>
      <c r="I503" t="s">
        <v>2789</v>
      </c>
      <c r="J503">
        <v>1</v>
      </c>
      <c r="K503" t="s">
        <v>1915</v>
      </c>
      <c r="L503">
        <v>0</v>
      </c>
    </row>
    <row r="504" spans="1:12">
      <c r="A504">
        <f t="shared" si="7"/>
        <v>500</v>
      </c>
      <c r="B504" t="s">
        <v>4216</v>
      </c>
      <c r="C504" t="s">
        <v>4216</v>
      </c>
      <c r="D504" t="s">
        <v>668</v>
      </c>
      <c r="E504" t="s">
        <v>4217</v>
      </c>
      <c r="F504">
        <v>0</v>
      </c>
      <c r="H504">
        <v>11.3</v>
      </c>
      <c r="I504" t="s">
        <v>4218</v>
      </c>
      <c r="J504">
        <v>1</v>
      </c>
      <c r="K504" t="s">
        <v>1915</v>
      </c>
      <c r="L504">
        <v>0</v>
      </c>
    </row>
    <row r="505" spans="1:12">
      <c r="A505">
        <f t="shared" si="7"/>
        <v>501</v>
      </c>
      <c r="B505" t="s">
        <v>4927</v>
      </c>
      <c r="C505" t="s">
        <v>4927</v>
      </c>
      <c r="D505" t="s">
        <v>4141</v>
      </c>
      <c r="E505" t="s">
        <v>4928</v>
      </c>
      <c r="F505">
        <v>0</v>
      </c>
      <c r="H505">
        <v>7.9</v>
      </c>
      <c r="I505" t="s">
        <v>4929</v>
      </c>
      <c r="J505">
        <v>6</v>
      </c>
      <c r="K505" t="s">
        <v>3012</v>
      </c>
      <c r="L505">
        <v>0</v>
      </c>
    </row>
    <row r="506" spans="1:12">
      <c r="A506">
        <f t="shared" si="7"/>
        <v>502</v>
      </c>
      <c r="B506" t="s">
        <v>2790</v>
      </c>
      <c r="C506" t="s">
        <v>2790</v>
      </c>
      <c r="D506" t="s">
        <v>670</v>
      </c>
      <c r="E506" t="s">
        <v>2791</v>
      </c>
      <c r="F506">
        <v>1</v>
      </c>
      <c r="H506">
        <v>11.3</v>
      </c>
      <c r="I506" t="s">
        <v>2792</v>
      </c>
      <c r="J506">
        <v>1</v>
      </c>
      <c r="K506" t="s">
        <v>1915</v>
      </c>
      <c r="L506">
        <v>0</v>
      </c>
    </row>
    <row r="507" spans="1:12">
      <c r="A507">
        <f t="shared" si="7"/>
        <v>503</v>
      </c>
      <c r="B507" t="s">
        <v>4930</v>
      </c>
      <c r="C507" t="s">
        <v>4930</v>
      </c>
      <c r="D507" t="s">
        <v>4142</v>
      </c>
      <c r="E507" t="s">
        <v>4931</v>
      </c>
      <c r="F507">
        <v>0</v>
      </c>
      <c r="H507">
        <v>9.5</v>
      </c>
      <c r="I507" t="s">
        <v>4932</v>
      </c>
      <c r="J507">
        <v>1</v>
      </c>
      <c r="K507" t="s">
        <v>1915</v>
      </c>
      <c r="L507">
        <v>0</v>
      </c>
    </row>
    <row r="508" spans="1:12">
      <c r="A508">
        <f t="shared" si="7"/>
        <v>504</v>
      </c>
      <c r="B508" t="s">
        <v>4933</v>
      </c>
      <c r="C508" t="s">
        <v>4933</v>
      </c>
      <c r="D508" t="s">
        <v>4323</v>
      </c>
      <c r="E508" t="s">
        <v>4934</v>
      </c>
      <c r="F508">
        <v>0</v>
      </c>
      <c r="H508">
        <v>10.4</v>
      </c>
      <c r="I508" t="s">
        <v>4935</v>
      </c>
      <c r="J508">
        <v>1</v>
      </c>
      <c r="K508" t="s">
        <v>1915</v>
      </c>
      <c r="L508">
        <v>0</v>
      </c>
    </row>
    <row r="509" spans="1:12">
      <c r="A509">
        <f t="shared" si="7"/>
        <v>505</v>
      </c>
      <c r="B509" t="s">
        <v>2793</v>
      </c>
      <c r="C509" t="s">
        <v>2793</v>
      </c>
      <c r="D509" t="s">
        <v>1536</v>
      </c>
      <c r="E509" t="s">
        <v>2794</v>
      </c>
      <c r="F509">
        <v>2</v>
      </c>
      <c r="H509">
        <v>34</v>
      </c>
      <c r="I509" t="s">
        <v>2795</v>
      </c>
      <c r="J509">
        <v>3</v>
      </c>
      <c r="K509" t="s">
        <v>1938</v>
      </c>
      <c r="L509">
        <v>0</v>
      </c>
    </row>
    <row r="510" spans="1:12">
      <c r="A510">
        <f t="shared" si="7"/>
        <v>506</v>
      </c>
      <c r="B510" t="s">
        <v>4936</v>
      </c>
      <c r="C510" t="s">
        <v>4936</v>
      </c>
      <c r="D510" t="s">
        <v>4324</v>
      </c>
      <c r="E510" t="s">
        <v>4937</v>
      </c>
      <c r="F510">
        <v>0</v>
      </c>
      <c r="H510">
        <v>6.5</v>
      </c>
      <c r="I510" t="s">
        <v>4938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2796</v>
      </c>
      <c r="C511" t="s">
        <v>2796</v>
      </c>
      <c r="D511" t="s">
        <v>1537</v>
      </c>
      <c r="E511" t="s">
        <v>2797</v>
      </c>
      <c r="F511">
        <v>1</v>
      </c>
      <c r="H511">
        <v>9.4</v>
      </c>
      <c r="I511" t="s">
        <v>2798</v>
      </c>
      <c r="J511">
        <v>3</v>
      </c>
      <c r="K511" t="s">
        <v>1938</v>
      </c>
      <c r="L511">
        <v>0</v>
      </c>
    </row>
    <row r="512" spans="1:12">
      <c r="A512">
        <f t="shared" si="7"/>
        <v>508</v>
      </c>
      <c r="B512" t="s">
        <v>2799</v>
      </c>
      <c r="C512" t="s">
        <v>2799</v>
      </c>
      <c r="D512" t="s">
        <v>1538</v>
      </c>
      <c r="F512">
        <v>1</v>
      </c>
      <c r="H512">
        <v>6.5</v>
      </c>
      <c r="I512" t="s">
        <v>2800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2801</v>
      </c>
      <c r="C513" t="s">
        <v>2801</v>
      </c>
      <c r="D513" t="s">
        <v>1539</v>
      </c>
      <c r="F513">
        <v>1</v>
      </c>
      <c r="H513">
        <v>18.3</v>
      </c>
      <c r="I513" t="s">
        <v>2802</v>
      </c>
      <c r="J513">
        <v>1</v>
      </c>
      <c r="K513" t="s">
        <v>1915</v>
      </c>
      <c r="L513">
        <v>0</v>
      </c>
    </row>
    <row r="514" spans="1:12">
      <c r="A514">
        <f t="shared" si="7"/>
        <v>510</v>
      </c>
      <c r="B514" t="s">
        <v>4939</v>
      </c>
      <c r="C514" t="s">
        <v>4939</v>
      </c>
      <c r="D514" t="s">
        <v>4143</v>
      </c>
      <c r="E514" t="s">
        <v>4940</v>
      </c>
      <c r="F514">
        <v>0</v>
      </c>
      <c r="H514">
        <v>572.5</v>
      </c>
      <c r="I514" t="s">
        <v>4941</v>
      </c>
      <c r="J514">
        <v>21</v>
      </c>
      <c r="K514" t="s">
        <v>1945</v>
      </c>
      <c r="L514">
        <v>0</v>
      </c>
    </row>
    <row r="515" spans="1:12">
      <c r="A515">
        <f t="shared" si="7"/>
        <v>511</v>
      </c>
      <c r="B515" t="s">
        <v>2803</v>
      </c>
      <c r="C515" t="s">
        <v>2803</v>
      </c>
      <c r="D515" t="s">
        <v>1540</v>
      </c>
      <c r="E515" t="s">
        <v>2804</v>
      </c>
      <c r="F515">
        <v>2</v>
      </c>
      <c r="H515">
        <v>26.8</v>
      </c>
      <c r="I515" t="s">
        <v>2805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2806</v>
      </c>
      <c r="C516" t="s">
        <v>2806</v>
      </c>
      <c r="D516" t="s">
        <v>1541</v>
      </c>
      <c r="E516" t="s">
        <v>2807</v>
      </c>
      <c r="F516">
        <v>1</v>
      </c>
      <c r="H516">
        <v>25.7</v>
      </c>
      <c r="I516" t="s">
        <v>2808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2809</v>
      </c>
      <c r="C517" t="s">
        <v>2809</v>
      </c>
      <c r="D517" t="s">
        <v>1542</v>
      </c>
      <c r="E517" t="s">
        <v>2810</v>
      </c>
      <c r="F517">
        <v>2</v>
      </c>
      <c r="H517">
        <v>10045</v>
      </c>
      <c r="I517" t="s">
        <v>2811</v>
      </c>
      <c r="J517">
        <v>25</v>
      </c>
      <c r="K517" t="s">
        <v>1902</v>
      </c>
      <c r="L517">
        <v>0</v>
      </c>
    </row>
    <row r="518" spans="1:12">
      <c r="A518">
        <f t="shared" si="7"/>
        <v>514</v>
      </c>
      <c r="B518" t="s">
        <v>4942</v>
      </c>
      <c r="C518" t="s">
        <v>4942</v>
      </c>
      <c r="D518" t="s">
        <v>4144</v>
      </c>
      <c r="E518" t="s">
        <v>4943</v>
      </c>
      <c r="F518">
        <v>0</v>
      </c>
      <c r="H518">
        <v>9.5</v>
      </c>
      <c r="I518" t="s">
        <v>4944</v>
      </c>
      <c r="J518">
        <v>15</v>
      </c>
      <c r="K518" t="s">
        <v>1906</v>
      </c>
      <c r="L518">
        <v>0</v>
      </c>
    </row>
    <row r="519" spans="1:12">
      <c r="A519">
        <f t="shared" ref="A519:A582" si="8">A518+1</f>
        <v>515</v>
      </c>
      <c r="B519" t="s">
        <v>4945</v>
      </c>
      <c r="C519" t="s">
        <v>4945</v>
      </c>
      <c r="D519" t="s">
        <v>4145</v>
      </c>
      <c r="E519" t="s">
        <v>4946</v>
      </c>
      <c r="F519">
        <v>0</v>
      </c>
      <c r="H519">
        <v>9.5</v>
      </c>
      <c r="I519" t="s">
        <v>4947</v>
      </c>
      <c r="J519">
        <v>17</v>
      </c>
      <c r="K519" t="s">
        <v>2090</v>
      </c>
      <c r="L519">
        <v>0</v>
      </c>
    </row>
    <row r="520" spans="1:12">
      <c r="A520">
        <f t="shared" si="8"/>
        <v>516</v>
      </c>
      <c r="B520" t="s">
        <v>4948</v>
      </c>
      <c r="C520" t="s">
        <v>4948</v>
      </c>
      <c r="D520" t="s">
        <v>4146</v>
      </c>
      <c r="F520">
        <v>0</v>
      </c>
      <c r="H520">
        <v>13.9</v>
      </c>
      <c r="I520" t="s">
        <v>4949</v>
      </c>
      <c r="J520">
        <v>17</v>
      </c>
      <c r="K520" t="s">
        <v>2090</v>
      </c>
      <c r="L520">
        <v>0</v>
      </c>
    </row>
    <row r="521" spans="1:12">
      <c r="A521">
        <f t="shared" si="8"/>
        <v>517</v>
      </c>
      <c r="B521" t="s">
        <v>2812</v>
      </c>
      <c r="C521" t="s">
        <v>2812</v>
      </c>
      <c r="D521" t="s">
        <v>1543</v>
      </c>
      <c r="F521">
        <v>1</v>
      </c>
      <c r="H521">
        <v>9.5</v>
      </c>
      <c r="I521" t="s">
        <v>2813</v>
      </c>
      <c r="J521">
        <v>15</v>
      </c>
      <c r="K521" t="s">
        <v>1906</v>
      </c>
      <c r="L521">
        <v>0</v>
      </c>
    </row>
    <row r="522" spans="1:12">
      <c r="A522">
        <f t="shared" si="8"/>
        <v>518</v>
      </c>
      <c r="B522" t="s">
        <v>2814</v>
      </c>
      <c r="C522" t="s">
        <v>2814</v>
      </c>
      <c r="D522" t="s">
        <v>1544</v>
      </c>
      <c r="F522">
        <v>1</v>
      </c>
      <c r="H522">
        <v>9.5</v>
      </c>
      <c r="I522" t="s">
        <v>2815</v>
      </c>
      <c r="J522">
        <v>17</v>
      </c>
      <c r="K522" t="s">
        <v>2090</v>
      </c>
      <c r="L522">
        <v>0</v>
      </c>
    </row>
    <row r="523" spans="1:12">
      <c r="A523">
        <f t="shared" si="8"/>
        <v>519</v>
      </c>
      <c r="B523" t="s">
        <v>4950</v>
      </c>
      <c r="C523" t="s">
        <v>4950</v>
      </c>
      <c r="D523" t="s">
        <v>4325</v>
      </c>
      <c r="E523" t="s">
        <v>4951</v>
      </c>
      <c r="F523">
        <v>0</v>
      </c>
      <c r="H523">
        <v>10.4</v>
      </c>
      <c r="I523" t="s">
        <v>4952</v>
      </c>
      <c r="J523">
        <v>1</v>
      </c>
      <c r="K523" t="s">
        <v>1915</v>
      </c>
      <c r="L523">
        <v>0</v>
      </c>
    </row>
    <row r="524" spans="1:12">
      <c r="A524">
        <f t="shared" si="8"/>
        <v>520</v>
      </c>
      <c r="B524" t="s">
        <v>2816</v>
      </c>
      <c r="C524" t="s">
        <v>2816</v>
      </c>
      <c r="D524" t="s">
        <v>1545</v>
      </c>
      <c r="F524">
        <v>1</v>
      </c>
      <c r="H524">
        <v>10.4</v>
      </c>
      <c r="I524" t="s">
        <v>2817</v>
      </c>
      <c r="J524">
        <v>1</v>
      </c>
      <c r="K524" t="s">
        <v>1915</v>
      </c>
      <c r="L524">
        <v>0</v>
      </c>
    </row>
    <row r="525" spans="1:12">
      <c r="A525">
        <f t="shared" si="8"/>
        <v>521</v>
      </c>
      <c r="B525" t="s">
        <v>4953</v>
      </c>
      <c r="C525" t="s">
        <v>4953</v>
      </c>
      <c r="D525" t="s">
        <v>1546</v>
      </c>
      <c r="E525" t="s">
        <v>4954</v>
      </c>
      <c r="F525">
        <v>0</v>
      </c>
      <c r="H525">
        <v>14.6</v>
      </c>
      <c r="I525" t="s">
        <v>4955</v>
      </c>
      <c r="J525">
        <v>14</v>
      </c>
      <c r="K525" t="s">
        <v>1898</v>
      </c>
      <c r="L525">
        <v>2</v>
      </c>
    </row>
    <row r="526" spans="1:12">
      <c r="A526">
        <f t="shared" si="8"/>
        <v>522</v>
      </c>
      <c r="B526" t="s">
        <v>2818</v>
      </c>
      <c r="C526" t="s">
        <v>2818</v>
      </c>
      <c r="D526" t="s">
        <v>1547</v>
      </c>
      <c r="E526" t="s">
        <v>2819</v>
      </c>
      <c r="F526">
        <v>1</v>
      </c>
      <c r="H526">
        <v>27.7</v>
      </c>
      <c r="I526" t="s">
        <v>2820</v>
      </c>
      <c r="J526">
        <v>14</v>
      </c>
      <c r="K526" t="s">
        <v>1898</v>
      </c>
      <c r="L526">
        <v>0</v>
      </c>
    </row>
    <row r="527" spans="1:12">
      <c r="A527">
        <f t="shared" si="8"/>
        <v>523</v>
      </c>
      <c r="B527" t="s">
        <v>4956</v>
      </c>
      <c r="C527" t="s">
        <v>4956</v>
      </c>
      <c r="D527" t="s">
        <v>4326</v>
      </c>
      <c r="E527" t="s">
        <v>4957</v>
      </c>
      <c r="F527">
        <v>0</v>
      </c>
      <c r="H527">
        <v>27.7</v>
      </c>
      <c r="I527" t="s">
        <v>4958</v>
      </c>
      <c r="J527">
        <v>15</v>
      </c>
      <c r="K527" t="s">
        <v>1906</v>
      </c>
      <c r="L527">
        <v>0</v>
      </c>
    </row>
    <row r="528" spans="1:12">
      <c r="A528">
        <f t="shared" si="8"/>
        <v>524</v>
      </c>
      <c r="B528" t="s">
        <v>2821</v>
      </c>
      <c r="C528" t="s">
        <v>2821</v>
      </c>
      <c r="D528" t="s">
        <v>690</v>
      </c>
      <c r="F528">
        <v>2</v>
      </c>
      <c r="H528">
        <v>7.2</v>
      </c>
      <c r="I528" t="s">
        <v>2822</v>
      </c>
      <c r="J528">
        <v>1</v>
      </c>
      <c r="K528" t="s">
        <v>1915</v>
      </c>
      <c r="L528">
        <v>2</v>
      </c>
    </row>
    <row r="529" spans="1:12">
      <c r="A529">
        <f t="shared" si="8"/>
        <v>525</v>
      </c>
      <c r="B529" t="s">
        <v>4959</v>
      </c>
      <c r="C529" t="s">
        <v>4959</v>
      </c>
      <c r="D529" t="s">
        <v>4327</v>
      </c>
      <c r="E529" t="s">
        <v>4960</v>
      </c>
      <c r="F529">
        <v>0</v>
      </c>
      <c r="H529">
        <v>236</v>
      </c>
      <c r="I529" t="s">
        <v>4961</v>
      </c>
      <c r="J529">
        <v>25</v>
      </c>
      <c r="K529" t="s">
        <v>1902</v>
      </c>
      <c r="L529">
        <v>0</v>
      </c>
    </row>
    <row r="530" spans="1:12">
      <c r="A530">
        <f t="shared" si="8"/>
        <v>526</v>
      </c>
      <c r="B530" t="s">
        <v>2823</v>
      </c>
      <c r="C530" t="s">
        <v>2823</v>
      </c>
      <c r="D530" t="s">
        <v>1548</v>
      </c>
      <c r="E530" t="s">
        <v>2824</v>
      </c>
      <c r="F530">
        <v>1</v>
      </c>
      <c r="H530">
        <v>332</v>
      </c>
      <c r="I530" t="s">
        <v>2825</v>
      </c>
      <c r="J530">
        <v>25</v>
      </c>
      <c r="K530" t="s">
        <v>1902</v>
      </c>
      <c r="L530">
        <v>0</v>
      </c>
    </row>
    <row r="531" spans="1:12">
      <c r="A531">
        <f t="shared" si="8"/>
        <v>527</v>
      </c>
      <c r="B531" t="s">
        <v>4962</v>
      </c>
      <c r="C531" t="s">
        <v>4962</v>
      </c>
      <c r="D531" t="s">
        <v>4328</v>
      </c>
      <c r="E531" t="s">
        <v>4963</v>
      </c>
      <c r="F531">
        <v>0</v>
      </c>
      <c r="H531">
        <v>21.2</v>
      </c>
      <c r="I531" t="s">
        <v>4964</v>
      </c>
      <c r="J531">
        <v>3</v>
      </c>
      <c r="K531" t="s">
        <v>1938</v>
      </c>
      <c r="L531">
        <v>2</v>
      </c>
    </row>
    <row r="532" spans="1:12">
      <c r="A532">
        <f t="shared" si="8"/>
        <v>528</v>
      </c>
      <c r="B532" t="s">
        <v>2826</v>
      </c>
      <c r="C532" t="s">
        <v>2826</v>
      </c>
      <c r="D532" t="s">
        <v>1549</v>
      </c>
      <c r="F532">
        <v>1</v>
      </c>
      <c r="H532">
        <v>50.4</v>
      </c>
      <c r="I532" t="s">
        <v>2827</v>
      </c>
      <c r="J532">
        <v>1</v>
      </c>
      <c r="K532" t="s">
        <v>1915</v>
      </c>
      <c r="L532">
        <v>0</v>
      </c>
    </row>
    <row r="533" spans="1:12">
      <c r="A533">
        <f t="shared" si="8"/>
        <v>529</v>
      </c>
      <c r="B533" t="s">
        <v>4965</v>
      </c>
      <c r="C533" t="s">
        <v>4965</v>
      </c>
      <c r="D533" t="s">
        <v>4329</v>
      </c>
      <c r="E533" t="s">
        <v>4966</v>
      </c>
      <c r="F533">
        <v>0</v>
      </c>
      <c r="H533">
        <v>29.1</v>
      </c>
      <c r="I533" t="s">
        <v>4967</v>
      </c>
      <c r="J533">
        <v>1</v>
      </c>
      <c r="K533" t="s">
        <v>1915</v>
      </c>
      <c r="L533">
        <v>2</v>
      </c>
    </row>
    <row r="534" spans="1:12">
      <c r="A534">
        <f t="shared" si="8"/>
        <v>530</v>
      </c>
      <c r="B534" t="s">
        <v>4968</v>
      </c>
      <c r="C534" t="s">
        <v>4968</v>
      </c>
      <c r="D534" t="s">
        <v>4330</v>
      </c>
      <c r="E534" t="s">
        <v>4969</v>
      </c>
      <c r="F534">
        <v>0</v>
      </c>
      <c r="H534">
        <v>29.1</v>
      </c>
      <c r="I534" t="s">
        <v>4970</v>
      </c>
      <c r="J534">
        <v>1</v>
      </c>
      <c r="K534" t="s">
        <v>1915</v>
      </c>
      <c r="L534">
        <v>2</v>
      </c>
    </row>
    <row r="535" spans="1:12">
      <c r="A535">
        <f t="shared" si="8"/>
        <v>531</v>
      </c>
      <c r="B535" t="s">
        <v>4971</v>
      </c>
      <c r="C535" t="s">
        <v>4971</v>
      </c>
      <c r="D535" t="s">
        <v>4331</v>
      </c>
      <c r="E535" t="s">
        <v>4972</v>
      </c>
      <c r="F535">
        <v>0</v>
      </c>
      <c r="H535">
        <v>43.4</v>
      </c>
      <c r="I535" t="s">
        <v>4973</v>
      </c>
      <c r="J535">
        <v>1</v>
      </c>
      <c r="K535" t="s">
        <v>1915</v>
      </c>
      <c r="L535">
        <v>2</v>
      </c>
    </row>
    <row r="536" spans="1:12">
      <c r="A536">
        <f t="shared" si="8"/>
        <v>532</v>
      </c>
      <c r="B536" t="s">
        <v>4974</v>
      </c>
      <c r="C536" t="s">
        <v>4974</v>
      </c>
      <c r="D536" t="s">
        <v>4332</v>
      </c>
      <c r="E536" t="s">
        <v>4975</v>
      </c>
      <c r="F536">
        <v>0</v>
      </c>
      <c r="H536">
        <v>43.4</v>
      </c>
      <c r="I536" t="s">
        <v>4976</v>
      </c>
      <c r="J536">
        <v>1</v>
      </c>
      <c r="K536" t="s">
        <v>1915</v>
      </c>
      <c r="L536">
        <v>2</v>
      </c>
    </row>
    <row r="537" spans="1:12">
      <c r="A537">
        <f t="shared" si="8"/>
        <v>533</v>
      </c>
      <c r="B537" t="s">
        <v>4977</v>
      </c>
      <c r="C537" t="s">
        <v>4977</v>
      </c>
      <c r="D537" t="s">
        <v>4333</v>
      </c>
      <c r="E537" t="s">
        <v>4978</v>
      </c>
      <c r="F537">
        <v>0</v>
      </c>
      <c r="H537">
        <v>50.8</v>
      </c>
      <c r="I537" t="s">
        <v>4979</v>
      </c>
      <c r="J537">
        <v>3</v>
      </c>
      <c r="K537" t="s">
        <v>1938</v>
      </c>
      <c r="L537">
        <v>2</v>
      </c>
    </row>
    <row r="538" spans="1:12">
      <c r="A538">
        <f t="shared" si="8"/>
        <v>534</v>
      </c>
      <c r="B538" t="s">
        <v>4980</v>
      </c>
      <c r="C538" t="s">
        <v>4980</v>
      </c>
      <c r="D538" t="s">
        <v>4334</v>
      </c>
      <c r="E538" t="s">
        <v>4981</v>
      </c>
      <c r="F538">
        <v>0</v>
      </c>
      <c r="H538">
        <v>73.099999999999994</v>
      </c>
      <c r="I538" t="s">
        <v>4982</v>
      </c>
      <c r="J538">
        <v>1</v>
      </c>
      <c r="K538" t="s">
        <v>1915</v>
      </c>
      <c r="L538">
        <v>2</v>
      </c>
    </row>
    <row r="539" spans="1:12">
      <c r="A539">
        <f t="shared" si="8"/>
        <v>535</v>
      </c>
      <c r="B539" t="s">
        <v>4983</v>
      </c>
      <c r="C539" t="s">
        <v>4983</v>
      </c>
      <c r="D539" t="s">
        <v>4335</v>
      </c>
      <c r="E539" t="s">
        <v>4984</v>
      </c>
      <c r="F539">
        <v>0</v>
      </c>
      <c r="H539">
        <v>73.099999999999994</v>
      </c>
      <c r="I539" t="s">
        <v>4985</v>
      </c>
      <c r="J539">
        <v>1</v>
      </c>
      <c r="K539" t="s">
        <v>1915</v>
      </c>
      <c r="L539">
        <v>2</v>
      </c>
    </row>
    <row r="540" spans="1:12">
      <c r="A540">
        <f t="shared" si="8"/>
        <v>536</v>
      </c>
      <c r="B540" t="s">
        <v>2828</v>
      </c>
      <c r="C540" t="s">
        <v>2828</v>
      </c>
      <c r="D540" t="s">
        <v>1550</v>
      </c>
      <c r="F540">
        <v>1</v>
      </c>
      <c r="H540">
        <v>29.1</v>
      </c>
      <c r="I540" t="s">
        <v>2829</v>
      </c>
      <c r="J540">
        <v>1</v>
      </c>
      <c r="K540" t="s">
        <v>1915</v>
      </c>
      <c r="L540">
        <v>2</v>
      </c>
    </row>
    <row r="541" spans="1:12">
      <c r="A541">
        <f t="shared" si="8"/>
        <v>537</v>
      </c>
      <c r="B541" t="s">
        <v>2830</v>
      </c>
      <c r="C541" t="s">
        <v>2830</v>
      </c>
      <c r="D541" t="s">
        <v>1551</v>
      </c>
      <c r="F541">
        <v>1</v>
      </c>
      <c r="H541">
        <v>43.4</v>
      </c>
      <c r="I541" t="s">
        <v>2831</v>
      </c>
      <c r="J541">
        <v>1</v>
      </c>
      <c r="K541" t="s">
        <v>1915</v>
      </c>
      <c r="L541">
        <v>2</v>
      </c>
    </row>
    <row r="542" spans="1:12">
      <c r="A542">
        <f t="shared" si="8"/>
        <v>538</v>
      </c>
      <c r="B542" t="s">
        <v>2832</v>
      </c>
      <c r="C542" t="s">
        <v>2832</v>
      </c>
      <c r="D542" t="s">
        <v>1552</v>
      </c>
      <c r="F542">
        <v>1</v>
      </c>
      <c r="H542">
        <v>73.099999999999994</v>
      </c>
      <c r="I542" t="s">
        <v>2833</v>
      </c>
      <c r="J542">
        <v>1</v>
      </c>
      <c r="K542" t="s">
        <v>1915</v>
      </c>
      <c r="L542">
        <v>2</v>
      </c>
    </row>
    <row r="543" spans="1:12">
      <c r="A543">
        <f t="shared" si="8"/>
        <v>539</v>
      </c>
      <c r="B543" t="s">
        <v>2834</v>
      </c>
      <c r="C543" t="s">
        <v>2834</v>
      </c>
      <c r="D543" t="s">
        <v>1553</v>
      </c>
      <c r="E543" t="s">
        <v>2835</v>
      </c>
      <c r="F543">
        <v>2</v>
      </c>
      <c r="H543">
        <v>339</v>
      </c>
      <c r="I543" t="s">
        <v>2836</v>
      </c>
      <c r="J543">
        <v>25</v>
      </c>
      <c r="K543" t="s">
        <v>1902</v>
      </c>
      <c r="L543">
        <v>0</v>
      </c>
    </row>
    <row r="544" spans="1:12">
      <c r="A544">
        <f t="shared" si="8"/>
        <v>540</v>
      </c>
      <c r="B544" t="s">
        <v>2837</v>
      </c>
      <c r="C544" t="s">
        <v>2837</v>
      </c>
      <c r="D544" t="s">
        <v>1554</v>
      </c>
      <c r="E544" t="s">
        <v>2838</v>
      </c>
      <c r="F544">
        <v>1</v>
      </c>
      <c r="H544">
        <v>146</v>
      </c>
      <c r="I544" t="s">
        <v>2839</v>
      </c>
      <c r="J544">
        <v>25</v>
      </c>
      <c r="K544" t="s">
        <v>1902</v>
      </c>
      <c r="L544">
        <v>2</v>
      </c>
    </row>
    <row r="545" spans="1:12">
      <c r="A545">
        <f t="shared" si="8"/>
        <v>541</v>
      </c>
      <c r="B545" t="s">
        <v>4986</v>
      </c>
      <c r="C545" t="s">
        <v>4986</v>
      </c>
      <c r="D545" t="s">
        <v>4336</v>
      </c>
      <c r="E545" t="s">
        <v>4987</v>
      </c>
      <c r="F545">
        <v>0</v>
      </c>
      <c r="H545">
        <v>45.1</v>
      </c>
      <c r="I545" t="s">
        <v>4988</v>
      </c>
      <c r="J545">
        <v>1</v>
      </c>
      <c r="K545" t="s">
        <v>1915</v>
      </c>
      <c r="L545">
        <v>0</v>
      </c>
    </row>
    <row r="546" spans="1:12">
      <c r="A546">
        <f t="shared" si="8"/>
        <v>542</v>
      </c>
      <c r="B546" t="s">
        <v>2840</v>
      </c>
      <c r="C546" t="s">
        <v>2840</v>
      </c>
      <c r="D546" t="s">
        <v>1555</v>
      </c>
      <c r="E546" t="s">
        <v>2841</v>
      </c>
      <c r="F546">
        <v>1</v>
      </c>
      <c r="H546">
        <v>29.7</v>
      </c>
      <c r="I546" t="s">
        <v>2842</v>
      </c>
      <c r="J546">
        <v>1</v>
      </c>
      <c r="K546" t="s">
        <v>1915</v>
      </c>
      <c r="L546">
        <v>0</v>
      </c>
    </row>
    <row r="547" spans="1:12">
      <c r="A547">
        <f t="shared" si="8"/>
        <v>543</v>
      </c>
      <c r="B547" t="s">
        <v>2843</v>
      </c>
      <c r="C547" t="s">
        <v>2843</v>
      </c>
      <c r="D547" t="s">
        <v>1556</v>
      </c>
      <c r="E547" t="s">
        <v>2844</v>
      </c>
      <c r="F547">
        <v>1</v>
      </c>
      <c r="H547">
        <v>32.700000000000003</v>
      </c>
      <c r="I547" t="s">
        <v>2845</v>
      </c>
      <c r="J547">
        <v>1</v>
      </c>
      <c r="K547" t="s">
        <v>1915</v>
      </c>
      <c r="L547">
        <v>0</v>
      </c>
    </row>
    <row r="548" spans="1:12">
      <c r="A548">
        <f t="shared" si="8"/>
        <v>544</v>
      </c>
      <c r="B548" t="s">
        <v>2846</v>
      </c>
      <c r="C548" t="s">
        <v>2846</v>
      </c>
      <c r="D548" t="s">
        <v>707</v>
      </c>
      <c r="E548" t="s">
        <v>2847</v>
      </c>
      <c r="F548">
        <v>1</v>
      </c>
      <c r="H548">
        <v>10.1</v>
      </c>
      <c r="I548" t="s">
        <v>2848</v>
      </c>
      <c r="J548">
        <v>1</v>
      </c>
      <c r="K548" t="s">
        <v>1915</v>
      </c>
      <c r="L548">
        <v>0</v>
      </c>
    </row>
    <row r="549" spans="1:12">
      <c r="A549">
        <f t="shared" si="8"/>
        <v>545</v>
      </c>
      <c r="B549" t="s">
        <v>4989</v>
      </c>
      <c r="C549" t="s">
        <v>4989</v>
      </c>
      <c r="D549" t="s">
        <v>4337</v>
      </c>
      <c r="E549" t="s">
        <v>4990</v>
      </c>
      <c r="F549">
        <v>0</v>
      </c>
      <c r="H549">
        <v>75.599999999999994</v>
      </c>
      <c r="I549" t="s">
        <v>4991</v>
      </c>
      <c r="J549">
        <v>14</v>
      </c>
      <c r="K549" t="s">
        <v>1898</v>
      </c>
      <c r="L549">
        <v>2</v>
      </c>
    </row>
    <row r="550" spans="1:12">
      <c r="A550">
        <f t="shared" si="8"/>
        <v>546</v>
      </c>
      <c r="B550" t="s">
        <v>2849</v>
      </c>
      <c r="C550" t="s">
        <v>2849</v>
      </c>
      <c r="D550" t="s">
        <v>1557</v>
      </c>
      <c r="E550" t="s">
        <v>2850</v>
      </c>
      <c r="F550">
        <v>2</v>
      </c>
      <c r="H550">
        <v>118.9</v>
      </c>
      <c r="I550" t="s">
        <v>2851</v>
      </c>
      <c r="J550">
        <v>1</v>
      </c>
      <c r="K550" t="s">
        <v>1915</v>
      </c>
      <c r="L550">
        <v>0</v>
      </c>
    </row>
    <row r="551" spans="1:12">
      <c r="A551">
        <f t="shared" si="8"/>
        <v>547</v>
      </c>
      <c r="B551" t="s">
        <v>2852</v>
      </c>
      <c r="C551" t="s">
        <v>2852</v>
      </c>
      <c r="D551" t="s">
        <v>1558</v>
      </c>
      <c r="F551">
        <v>2</v>
      </c>
      <c r="H551">
        <v>6.1</v>
      </c>
      <c r="I551" t="s">
        <v>2853</v>
      </c>
      <c r="J551">
        <v>1</v>
      </c>
      <c r="K551" t="s">
        <v>1915</v>
      </c>
      <c r="L551">
        <v>0</v>
      </c>
    </row>
    <row r="552" spans="1:12">
      <c r="A552">
        <f t="shared" si="8"/>
        <v>548</v>
      </c>
      <c r="B552" t="s">
        <v>2854</v>
      </c>
      <c r="C552" t="s">
        <v>2854</v>
      </c>
      <c r="D552" t="s">
        <v>1559</v>
      </c>
      <c r="E552" t="s">
        <v>2855</v>
      </c>
      <c r="F552">
        <v>1</v>
      </c>
      <c r="H552">
        <v>6.1</v>
      </c>
      <c r="I552" t="s">
        <v>2856</v>
      </c>
      <c r="J552">
        <v>1</v>
      </c>
      <c r="K552" t="s">
        <v>1915</v>
      </c>
      <c r="L552">
        <v>2</v>
      </c>
    </row>
    <row r="553" spans="1:12">
      <c r="A553">
        <f t="shared" si="8"/>
        <v>549</v>
      </c>
      <c r="B553" t="s">
        <v>4992</v>
      </c>
      <c r="C553" t="s">
        <v>4992</v>
      </c>
      <c r="D553" t="s">
        <v>4147</v>
      </c>
      <c r="E553" t="s">
        <v>4993</v>
      </c>
      <c r="F553">
        <v>0</v>
      </c>
      <c r="H553">
        <v>29.4</v>
      </c>
      <c r="I553" t="s">
        <v>4994</v>
      </c>
      <c r="J553">
        <v>1</v>
      </c>
      <c r="K553" t="s">
        <v>1915</v>
      </c>
      <c r="L553">
        <v>2</v>
      </c>
    </row>
    <row r="554" spans="1:12">
      <c r="A554">
        <f t="shared" si="8"/>
        <v>550</v>
      </c>
      <c r="B554" t="s">
        <v>2857</v>
      </c>
      <c r="C554" t="s">
        <v>2857</v>
      </c>
      <c r="D554" t="s">
        <v>1560</v>
      </c>
      <c r="F554">
        <v>2</v>
      </c>
      <c r="H554">
        <v>17</v>
      </c>
      <c r="I554" t="s">
        <v>2858</v>
      </c>
      <c r="J554">
        <v>1</v>
      </c>
      <c r="K554" t="s">
        <v>1915</v>
      </c>
      <c r="L554">
        <v>2</v>
      </c>
    </row>
    <row r="555" spans="1:12">
      <c r="A555">
        <f t="shared" si="8"/>
        <v>551</v>
      </c>
      <c r="B555" t="s">
        <v>4995</v>
      </c>
      <c r="C555" t="s">
        <v>4995</v>
      </c>
      <c r="D555" t="s">
        <v>4338</v>
      </c>
      <c r="E555" t="s">
        <v>4996</v>
      </c>
      <c r="F555">
        <v>0</v>
      </c>
      <c r="H555">
        <v>26.9</v>
      </c>
      <c r="I555" t="s">
        <v>4997</v>
      </c>
      <c r="J555">
        <v>1</v>
      </c>
      <c r="K555" t="s">
        <v>1915</v>
      </c>
      <c r="L555">
        <v>2</v>
      </c>
    </row>
    <row r="556" spans="1:12">
      <c r="A556">
        <f t="shared" si="8"/>
        <v>552</v>
      </c>
      <c r="B556" t="s">
        <v>2859</v>
      </c>
      <c r="C556" t="s">
        <v>2859</v>
      </c>
      <c r="D556" t="s">
        <v>1561</v>
      </c>
      <c r="E556" t="s">
        <v>2860</v>
      </c>
      <c r="F556">
        <v>1</v>
      </c>
      <c r="H556">
        <v>10.4</v>
      </c>
      <c r="I556" t="s">
        <v>2861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2862</v>
      </c>
      <c r="C557" t="s">
        <v>2862</v>
      </c>
      <c r="D557" t="s">
        <v>1562</v>
      </c>
      <c r="E557" t="s">
        <v>2863</v>
      </c>
      <c r="F557">
        <v>1</v>
      </c>
      <c r="H557">
        <v>100</v>
      </c>
      <c r="I557" t="s">
        <v>2864</v>
      </c>
      <c r="J557">
        <v>25</v>
      </c>
      <c r="K557" t="s">
        <v>1902</v>
      </c>
      <c r="L557">
        <v>0</v>
      </c>
    </row>
    <row r="558" spans="1:12">
      <c r="A558">
        <f t="shared" si="8"/>
        <v>554</v>
      </c>
      <c r="B558" t="s">
        <v>2865</v>
      </c>
      <c r="C558" t="s">
        <v>2865</v>
      </c>
      <c r="D558" t="s">
        <v>1563</v>
      </c>
      <c r="E558" t="s">
        <v>2866</v>
      </c>
      <c r="F558">
        <v>1</v>
      </c>
      <c r="H558">
        <v>6.1</v>
      </c>
      <c r="I558" t="s">
        <v>2867</v>
      </c>
      <c r="J558">
        <v>1</v>
      </c>
      <c r="K558" t="s">
        <v>1915</v>
      </c>
      <c r="L558">
        <v>0</v>
      </c>
    </row>
    <row r="559" spans="1:12">
      <c r="A559">
        <f t="shared" si="8"/>
        <v>555</v>
      </c>
      <c r="B559" t="s">
        <v>4998</v>
      </c>
      <c r="C559" t="s">
        <v>4998</v>
      </c>
      <c r="D559" t="s">
        <v>4148</v>
      </c>
      <c r="E559" t="s">
        <v>4999</v>
      </c>
      <c r="F559">
        <v>0</v>
      </c>
      <c r="H559">
        <v>5.9</v>
      </c>
      <c r="I559" t="s">
        <v>5000</v>
      </c>
      <c r="J559">
        <v>1</v>
      </c>
      <c r="K559" t="s">
        <v>1915</v>
      </c>
      <c r="L559">
        <v>0</v>
      </c>
    </row>
    <row r="560" spans="1:12">
      <c r="A560">
        <f t="shared" si="8"/>
        <v>556</v>
      </c>
      <c r="B560" t="s">
        <v>5001</v>
      </c>
      <c r="C560" t="s">
        <v>5001</v>
      </c>
      <c r="D560" t="s">
        <v>4149</v>
      </c>
      <c r="F560">
        <v>0</v>
      </c>
      <c r="H560">
        <v>6.1</v>
      </c>
      <c r="I560" t="s">
        <v>5002</v>
      </c>
      <c r="J560">
        <v>1</v>
      </c>
      <c r="K560" t="s">
        <v>1915</v>
      </c>
      <c r="L560">
        <v>0</v>
      </c>
    </row>
    <row r="561" spans="1:12">
      <c r="A561">
        <f t="shared" si="8"/>
        <v>557</v>
      </c>
      <c r="B561" t="s">
        <v>2868</v>
      </c>
      <c r="C561" t="s">
        <v>2868</v>
      </c>
      <c r="D561" t="s">
        <v>719</v>
      </c>
      <c r="E561" t="s">
        <v>2869</v>
      </c>
      <c r="F561">
        <v>1</v>
      </c>
      <c r="H561">
        <v>10.1</v>
      </c>
      <c r="I561" t="s">
        <v>2870</v>
      </c>
      <c r="J561">
        <v>1</v>
      </c>
      <c r="K561" t="s">
        <v>1915</v>
      </c>
      <c r="L561">
        <v>0</v>
      </c>
    </row>
    <row r="562" spans="1:12">
      <c r="A562">
        <f t="shared" si="8"/>
        <v>558</v>
      </c>
      <c r="B562" t="s">
        <v>2871</v>
      </c>
      <c r="C562" t="s">
        <v>2871</v>
      </c>
      <c r="D562" t="s">
        <v>1564</v>
      </c>
      <c r="E562" t="s">
        <v>2872</v>
      </c>
      <c r="F562">
        <v>1</v>
      </c>
      <c r="H562">
        <v>256</v>
      </c>
      <c r="I562" t="s">
        <v>2873</v>
      </c>
      <c r="J562">
        <v>25</v>
      </c>
      <c r="K562" t="s">
        <v>1902</v>
      </c>
      <c r="L562">
        <v>0</v>
      </c>
    </row>
    <row r="563" spans="1:12">
      <c r="A563">
        <f t="shared" si="8"/>
        <v>559</v>
      </c>
      <c r="B563" t="s">
        <v>5003</v>
      </c>
      <c r="C563" t="s">
        <v>5003</v>
      </c>
      <c r="D563" t="s">
        <v>4339</v>
      </c>
      <c r="E563" t="s">
        <v>5004</v>
      </c>
      <c r="F563">
        <v>0</v>
      </c>
      <c r="H563">
        <v>9</v>
      </c>
      <c r="I563" t="s">
        <v>5005</v>
      </c>
      <c r="J563">
        <v>1</v>
      </c>
      <c r="K563" t="s">
        <v>1915</v>
      </c>
      <c r="L563">
        <v>0</v>
      </c>
    </row>
    <row r="564" spans="1:12">
      <c r="A564">
        <f t="shared" si="8"/>
        <v>560</v>
      </c>
      <c r="B564" t="s">
        <v>2874</v>
      </c>
      <c r="C564" t="s">
        <v>2874</v>
      </c>
      <c r="D564" t="s">
        <v>1565</v>
      </c>
      <c r="F564">
        <v>1</v>
      </c>
      <c r="H564">
        <v>9</v>
      </c>
      <c r="I564" t="s">
        <v>2875</v>
      </c>
      <c r="J564">
        <v>1</v>
      </c>
      <c r="K564" t="s">
        <v>1915</v>
      </c>
      <c r="L564">
        <v>0</v>
      </c>
    </row>
    <row r="565" spans="1:12">
      <c r="A565">
        <f t="shared" si="8"/>
        <v>561</v>
      </c>
      <c r="B565" t="s">
        <v>2876</v>
      </c>
      <c r="C565" t="s">
        <v>2876</v>
      </c>
      <c r="D565" t="s">
        <v>1566</v>
      </c>
      <c r="E565" t="s">
        <v>2877</v>
      </c>
      <c r="F565">
        <v>1</v>
      </c>
      <c r="H565">
        <v>6.1</v>
      </c>
      <c r="I565" t="s">
        <v>2878</v>
      </c>
      <c r="J565">
        <v>1</v>
      </c>
      <c r="K565" t="s">
        <v>1915</v>
      </c>
      <c r="L565">
        <v>0</v>
      </c>
    </row>
    <row r="566" spans="1:12">
      <c r="A566">
        <f t="shared" si="8"/>
        <v>562</v>
      </c>
      <c r="B566" t="s">
        <v>2879</v>
      </c>
      <c r="C566" t="s">
        <v>2879</v>
      </c>
      <c r="D566" t="s">
        <v>1567</v>
      </c>
      <c r="E566" t="s">
        <v>2880</v>
      </c>
      <c r="F566">
        <v>1</v>
      </c>
      <c r="H566">
        <v>161.69999999999999</v>
      </c>
      <c r="I566" t="s">
        <v>2881</v>
      </c>
      <c r="J566">
        <v>1</v>
      </c>
      <c r="K566" t="s">
        <v>1915</v>
      </c>
      <c r="L566">
        <v>2</v>
      </c>
    </row>
    <row r="567" spans="1:12">
      <c r="A567">
        <f t="shared" si="8"/>
        <v>563</v>
      </c>
      <c r="B567" t="s">
        <v>2882</v>
      </c>
      <c r="C567" t="s">
        <v>2882</v>
      </c>
      <c r="D567" t="s">
        <v>1568</v>
      </c>
      <c r="E567" t="s">
        <v>2883</v>
      </c>
      <c r="F567">
        <v>2</v>
      </c>
      <c r="H567">
        <v>155.1</v>
      </c>
      <c r="I567" t="s">
        <v>2884</v>
      </c>
      <c r="J567">
        <v>21</v>
      </c>
      <c r="K567" t="s">
        <v>1945</v>
      </c>
      <c r="L567">
        <v>0</v>
      </c>
    </row>
    <row r="568" spans="1:12">
      <c r="A568">
        <f t="shared" si="8"/>
        <v>564</v>
      </c>
      <c r="B568" t="s">
        <v>2885</v>
      </c>
      <c r="C568" t="s">
        <v>2885</v>
      </c>
      <c r="D568" t="s">
        <v>1569</v>
      </c>
      <c r="E568" t="s">
        <v>2886</v>
      </c>
      <c r="F568">
        <v>2</v>
      </c>
      <c r="H568">
        <v>309</v>
      </c>
      <c r="I568" t="s">
        <v>2887</v>
      </c>
      <c r="J568">
        <v>1</v>
      </c>
      <c r="K568" t="s">
        <v>1915</v>
      </c>
      <c r="L568">
        <v>2</v>
      </c>
    </row>
    <row r="569" spans="1:12">
      <c r="A569">
        <f t="shared" si="8"/>
        <v>565</v>
      </c>
      <c r="B569" t="s">
        <v>2888</v>
      </c>
      <c r="C569" t="s">
        <v>2888</v>
      </c>
      <c r="D569" t="s">
        <v>1570</v>
      </c>
      <c r="E569" t="s">
        <v>2889</v>
      </c>
      <c r="F569">
        <v>2</v>
      </c>
      <c r="H569">
        <v>115</v>
      </c>
      <c r="I569" t="s">
        <v>2890</v>
      </c>
      <c r="J569">
        <v>25</v>
      </c>
      <c r="K569" t="s">
        <v>1902</v>
      </c>
      <c r="L569">
        <v>0</v>
      </c>
    </row>
    <row r="570" spans="1:12">
      <c r="A570">
        <f t="shared" si="8"/>
        <v>566</v>
      </c>
      <c r="B570" t="s">
        <v>2891</v>
      </c>
      <c r="C570" t="s">
        <v>2891</v>
      </c>
      <c r="D570" t="s">
        <v>1571</v>
      </c>
      <c r="E570" t="s">
        <v>2892</v>
      </c>
      <c r="F570">
        <v>2</v>
      </c>
      <c r="H570">
        <v>2749</v>
      </c>
      <c r="I570" t="s">
        <v>2893</v>
      </c>
      <c r="J570">
        <v>25</v>
      </c>
      <c r="K570" t="s">
        <v>1902</v>
      </c>
      <c r="L570">
        <v>2</v>
      </c>
    </row>
    <row r="571" spans="1:12">
      <c r="A571">
        <f t="shared" si="8"/>
        <v>567</v>
      </c>
      <c r="B571" t="s">
        <v>2894</v>
      </c>
      <c r="C571" t="s">
        <v>2894</v>
      </c>
      <c r="D571" t="s">
        <v>1572</v>
      </c>
      <c r="E571" t="s">
        <v>2895</v>
      </c>
      <c r="F571">
        <v>2</v>
      </c>
      <c r="H571">
        <v>1841</v>
      </c>
      <c r="I571" t="s">
        <v>2896</v>
      </c>
      <c r="J571">
        <v>25</v>
      </c>
      <c r="K571" t="s">
        <v>1902</v>
      </c>
      <c r="L571">
        <v>2</v>
      </c>
    </row>
    <row r="572" spans="1:12">
      <c r="A572">
        <f t="shared" si="8"/>
        <v>568</v>
      </c>
      <c r="B572" t="s">
        <v>2897</v>
      </c>
      <c r="C572" t="s">
        <v>2897</v>
      </c>
      <c r="D572" t="s">
        <v>1573</v>
      </c>
      <c r="E572" t="s">
        <v>2898</v>
      </c>
      <c r="F572">
        <v>1</v>
      </c>
      <c r="H572">
        <v>9.1999999999999993</v>
      </c>
      <c r="I572" t="s">
        <v>2899</v>
      </c>
      <c r="J572">
        <v>1</v>
      </c>
      <c r="K572" t="s">
        <v>1915</v>
      </c>
      <c r="L572">
        <v>2</v>
      </c>
    </row>
    <row r="573" spans="1:12">
      <c r="A573">
        <f t="shared" si="8"/>
        <v>569</v>
      </c>
      <c r="B573" t="s">
        <v>2900</v>
      </c>
      <c r="C573" t="s">
        <v>2900</v>
      </c>
      <c r="D573" t="s">
        <v>1574</v>
      </c>
      <c r="E573" t="s">
        <v>2901</v>
      </c>
      <c r="F573">
        <v>1</v>
      </c>
      <c r="H573">
        <v>12.8</v>
      </c>
      <c r="I573" t="s">
        <v>2902</v>
      </c>
      <c r="J573">
        <v>1</v>
      </c>
      <c r="K573" t="s">
        <v>1915</v>
      </c>
      <c r="L573">
        <v>2</v>
      </c>
    </row>
    <row r="574" spans="1:12">
      <c r="A574">
        <f t="shared" si="8"/>
        <v>570</v>
      </c>
      <c r="B574" t="s">
        <v>5006</v>
      </c>
      <c r="C574" t="s">
        <v>5006</v>
      </c>
      <c r="D574" t="s">
        <v>4340</v>
      </c>
      <c r="E574" t="s">
        <v>5007</v>
      </c>
      <c r="F574">
        <v>0</v>
      </c>
      <c r="H574">
        <v>205.2</v>
      </c>
      <c r="I574" t="s">
        <v>5008</v>
      </c>
      <c r="J574">
        <v>7</v>
      </c>
      <c r="K574" t="s">
        <v>2142</v>
      </c>
      <c r="L574">
        <v>0</v>
      </c>
    </row>
    <row r="575" spans="1:12">
      <c r="A575">
        <f t="shared" si="8"/>
        <v>571</v>
      </c>
      <c r="B575" t="s">
        <v>5009</v>
      </c>
      <c r="C575" t="s">
        <v>5009</v>
      </c>
      <c r="D575" t="s">
        <v>4341</v>
      </c>
      <c r="E575" t="s">
        <v>5010</v>
      </c>
      <c r="F575">
        <v>0</v>
      </c>
      <c r="H575">
        <v>618.5</v>
      </c>
      <c r="I575" t="s">
        <v>5011</v>
      </c>
      <c r="J575">
        <v>1</v>
      </c>
      <c r="K575" t="s">
        <v>1915</v>
      </c>
      <c r="L575">
        <v>2</v>
      </c>
    </row>
    <row r="576" spans="1:12">
      <c r="A576">
        <f t="shared" si="8"/>
        <v>572</v>
      </c>
      <c r="B576" t="s">
        <v>5012</v>
      </c>
      <c r="C576" t="s">
        <v>5012</v>
      </c>
      <c r="D576" t="s">
        <v>1575</v>
      </c>
      <c r="E576" t="s">
        <v>5013</v>
      </c>
      <c r="F576">
        <v>0</v>
      </c>
      <c r="H576">
        <v>49.7</v>
      </c>
      <c r="I576" t="s">
        <v>5014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5015</v>
      </c>
      <c r="C577" t="s">
        <v>5015</v>
      </c>
      <c r="D577" t="s">
        <v>4342</v>
      </c>
      <c r="E577" t="s">
        <v>5016</v>
      </c>
      <c r="F577">
        <v>0</v>
      </c>
      <c r="H577">
        <v>8.9</v>
      </c>
      <c r="I577" t="s">
        <v>5017</v>
      </c>
      <c r="J577">
        <v>1</v>
      </c>
      <c r="K577" t="s">
        <v>1915</v>
      </c>
      <c r="L577">
        <v>2</v>
      </c>
    </row>
    <row r="578" spans="1:12">
      <c r="A578">
        <f t="shared" si="8"/>
        <v>574</v>
      </c>
      <c r="B578" t="s">
        <v>5018</v>
      </c>
      <c r="C578" t="s">
        <v>5018</v>
      </c>
      <c r="D578" t="s">
        <v>4150</v>
      </c>
      <c r="E578" t="s">
        <v>5019</v>
      </c>
      <c r="F578">
        <v>0</v>
      </c>
      <c r="H578">
        <v>24.5</v>
      </c>
      <c r="I578" t="s">
        <v>5020</v>
      </c>
      <c r="J578">
        <v>1</v>
      </c>
      <c r="K578" t="s">
        <v>1915</v>
      </c>
      <c r="L578">
        <v>2</v>
      </c>
    </row>
    <row r="579" spans="1:12">
      <c r="A579">
        <f t="shared" si="8"/>
        <v>575</v>
      </c>
      <c r="B579" t="s">
        <v>5021</v>
      </c>
      <c r="C579" t="s">
        <v>5021</v>
      </c>
      <c r="D579" t="s">
        <v>4151</v>
      </c>
      <c r="E579" t="s">
        <v>5022</v>
      </c>
      <c r="F579">
        <v>0</v>
      </c>
      <c r="H579">
        <v>74.2</v>
      </c>
      <c r="I579" t="s">
        <v>5023</v>
      </c>
      <c r="J579">
        <v>3</v>
      </c>
      <c r="K579" t="s">
        <v>1938</v>
      </c>
      <c r="L579">
        <v>2</v>
      </c>
    </row>
    <row r="580" spans="1:12">
      <c r="A580">
        <f t="shared" si="8"/>
        <v>576</v>
      </c>
      <c r="B580" t="s">
        <v>2903</v>
      </c>
      <c r="C580" t="s">
        <v>2903</v>
      </c>
      <c r="D580" t="s">
        <v>1576</v>
      </c>
      <c r="E580" t="s">
        <v>2904</v>
      </c>
      <c r="F580">
        <v>1</v>
      </c>
      <c r="H580">
        <v>192</v>
      </c>
      <c r="I580" t="s">
        <v>2905</v>
      </c>
      <c r="J580">
        <v>25</v>
      </c>
      <c r="K580" t="s">
        <v>1902</v>
      </c>
      <c r="L580">
        <v>2</v>
      </c>
    </row>
    <row r="581" spans="1:12">
      <c r="A581">
        <f t="shared" si="8"/>
        <v>577</v>
      </c>
      <c r="B581" t="s">
        <v>5024</v>
      </c>
      <c r="C581" t="s">
        <v>5024</v>
      </c>
      <c r="D581" t="s">
        <v>4343</v>
      </c>
      <c r="E581" t="s">
        <v>5025</v>
      </c>
      <c r="F581">
        <v>0</v>
      </c>
      <c r="H581">
        <v>1447.4</v>
      </c>
      <c r="I581" t="s">
        <v>5026</v>
      </c>
      <c r="J581">
        <v>17</v>
      </c>
      <c r="K581" t="s">
        <v>2090</v>
      </c>
      <c r="L581">
        <v>0</v>
      </c>
    </row>
    <row r="582" spans="1:12">
      <c r="A582">
        <f t="shared" si="8"/>
        <v>578</v>
      </c>
      <c r="B582" t="s">
        <v>2906</v>
      </c>
      <c r="C582" t="s">
        <v>2906</v>
      </c>
      <c r="D582" t="s">
        <v>692</v>
      </c>
      <c r="E582" t="s">
        <v>2907</v>
      </c>
      <c r="F582">
        <v>1</v>
      </c>
      <c r="H582">
        <v>6.5</v>
      </c>
      <c r="I582" t="s">
        <v>2908</v>
      </c>
      <c r="J582">
        <v>3</v>
      </c>
      <c r="K582" t="s">
        <v>1938</v>
      </c>
      <c r="L582">
        <v>2</v>
      </c>
    </row>
    <row r="583" spans="1:12">
      <c r="A583">
        <f t="shared" ref="A583:A646" si="9">A582+1</f>
        <v>579</v>
      </c>
      <c r="B583" t="s">
        <v>5027</v>
      </c>
      <c r="C583" t="s">
        <v>5027</v>
      </c>
      <c r="D583" t="s">
        <v>4152</v>
      </c>
      <c r="E583" t="s">
        <v>5028</v>
      </c>
      <c r="F583">
        <v>0</v>
      </c>
      <c r="H583">
        <v>6.1</v>
      </c>
      <c r="I583" t="s">
        <v>5029</v>
      </c>
      <c r="J583">
        <v>1</v>
      </c>
      <c r="K583" t="s">
        <v>1915</v>
      </c>
      <c r="L583">
        <v>0</v>
      </c>
    </row>
    <row r="584" spans="1:12">
      <c r="A584">
        <f t="shared" si="9"/>
        <v>580</v>
      </c>
      <c r="B584" t="s">
        <v>2909</v>
      </c>
      <c r="C584" t="s">
        <v>2909</v>
      </c>
      <c r="D584" t="s">
        <v>1577</v>
      </c>
      <c r="F584">
        <v>1</v>
      </c>
      <c r="H584">
        <v>6.1</v>
      </c>
      <c r="I584" t="s">
        <v>2910</v>
      </c>
      <c r="J584">
        <v>1</v>
      </c>
      <c r="K584" t="s">
        <v>1915</v>
      </c>
      <c r="L584">
        <v>0</v>
      </c>
    </row>
    <row r="585" spans="1:12">
      <c r="A585">
        <f t="shared" si="9"/>
        <v>581</v>
      </c>
      <c r="B585" t="s">
        <v>5030</v>
      </c>
      <c r="C585" t="s">
        <v>5030</v>
      </c>
      <c r="D585" t="s">
        <v>4344</v>
      </c>
      <c r="E585" t="s">
        <v>5031</v>
      </c>
      <c r="F585">
        <v>0</v>
      </c>
      <c r="H585">
        <v>58</v>
      </c>
      <c r="I585" t="s">
        <v>5032</v>
      </c>
      <c r="J585">
        <v>25</v>
      </c>
      <c r="K585" t="s">
        <v>1902</v>
      </c>
      <c r="L585">
        <v>0</v>
      </c>
    </row>
    <row r="586" spans="1:12">
      <c r="A586">
        <f t="shared" si="9"/>
        <v>582</v>
      </c>
      <c r="B586" t="s">
        <v>2911</v>
      </c>
      <c r="C586" t="s">
        <v>2911</v>
      </c>
      <c r="D586" t="s">
        <v>1578</v>
      </c>
      <c r="F586">
        <v>1</v>
      </c>
      <c r="H586">
        <v>76.5</v>
      </c>
      <c r="I586" t="s">
        <v>2912</v>
      </c>
      <c r="J586">
        <v>12</v>
      </c>
      <c r="K586" t="s">
        <v>2247</v>
      </c>
      <c r="L586">
        <v>0</v>
      </c>
    </row>
    <row r="587" spans="1:12">
      <c r="A587">
        <f t="shared" si="9"/>
        <v>583</v>
      </c>
      <c r="B587" t="s">
        <v>2913</v>
      </c>
      <c r="C587" t="s">
        <v>2913</v>
      </c>
      <c r="D587" t="s">
        <v>739</v>
      </c>
      <c r="E587" t="s">
        <v>2914</v>
      </c>
      <c r="F587">
        <v>1</v>
      </c>
      <c r="H587">
        <v>10.4</v>
      </c>
      <c r="I587" t="s">
        <v>2915</v>
      </c>
      <c r="J587">
        <v>1</v>
      </c>
      <c r="K587" t="s">
        <v>1915</v>
      </c>
      <c r="L587">
        <v>0</v>
      </c>
    </row>
    <row r="588" spans="1:12">
      <c r="A588">
        <f t="shared" si="9"/>
        <v>584</v>
      </c>
      <c r="B588" t="s">
        <v>5033</v>
      </c>
      <c r="C588" t="s">
        <v>5033</v>
      </c>
      <c r="D588" t="s">
        <v>4345</v>
      </c>
      <c r="E588" t="s">
        <v>5034</v>
      </c>
      <c r="F588">
        <v>0</v>
      </c>
      <c r="H588">
        <v>332</v>
      </c>
      <c r="I588" t="s">
        <v>5035</v>
      </c>
      <c r="J588">
        <v>25</v>
      </c>
      <c r="K588" t="s">
        <v>1902</v>
      </c>
      <c r="L588">
        <v>2</v>
      </c>
    </row>
    <row r="589" spans="1:12">
      <c r="A589">
        <f t="shared" si="9"/>
        <v>585</v>
      </c>
      <c r="B589" t="s">
        <v>2916</v>
      </c>
      <c r="C589" t="s">
        <v>2916</v>
      </c>
      <c r="D589" t="s">
        <v>1579</v>
      </c>
      <c r="E589" t="s">
        <v>2917</v>
      </c>
      <c r="F589">
        <v>2</v>
      </c>
      <c r="H589">
        <v>10.7</v>
      </c>
      <c r="I589" t="s">
        <v>2918</v>
      </c>
      <c r="J589">
        <v>3</v>
      </c>
      <c r="K589" t="s">
        <v>1938</v>
      </c>
      <c r="L589">
        <v>0</v>
      </c>
    </row>
    <row r="590" spans="1:12">
      <c r="A590">
        <f t="shared" si="9"/>
        <v>586</v>
      </c>
      <c r="B590" t="s">
        <v>2919</v>
      </c>
      <c r="C590" t="s">
        <v>2919</v>
      </c>
      <c r="D590" t="s">
        <v>1580</v>
      </c>
      <c r="E590" t="s">
        <v>2920</v>
      </c>
      <c r="F590">
        <v>1</v>
      </c>
      <c r="H590">
        <v>6.1</v>
      </c>
      <c r="I590" t="s">
        <v>2921</v>
      </c>
      <c r="J590">
        <v>1</v>
      </c>
      <c r="K590" t="s">
        <v>1915</v>
      </c>
      <c r="L590">
        <v>0</v>
      </c>
    </row>
    <row r="591" spans="1:12">
      <c r="A591">
        <f t="shared" si="9"/>
        <v>587</v>
      </c>
      <c r="B591" t="s">
        <v>5036</v>
      </c>
      <c r="C591" t="s">
        <v>5036</v>
      </c>
      <c r="D591" t="s">
        <v>4153</v>
      </c>
      <c r="F591">
        <v>0</v>
      </c>
      <c r="H591">
        <v>6.1</v>
      </c>
      <c r="I591" t="s">
        <v>5037</v>
      </c>
      <c r="J591">
        <v>1</v>
      </c>
      <c r="K591" t="s">
        <v>1915</v>
      </c>
      <c r="L591">
        <v>0</v>
      </c>
    </row>
    <row r="592" spans="1:12">
      <c r="A592">
        <f t="shared" si="9"/>
        <v>588</v>
      </c>
      <c r="B592" t="s">
        <v>2922</v>
      </c>
      <c r="C592" t="s">
        <v>2922</v>
      </c>
      <c r="D592" t="s">
        <v>1581</v>
      </c>
      <c r="E592" t="s">
        <v>2923</v>
      </c>
      <c r="F592">
        <v>1</v>
      </c>
      <c r="H592">
        <v>10.1</v>
      </c>
      <c r="I592" t="s">
        <v>2924</v>
      </c>
      <c r="J592">
        <v>1</v>
      </c>
      <c r="K592" t="s">
        <v>1915</v>
      </c>
      <c r="L592">
        <v>0</v>
      </c>
    </row>
    <row r="593" spans="1:12">
      <c r="A593">
        <f t="shared" si="9"/>
        <v>589</v>
      </c>
      <c r="B593" t="s">
        <v>2925</v>
      </c>
      <c r="C593" t="s">
        <v>2925</v>
      </c>
      <c r="D593" t="s">
        <v>1582</v>
      </c>
      <c r="E593" t="s">
        <v>2926</v>
      </c>
      <c r="F593">
        <v>1</v>
      </c>
      <c r="H593">
        <v>16</v>
      </c>
      <c r="I593" t="s">
        <v>2927</v>
      </c>
      <c r="J593">
        <v>15</v>
      </c>
      <c r="K593" t="s">
        <v>1906</v>
      </c>
      <c r="L593">
        <v>0</v>
      </c>
    </row>
    <row r="594" spans="1:12">
      <c r="A594">
        <f t="shared" si="9"/>
        <v>590</v>
      </c>
      <c r="B594" t="s">
        <v>2928</v>
      </c>
      <c r="C594" t="s">
        <v>2928</v>
      </c>
      <c r="D594" t="s">
        <v>744</v>
      </c>
      <c r="E594" t="s">
        <v>2929</v>
      </c>
      <c r="F594">
        <v>1</v>
      </c>
      <c r="H594">
        <v>22.1</v>
      </c>
      <c r="I594" t="s">
        <v>2930</v>
      </c>
      <c r="J594">
        <v>17</v>
      </c>
      <c r="K594" t="s">
        <v>2090</v>
      </c>
      <c r="L594">
        <v>0</v>
      </c>
    </row>
    <row r="595" spans="1:12">
      <c r="A595">
        <f t="shared" si="9"/>
        <v>591</v>
      </c>
      <c r="B595" t="s">
        <v>5038</v>
      </c>
      <c r="C595" t="s">
        <v>5038</v>
      </c>
      <c r="D595" t="s">
        <v>4346</v>
      </c>
      <c r="E595" t="s">
        <v>5039</v>
      </c>
      <c r="F595">
        <v>0</v>
      </c>
      <c r="H595">
        <v>16.2</v>
      </c>
      <c r="I595" t="s">
        <v>5040</v>
      </c>
      <c r="J595">
        <v>3</v>
      </c>
      <c r="K595" t="s">
        <v>1938</v>
      </c>
      <c r="L595">
        <v>0</v>
      </c>
    </row>
    <row r="596" spans="1:12">
      <c r="A596">
        <f t="shared" si="9"/>
        <v>592</v>
      </c>
      <c r="B596" t="s">
        <v>2931</v>
      </c>
      <c r="C596" t="s">
        <v>2931</v>
      </c>
      <c r="D596" t="s">
        <v>1583</v>
      </c>
      <c r="E596" t="s">
        <v>2932</v>
      </c>
      <c r="F596">
        <v>1</v>
      </c>
      <c r="H596">
        <v>10</v>
      </c>
      <c r="I596" t="s">
        <v>2933</v>
      </c>
      <c r="J596">
        <v>1</v>
      </c>
      <c r="K596" t="s">
        <v>1915</v>
      </c>
      <c r="L596">
        <v>2</v>
      </c>
    </row>
    <row r="597" spans="1:12">
      <c r="A597">
        <f t="shared" si="9"/>
        <v>593</v>
      </c>
      <c r="B597" t="s">
        <v>2934</v>
      </c>
      <c r="C597" t="s">
        <v>2934</v>
      </c>
      <c r="D597" t="s">
        <v>1584</v>
      </c>
      <c r="E597" t="s">
        <v>2935</v>
      </c>
      <c r="F597">
        <v>1</v>
      </c>
      <c r="H597">
        <v>8.3000000000000007</v>
      </c>
      <c r="I597" t="s">
        <v>2936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5041</v>
      </c>
      <c r="C598" t="s">
        <v>5041</v>
      </c>
      <c r="D598" t="s">
        <v>4154</v>
      </c>
      <c r="E598" t="s">
        <v>5042</v>
      </c>
      <c r="F598">
        <v>0</v>
      </c>
      <c r="H598">
        <v>117.9</v>
      </c>
      <c r="I598" t="s">
        <v>5043</v>
      </c>
      <c r="J598">
        <v>21</v>
      </c>
      <c r="K598" t="s">
        <v>1945</v>
      </c>
      <c r="L598">
        <v>0</v>
      </c>
    </row>
    <row r="599" spans="1:12">
      <c r="A599">
        <f t="shared" si="9"/>
        <v>595</v>
      </c>
      <c r="B599" t="s">
        <v>2937</v>
      </c>
      <c r="C599" t="s">
        <v>2937</v>
      </c>
      <c r="D599" t="s">
        <v>1585</v>
      </c>
      <c r="E599" t="s">
        <v>2938</v>
      </c>
      <c r="F599">
        <v>1</v>
      </c>
      <c r="H599">
        <v>1.47</v>
      </c>
      <c r="I599" t="s">
        <v>2939</v>
      </c>
      <c r="J599">
        <v>3</v>
      </c>
      <c r="K599" t="s">
        <v>1938</v>
      </c>
      <c r="L599">
        <v>0</v>
      </c>
    </row>
    <row r="600" spans="1:12">
      <c r="A600">
        <f t="shared" si="9"/>
        <v>596</v>
      </c>
      <c r="B600" t="s">
        <v>5044</v>
      </c>
      <c r="C600" t="s">
        <v>5044</v>
      </c>
      <c r="D600" t="s">
        <v>4347</v>
      </c>
      <c r="E600" t="s">
        <v>5045</v>
      </c>
      <c r="F600">
        <v>0</v>
      </c>
      <c r="H600">
        <v>454.7</v>
      </c>
      <c r="I600" t="s">
        <v>5046</v>
      </c>
      <c r="J600">
        <v>19</v>
      </c>
      <c r="K600" t="s">
        <v>1979</v>
      </c>
      <c r="L600">
        <v>2</v>
      </c>
    </row>
    <row r="601" spans="1:12">
      <c r="A601">
        <f t="shared" si="9"/>
        <v>597</v>
      </c>
      <c r="B601" t="s">
        <v>2940</v>
      </c>
      <c r="C601" t="s">
        <v>2940</v>
      </c>
      <c r="D601" t="s">
        <v>1586</v>
      </c>
      <c r="F601">
        <v>2</v>
      </c>
      <c r="H601">
        <v>296.10000000000002</v>
      </c>
      <c r="I601" t="s">
        <v>2941</v>
      </c>
      <c r="J601">
        <v>19</v>
      </c>
      <c r="K601" t="s">
        <v>1979</v>
      </c>
      <c r="L601">
        <v>2</v>
      </c>
    </row>
    <row r="602" spans="1:12">
      <c r="A602">
        <f t="shared" si="9"/>
        <v>598</v>
      </c>
      <c r="B602" t="s">
        <v>2942</v>
      </c>
      <c r="C602" t="s">
        <v>2942</v>
      </c>
      <c r="D602" t="s">
        <v>1587</v>
      </c>
      <c r="E602" t="s">
        <v>2943</v>
      </c>
      <c r="F602">
        <v>2</v>
      </c>
      <c r="H602">
        <v>4735</v>
      </c>
      <c r="I602" t="s">
        <v>2944</v>
      </c>
      <c r="J602">
        <v>25</v>
      </c>
      <c r="K602" t="s">
        <v>1902</v>
      </c>
      <c r="L602">
        <v>2</v>
      </c>
    </row>
    <row r="603" spans="1:12">
      <c r="A603">
        <f t="shared" si="9"/>
        <v>599</v>
      </c>
      <c r="B603" t="s">
        <v>2945</v>
      </c>
      <c r="C603" t="s">
        <v>2945</v>
      </c>
      <c r="D603" t="s">
        <v>1588</v>
      </c>
      <c r="E603" t="s">
        <v>2946</v>
      </c>
      <c r="F603">
        <v>1</v>
      </c>
      <c r="H603">
        <v>6.1</v>
      </c>
      <c r="I603" t="s">
        <v>2947</v>
      </c>
      <c r="J603">
        <v>1</v>
      </c>
      <c r="K603" t="s">
        <v>1915</v>
      </c>
      <c r="L603">
        <v>0</v>
      </c>
    </row>
    <row r="604" spans="1:12">
      <c r="A604">
        <f t="shared" si="9"/>
        <v>600</v>
      </c>
      <c r="B604" t="s">
        <v>2948</v>
      </c>
      <c r="C604" t="s">
        <v>2948</v>
      </c>
      <c r="D604" t="s">
        <v>1589</v>
      </c>
      <c r="E604" t="s">
        <v>2949</v>
      </c>
      <c r="F604">
        <v>1</v>
      </c>
      <c r="H604">
        <v>6.7</v>
      </c>
      <c r="I604" t="s">
        <v>2950</v>
      </c>
      <c r="J604">
        <v>1</v>
      </c>
      <c r="K604" t="s">
        <v>1915</v>
      </c>
      <c r="L604">
        <v>0</v>
      </c>
    </row>
    <row r="605" spans="1:12">
      <c r="A605">
        <f t="shared" si="9"/>
        <v>601</v>
      </c>
      <c r="B605" t="s">
        <v>2951</v>
      </c>
      <c r="C605" t="s">
        <v>2951</v>
      </c>
      <c r="D605" t="s">
        <v>1590</v>
      </c>
      <c r="E605" t="s">
        <v>2952</v>
      </c>
      <c r="F605">
        <v>1</v>
      </c>
      <c r="H605">
        <v>2.9</v>
      </c>
      <c r="I605" t="s">
        <v>2953</v>
      </c>
      <c r="J605">
        <v>15</v>
      </c>
      <c r="K605" t="s">
        <v>1906</v>
      </c>
      <c r="L605">
        <v>0</v>
      </c>
    </row>
    <row r="606" spans="1:12">
      <c r="A606">
        <f t="shared" si="9"/>
        <v>602</v>
      </c>
      <c r="B606" t="s">
        <v>5047</v>
      </c>
      <c r="C606" t="s">
        <v>5047</v>
      </c>
      <c r="D606" t="s">
        <v>753</v>
      </c>
      <c r="E606" t="s">
        <v>5048</v>
      </c>
      <c r="F606">
        <v>0</v>
      </c>
      <c r="H606">
        <v>10.1</v>
      </c>
      <c r="I606" t="s">
        <v>5049</v>
      </c>
      <c r="J606">
        <v>1</v>
      </c>
      <c r="K606" t="s">
        <v>1915</v>
      </c>
      <c r="L606">
        <v>2</v>
      </c>
    </row>
    <row r="607" spans="1:12">
      <c r="A607">
        <f t="shared" si="9"/>
        <v>603</v>
      </c>
      <c r="B607" t="s">
        <v>2954</v>
      </c>
      <c r="C607" t="s">
        <v>2954</v>
      </c>
      <c r="D607" t="s">
        <v>1591</v>
      </c>
      <c r="F607">
        <v>1</v>
      </c>
      <c r="H607">
        <v>10.4</v>
      </c>
      <c r="I607" t="s">
        <v>2955</v>
      </c>
      <c r="J607">
        <v>1</v>
      </c>
      <c r="K607" t="s">
        <v>1915</v>
      </c>
      <c r="L607">
        <v>2</v>
      </c>
    </row>
    <row r="608" spans="1:12">
      <c r="A608">
        <f t="shared" si="9"/>
        <v>604</v>
      </c>
      <c r="B608" t="s">
        <v>2956</v>
      </c>
      <c r="C608" t="s">
        <v>2956</v>
      </c>
      <c r="D608" t="s">
        <v>1592</v>
      </c>
      <c r="E608" t="s">
        <v>2957</v>
      </c>
      <c r="F608">
        <v>2</v>
      </c>
      <c r="H608">
        <v>814.8</v>
      </c>
      <c r="I608" t="s">
        <v>2958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2959</v>
      </c>
      <c r="C609" t="s">
        <v>2959</v>
      </c>
      <c r="D609" t="s">
        <v>757</v>
      </c>
      <c r="E609" t="s">
        <v>2960</v>
      </c>
      <c r="F609">
        <v>1</v>
      </c>
      <c r="H609">
        <v>14.7</v>
      </c>
      <c r="I609" t="s">
        <v>2961</v>
      </c>
      <c r="J609">
        <v>1</v>
      </c>
      <c r="K609" t="s">
        <v>1915</v>
      </c>
      <c r="L609">
        <v>0</v>
      </c>
    </row>
    <row r="610" spans="1:12">
      <c r="A610">
        <f t="shared" si="9"/>
        <v>606</v>
      </c>
      <c r="B610" t="s">
        <v>2962</v>
      </c>
      <c r="C610" t="s">
        <v>2962</v>
      </c>
      <c r="D610" t="s">
        <v>1593</v>
      </c>
      <c r="E610" t="s">
        <v>2963</v>
      </c>
      <c r="F610">
        <v>1</v>
      </c>
      <c r="H610">
        <v>100</v>
      </c>
      <c r="I610" t="s">
        <v>2964</v>
      </c>
      <c r="J610">
        <v>25</v>
      </c>
      <c r="K610" t="s">
        <v>1902</v>
      </c>
      <c r="L610">
        <v>0</v>
      </c>
    </row>
    <row r="611" spans="1:12">
      <c r="A611">
        <f t="shared" si="9"/>
        <v>607</v>
      </c>
      <c r="B611" t="s">
        <v>2965</v>
      </c>
      <c r="C611" t="s">
        <v>2965</v>
      </c>
      <c r="D611" t="s">
        <v>1594</v>
      </c>
      <c r="E611" t="s">
        <v>2966</v>
      </c>
      <c r="F611">
        <v>1</v>
      </c>
      <c r="H611">
        <v>61</v>
      </c>
      <c r="I611" t="s">
        <v>2967</v>
      </c>
      <c r="J611">
        <v>25</v>
      </c>
      <c r="K611" t="s">
        <v>1902</v>
      </c>
      <c r="L611">
        <v>0</v>
      </c>
    </row>
    <row r="612" spans="1:12">
      <c r="A612">
        <f t="shared" si="9"/>
        <v>608</v>
      </c>
      <c r="B612" t="s">
        <v>2968</v>
      </c>
      <c r="C612" t="s">
        <v>2968</v>
      </c>
      <c r="D612" t="s">
        <v>1595</v>
      </c>
      <c r="F612">
        <v>1</v>
      </c>
      <c r="H612">
        <v>45.5</v>
      </c>
      <c r="I612" t="s">
        <v>2969</v>
      </c>
      <c r="J612">
        <v>14</v>
      </c>
      <c r="K612" t="s">
        <v>1898</v>
      </c>
      <c r="L612">
        <v>0</v>
      </c>
    </row>
    <row r="613" spans="1:12">
      <c r="A613">
        <f t="shared" si="9"/>
        <v>609</v>
      </c>
      <c r="B613" t="s">
        <v>5050</v>
      </c>
      <c r="C613" t="s">
        <v>5050</v>
      </c>
      <c r="D613" t="s">
        <v>4348</v>
      </c>
      <c r="E613" t="s">
        <v>5051</v>
      </c>
      <c r="F613">
        <v>0</v>
      </c>
      <c r="H613">
        <v>151.6</v>
      </c>
      <c r="I613" t="s">
        <v>5052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5053</v>
      </c>
      <c r="C614" t="s">
        <v>5053</v>
      </c>
      <c r="D614" t="s">
        <v>4155</v>
      </c>
      <c r="E614" t="s">
        <v>5054</v>
      </c>
      <c r="F614">
        <v>0</v>
      </c>
      <c r="H614">
        <v>4157</v>
      </c>
      <c r="I614" t="s">
        <v>5055</v>
      </c>
      <c r="J614">
        <v>25</v>
      </c>
      <c r="K614" t="s">
        <v>1902</v>
      </c>
      <c r="L614">
        <v>2</v>
      </c>
    </row>
    <row r="615" spans="1:12">
      <c r="A615">
        <f t="shared" si="9"/>
        <v>611</v>
      </c>
      <c r="B615" t="s">
        <v>5056</v>
      </c>
      <c r="C615" t="s">
        <v>5056</v>
      </c>
      <c r="D615" t="s">
        <v>4156</v>
      </c>
      <c r="E615" t="s">
        <v>5057</v>
      </c>
      <c r="F615">
        <v>0</v>
      </c>
      <c r="H615">
        <v>9434</v>
      </c>
      <c r="I615" t="s">
        <v>5058</v>
      </c>
      <c r="J615">
        <v>25</v>
      </c>
      <c r="K615" t="s">
        <v>1902</v>
      </c>
      <c r="L615">
        <v>2</v>
      </c>
    </row>
    <row r="616" spans="1:12">
      <c r="A616">
        <f t="shared" si="9"/>
        <v>612</v>
      </c>
      <c r="B616" t="s">
        <v>5059</v>
      </c>
      <c r="C616" t="s">
        <v>5059</v>
      </c>
      <c r="D616" t="s">
        <v>4349</v>
      </c>
      <c r="E616" t="s">
        <v>5060</v>
      </c>
      <c r="F616">
        <v>0</v>
      </c>
      <c r="H616">
        <v>17</v>
      </c>
      <c r="I616" t="s">
        <v>5061</v>
      </c>
      <c r="J616">
        <v>15</v>
      </c>
      <c r="K616" t="s">
        <v>1906</v>
      </c>
      <c r="L616">
        <v>2</v>
      </c>
    </row>
    <row r="617" spans="1:12">
      <c r="A617">
        <f t="shared" si="9"/>
        <v>613</v>
      </c>
      <c r="B617" t="s">
        <v>2970</v>
      </c>
      <c r="C617" t="s">
        <v>2970</v>
      </c>
      <c r="D617" t="s">
        <v>1596</v>
      </c>
      <c r="E617" t="s">
        <v>2971</v>
      </c>
      <c r="F617">
        <v>1</v>
      </c>
      <c r="H617">
        <v>28.5</v>
      </c>
      <c r="I617" t="s">
        <v>2972</v>
      </c>
      <c r="J617">
        <v>1</v>
      </c>
      <c r="K617" t="s">
        <v>1915</v>
      </c>
      <c r="L617">
        <v>0</v>
      </c>
    </row>
    <row r="618" spans="1:12">
      <c r="A618">
        <f t="shared" si="9"/>
        <v>614</v>
      </c>
      <c r="B618" t="s">
        <v>2973</v>
      </c>
      <c r="C618" t="s">
        <v>2973</v>
      </c>
      <c r="D618" t="s">
        <v>765</v>
      </c>
      <c r="F618">
        <v>1</v>
      </c>
      <c r="H618">
        <v>6</v>
      </c>
      <c r="I618" t="s">
        <v>2974</v>
      </c>
      <c r="J618">
        <v>1</v>
      </c>
      <c r="K618" t="s">
        <v>1915</v>
      </c>
      <c r="L618">
        <v>0</v>
      </c>
    </row>
    <row r="619" spans="1:12">
      <c r="A619">
        <f t="shared" si="9"/>
        <v>615</v>
      </c>
      <c r="B619" t="s">
        <v>5062</v>
      </c>
      <c r="C619" t="s">
        <v>5062</v>
      </c>
      <c r="D619" t="s">
        <v>1597</v>
      </c>
      <c r="F619">
        <v>0</v>
      </c>
      <c r="H619">
        <v>770.6</v>
      </c>
      <c r="I619" t="s">
        <v>5063</v>
      </c>
      <c r="J619">
        <v>1</v>
      </c>
      <c r="K619" t="s">
        <v>1915</v>
      </c>
      <c r="L619">
        <v>0</v>
      </c>
    </row>
    <row r="620" spans="1:12">
      <c r="A620">
        <f t="shared" si="9"/>
        <v>616</v>
      </c>
      <c r="B620" t="s">
        <v>2975</v>
      </c>
      <c r="C620" t="s">
        <v>2975</v>
      </c>
      <c r="D620" t="s">
        <v>1598</v>
      </c>
      <c r="E620" t="s">
        <v>2976</v>
      </c>
      <c r="F620">
        <v>2</v>
      </c>
      <c r="H620">
        <v>201.1</v>
      </c>
      <c r="I620" t="s">
        <v>2977</v>
      </c>
      <c r="J620">
        <v>1</v>
      </c>
      <c r="K620" t="s">
        <v>1915</v>
      </c>
      <c r="L620">
        <v>2</v>
      </c>
    </row>
    <row r="621" spans="1:12">
      <c r="A621">
        <f t="shared" si="9"/>
        <v>617</v>
      </c>
      <c r="B621" t="s">
        <v>5064</v>
      </c>
      <c r="C621" t="s">
        <v>5064</v>
      </c>
      <c r="D621" t="s">
        <v>4350</v>
      </c>
      <c r="E621" t="s">
        <v>5065</v>
      </c>
      <c r="F621">
        <v>0</v>
      </c>
      <c r="H621">
        <v>1293</v>
      </c>
      <c r="I621" t="s">
        <v>5066</v>
      </c>
      <c r="J621">
        <v>25</v>
      </c>
      <c r="K621" t="s">
        <v>1902</v>
      </c>
      <c r="L621">
        <v>2</v>
      </c>
    </row>
    <row r="622" spans="1:12">
      <c r="A622">
        <f t="shared" si="9"/>
        <v>618</v>
      </c>
      <c r="B622" t="s">
        <v>5067</v>
      </c>
      <c r="C622" t="s">
        <v>5067</v>
      </c>
      <c r="D622" t="s">
        <v>4351</v>
      </c>
      <c r="E622" t="s">
        <v>5068</v>
      </c>
      <c r="F622">
        <v>0</v>
      </c>
      <c r="H622">
        <v>1297</v>
      </c>
      <c r="I622" t="s">
        <v>5069</v>
      </c>
      <c r="J622">
        <v>25</v>
      </c>
      <c r="K622" t="s">
        <v>1902</v>
      </c>
      <c r="L622">
        <v>2</v>
      </c>
    </row>
    <row r="623" spans="1:12">
      <c r="A623">
        <f t="shared" si="9"/>
        <v>619</v>
      </c>
      <c r="B623" t="s">
        <v>2978</v>
      </c>
      <c r="C623" t="s">
        <v>2978</v>
      </c>
      <c r="D623" t="s">
        <v>1599</v>
      </c>
      <c r="E623" t="s">
        <v>2979</v>
      </c>
      <c r="F623">
        <v>1</v>
      </c>
      <c r="H623">
        <v>100</v>
      </c>
      <c r="I623" t="s">
        <v>2980</v>
      </c>
      <c r="J623">
        <v>25</v>
      </c>
      <c r="K623" t="s">
        <v>1902</v>
      </c>
      <c r="L623">
        <v>2</v>
      </c>
    </row>
    <row r="624" spans="1:12">
      <c r="A624">
        <f t="shared" si="9"/>
        <v>620</v>
      </c>
      <c r="B624" t="s">
        <v>5070</v>
      </c>
      <c r="C624" t="s">
        <v>5070</v>
      </c>
      <c r="D624" t="s">
        <v>4157</v>
      </c>
      <c r="E624" t="s">
        <v>5071</v>
      </c>
      <c r="F624">
        <v>0</v>
      </c>
      <c r="H624">
        <v>181.7</v>
      </c>
      <c r="I624" t="s">
        <v>5072</v>
      </c>
      <c r="J624">
        <v>21</v>
      </c>
      <c r="K624" t="s">
        <v>1945</v>
      </c>
      <c r="L624">
        <v>0</v>
      </c>
    </row>
    <row r="625" spans="1:12">
      <c r="A625">
        <f t="shared" si="9"/>
        <v>621</v>
      </c>
      <c r="B625" t="s">
        <v>2981</v>
      </c>
      <c r="C625" t="s">
        <v>2981</v>
      </c>
      <c r="D625" t="s">
        <v>1600</v>
      </c>
      <c r="F625">
        <v>1</v>
      </c>
      <c r="H625">
        <v>12.3</v>
      </c>
      <c r="I625" t="s">
        <v>2982</v>
      </c>
      <c r="J625">
        <v>1</v>
      </c>
      <c r="K625" t="s">
        <v>1915</v>
      </c>
      <c r="L625">
        <v>2</v>
      </c>
    </row>
    <row r="626" spans="1:12">
      <c r="A626">
        <f t="shared" si="9"/>
        <v>622</v>
      </c>
      <c r="B626" t="s">
        <v>5073</v>
      </c>
      <c r="C626" t="s">
        <v>5073</v>
      </c>
      <c r="D626" t="s">
        <v>4352</v>
      </c>
      <c r="E626" t="s">
        <v>5074</v>
      </c>
      <c r="F626">
        <v>0</v>
      </c>
      <c r="H626">
        <v>40.9</v>
      </c>
      <c r="I626" t="s">
        <v>5075</v>
      </c>
      <c r="J626">
        <v>1</v>
      </c>
      <c r="K626" t="s">
        <v>1915</v>
      </c>
      <c r="L626">
        <v>2</v>
      </c>
    </row>
    <row r="627" spans="1:12">
      <c r="A627">
        <f t="shared" si="9"/>
        <v>623</v>
      </c>
      <c r="B627" t="s">
        <v>2983</v>
      </c>
      <c r="C627" t="s">
        <v>2983</v>
      </c>
      <c r="D627" t="s">
        <v>1601</v>
      </c>
      <c r="E627" t="s">
        <v>2984</v>
      </c>
      <c r="F627">
        <v>1</v>
      </c>
      <c r="H627">
        <v>33.700000000000003</v>
      </c>
      <c r="I627" t="s">
        <v>2985</v>
      </c>
      <c r="J627">
        <v>1</v>
      </c>
      <c r="K627" t="s">
        <v>1915</v>
      </c>
      <c r="L627">
        <v>2</v>
      </c>
    </row>
    <row r="628" spans="1:12">
      <c r="A628">
        <f t="shared" si="9"/>
        <v>624</v>
      </c>
      <c r="B628" t="s">
        <v>2986</v>
      </c>
      <c r="C628" t="s">
        <v>2986</v>
      </c>
      <c r="D628" t="s">
        <v>1602</v>
      </c>
      <c r="F628">
        <v>1</v>
      </c>
      <c r="H628">
        <v>12538.6</v>
      </c>
      <c r="I628" t="s">
        <v>2987</v>
      </c>
      <c r="J628">
        <v>24</v>
      </c>
      <c r="K628" t="s">
        <v>2056</v>
      </c>
      <c r="L628">
        <v>2</v>
      </c>
    </row>
    <row r="629" spans="1:12">
      <c r="A629">
        <f t="shared" si="9"/>
        <v>625</v>
      </c>
      <c r="B629" t="s">
        <v>2988</v>
      </c>
      <c r="C629" t="s">
        <v>2988</v>
      </c>
      <c r="D629" t="s">
        <v>1603</v>
      </c>
      <c r="F629">
        <v>1</v>
      </c>
      <c r="H629">
        <v>19805.5</v>
      </c>
      <c r="I629" t="s">
        <v>2989</v>
      </c>
      <c r="J629">
        <v>24</v>
      </c>
      <c r="K629" t="s">
        <v>2056</v>
      </c>
      <c r="L629">
        <v>2</v>
      </c>
    </row>
    <row r="630" spans="1:12">
      <c r="A630">
        <f t="shared" si="9"/>
        <v>626</v>
      </c>
      <c r="B630" t="s">
        <v>2990</v>
      </c>
      <c r="C630" t="s">
        <v>2990</v>
      </c>
      <c r="D630" t="s">
        <v>1604</v>
      </c>
      <c r="E630" t="s">
        <v>2991</v>
      </c>
      <c r="F630">
        <v>1</v>
      </c>
      <c r="H630">
        <v>2.09</v>
      </c>
      <c r="I630" t="s">
        <v>2992</v>
      </c>
      <c r="J630">
        <v>24</v>
      </c>
      <c r="K630" t="s">
        <v>2056</v>
      </c>
      <c r="L630">
        <v>0</v>
      </c>
    </row>
    <row r="631" spans="1:12">
      <c r="A631">
        <f t="shared" si="9"/>
        <v>627</v>
      </c>
      <c r="B631" t="s">
        <v>2993</v>
      </c>
      <c r="C631" t="s">
        <v>2993</v>
      </c>
      <c r="D631" t="s">
        <v>1605</v>
      </c>
      <c r="E631" t="s">
        <v>2994</v>
      </c>
      <c r="F631">
        <v>1</v>
      </c>
      <c r="H631">
        <v>5.9</v>
      </c>
      <c r="I631" t="s">
        <v>2995</v>
      </c>
      <c r="J631">
        <v>1</v>
      </c>
      <c r="K631" t="s">
        <v>1915</v>
      </c>
      <c r="L631">
        <v>0</v>
      </c>
    </row>
    <row r="632" spans="1:12">
      <c r="A632">
        <f t="shared" si="9"/>
        <v>628</v>
      </c>
      <c r="B632" t="s">
        <v>2996</v>
      </c>
      <c r="C632" t="s">
        <v>2996</v>
      </c>
      <c r="D632" t="s">
        <v>1606</v>
      </c>
      <c r="E632" t="s">
        <v>2997</v>
      </c>
      <c r="F632">
        <v>1</v>
      </c>
      <c r="H632">
        <v>42.6</v>
      </c>
      <c r="I632" t="s">
        <v>2998</v>
      </c>
      <c r="J632">
        <v>1</v>
      </c>
      <c r="K632" t="s">
        <v>1915</v>
      </c>
      <c r="L632">
        <v>0</v>
      </c>
    </row>
    <row r="633" spans="1:12">
      <c r="A633">
        <f t="shared" si="9"/>
        <v>629</v>
      </c>
      <c r="B633" t="s">
        <v>2999</v>
      </c>
      <c r="C633" t="s">
        <v>2999</v>
      </c>
      <c r="D633" t="s">
        <v>1607</v>
      </c>
      <c r="E633" t="s">
        <v>3000</v>
      </c>
      <c r="F633">
        <v>2</v>
      </c>
      <c r="H633">
        <v>10.1</v>
      </c>
      <c r="I633" t="s">
        <v>3001</v>
      </c>
      <c r="J633">
        <v>1</v>
      </c>
      <c r="K633" t="s">
        <v>1915</v>
      </c>
      <c r="L633">
        <v>2</v>
      </c>
    </row>
    <row r="634" spans="1:12">
      <c r="A634">
        <f t="shared" si="9"/>
        <v>630</v>
      </c>
      <c r="B634" t="s">
        <v>3002</v>
      </c>
      <c r="C634" t="s">
        <v>3002</v>
      </c>
      <c r="D634" t="s">
        <v>1608</v>
      </c>
      <c r="E634" t="s">
        <v>3003</v>
      </c>
      <c r="F634">
        <v>1</v>
      </c>
      <c r="H634">
        <v>4691</v>
      </c>
      <c r="I634" t="s">
        <v>3004</v>
      </c>
      <c r="J634">
        <v>25</v>
      </c>
      <c r="K634" t="s">
        <v>1902</v>
      </c>
      <c r="L634">
        <v>2</v>
      </c>
    </row>
    <row r="635" spans="1:12">
      <c r="A635">
        <f t="shared" si="9"/>
        <v>631</v>
      </c>
      <c r="B635" t="s">
        <v>5076</v>
      </c>
      <c r="C635" t="s">
        <v>5076</v>
      </c>
      <c r="D635" t="s">
        <v>4158</v>
      </c>
      <c r="E635" t="s">
        <v>5077</v>
      </c>
      <c r="F635">
        <v>0</v>
      </c>
      <c r="H635">
        <v>380.7</v>
      </c>
      <c r="I635" t="s">
        <v>5078</v>
      </c>
      <c r="J635">
        <v>1</v>
      </c>
      <c r="K635" t="s">
        <v>1915</v>
      </c>
      <c r="L635">
        <v>2</v>
      </c>
    </row>
    <row r="636" spans="1:12">
      <c r="A636">
        <f t="shared" si="9"/>
        <v>632</v>
      </c>
      <c r="B636" t="s">
        <v>5079</v>
      </c>
      <c r="C636" t="s">
        <v>5079</v>
      </c>
      <c r="D636" t="s">
        <v>4353</v>
      </c>
      <c r="E636" t="s">
        <v>5080</v>
      </c>
      <c r="F636">
        <v>0</v>
      </c>
      <c r="H636">
        <v>105.9</v>
      </c>
      <c r="I636" t="s">
        <v>5081</v>
      </c>
      <c r="J636">
        <v>1</v>
      </c>
      <c r="K636" t="s">
        <v>1915</v>
      </c>
      <c r="L636">
        <v>0</v>
      </c>
    </row>
    <row r="637" spans="1:12">
      <c r="A637">
        <f t="shared" si="9"/>
        <v>633</v>
      </c>
      <c r="B637" t="s">
        <v>3005</v>
      </c>
      <c r="C637" t="s">
        <v>3005</v>
      </c>
      <c r="D637" t="s">
        <v>1609</v>
      </c>
      <c r="F637">
        <v>1</v>
      </c>
      <c r="H637">
        <v>67.5</v>
      </c>
      <c r="I637" t="s">
        <v>3006</v>
      </c>
      <c r="J637">
        <v>1</v>
      </c>
      <c r="K637" t="s">
        <v>1915</v>
      </c>
      <c r="L637">
        <v>0</v>
      </c>
    </row>
    <row r="638" spans="1:12">
      <c r="A638">
        <f t="shared" si="9"/>
        <v>634</v>
      </c>
      <c r="B638" t="s">
        <v>3007</v>
      </c>
      <c r="C638" t="s">
        <v>3007</v>
      </c>
      <c r="D638" t="s">
        <v>1610</v>
      </c>
      <c r="E638" t="s">
        <v>3008</v>
      </c>
      <c r="F638">
        <v>1</v>
      </c>
      <c r="H638">
        <v>14.3</v>
      </c>
      <c r="I638" t="s">
        <v>3009</v>
      </c>
      <c r="J638">
        <v>1</v>
      </c>
      <c r="K638" t="s">
        <v>1915</v>
      </c>
      <c r="L638">
        <v>0</v>
      </c>
    </row>
    <row r="639" spans="1:12">
      <c r="A639">
        <f t="shared" si="9"/>
        <v>635</v>
      </c>
      <c r="B639" t="s">
        <v>5082</v>
      </c>
      <c r="C639" t="s">
        <v>5082</v>
      </c>
      <c r="D639" t="s">
        <v>4354</v>
      </c>
      <c r="E639" t="s">
        <v>5083</v>
      </c>
      <c r="F639">
        <v>0</v>
      </c>
      <c r="H639">
        <v>26.3</v>
      </c>
      <c r="I639" t="s">
        <v>5084</v>
      </c>
      <c r="J639">
        <v>3</v>
      </c>
      <c r="K639" t="s">
        <v>1938</v>
      </c>
      <c r="L639">
        <v>0</v>
      </c>
    </row>
    <row r="640" spans="1:12">
      <c r="A640">
        <f t="shared" si="9"/>
        <v>636</v>
      </c>
      <c r="B640" t="s">
        <v>3010</v>
      </c>
      <c r="C640" t="s">
        <v>3010</v>
      </c>
      <c r="D640" t="s">
        <v>782</v>
      </c>
      <c r="F640">
        <v>1</v>
      </c>
      <c r="H640">
        <v>7</v>
      </c>
      <c r="I640" t="s">
        <v>3011</v>
      </c>
      <c r="J640">
        <v>6</v>
      </c>
      <c r="K640" t="s">
        <v>3012</v>
      </c>
      <c r="L640">
        <v>0</v>
      </c>
    </row>
    <row r="641" spans="1:12">
      <c r="A641">
        <f t="shared" si="9"/>
        <v>637</v>
      </c>
      <c r="B641" t="s">
        <v>5085</v>
      </c>
      <c r="C641" t="s">
        <v>5085</v>
      </c>
      <c r="D641" t="s">
        <v>4355</v>
      </c>
      <c r="F641">
        <v>0</v>
      </c>
      <c r="H641">
        <v>60</v>
      </c>
      <c r="I641" t="s">
        <v>5086</v>
      </c>
      <c r="J641">
        <v>1</v>
      </c>
      <c r="K641" t="s">
        <v>1915</v>
      </c>
      <c r="L641">
        <v>0</v>
      </c>
    </row>
    <row r="642" spans="1:12">
      <c r="A642">
        <f t="shared" si="9"/>
        <v>638</v>
      </c>
      <c r="B642" t="s">
        <v>3013</v>
      </c>
      <c r="C642" t="s">
        <v>3013</v>
      </c>
      <c r="D642" t="s">
        <v>785</v>
      </c>
      <c r="E642" t="s">
        <v>3014</v>
      </c>
      <c r="F642">
        <v>1</v>
      </c>
      <c r="H642">
        <v>554</v>
      </c>
      <c r="I642" t="s">
        <v>3015</v>
      </c>
      <c r="J642">
        <v>25</v>
      </c>
      <c r="K642" t="s">
        <v>1902</v>
      </c>
      <c r="L642">
        <v>0</v>
      </c>
    </row>
    <row r="643" spans="1:12">
      <c r="A643">
        <f t="shared" si="9"/>
        <v>639</v>
      </c>
      <c r="B643" t="s">
        <v>3016</v>
      </c>
      <c r="C643" t="s">
        <v>3016</v>
      </c>
      <c r="D643" t="s">
        <v>1611</v>
      </c>
      <c r="F643">
        <v>1</v>
      </c>
      <c r="H643">
        <v>14.6</v>
      </c>
      <c r="I643" t="s">
        <v>3017</v>
      </c>
      <c r="J643">
        <v>1</v>
      </c>
      <c r="K643" t="s">
        <v>1915</v>
      </c>
      <c r="L643">
        <v>2</v>
      </c>
    </row>
    <row r="644" spans="1:12">
      <c r="A644">
        <f t="shared" si="9"/>
        <v>640</v>
      </c>
      <c r="B644" t="s">
        <v>3018</v>
      </c>
      <c r="C644" t="s">
        <v>3018</v>
      </c>
      <c r="D644" t="s">
        <v>1612</v>
      </c>
      <c r="E644" t="s">
        <v>3019</v>
      </c>
      <c r="F644">
        <v>1</v>
      </c>
      <c r="H644">
        <v>6.2</v>
      </c>
      <c r="I644" t="s">
        <v>3020</v>
      </c>
      <c r="J644">
        <v>1</v>
      </c>
      <c r="K644" t="s">
        <v>1915</v>
      </c>
      <c r="L644">
        <v>2</v>
      </c>
    </row>
    <row r="645" spans="1:12">
      <c r="A645">
        <f t="shared" si="9"/>
        <v>641</v>
      </c>
      <c r="B645" t="s">
        <v>3021</v>
      </c>
      <c r="C645" t="s">
        <v>3021</v>
      </c>
      <c r="D645" t="s">
        <v>1613</v>
      </c>
      <c r="E645" t="s">
        <v>3022</v>
      </c>
      <c r="F645">
        <v>1</v>
      </c>
      <c r="H645">
        <v>6.3</v>
      </c>
      <c r="I645" t="s">
        <v>3023</v>
      </c>
      <c r="J645">
        <v>1</v>
      </c>
      <c r="K645" t="s">
        <v>1915</v>
      </c>
      <c r="L645">
        <v>2</v>
      </c>
    </row>
    <row r="646" spans="1:12">
      <c r="A646">
        <f t="shared" si="9"/>
        <v>642</v>
      </c>
      <c r="B646" t="s">
        <v>5087</v>
      </c>
      <c r="C646" t="s">
        <v>5087</v>
      </c>
      <c r="D646" t="s">
        <v>4159</v>
      </c>
      <c r="E646" t="s">
        <v>5088</v>
      </c>
      <c r="F646">
        <v>0</v>
      </c>
      <c r="H646">
        <v>6.3</v>
      </c>
      <c r="I646" t="s">
        <v>5089</v>
      </c>
      <c r="J646">
        <v>1</v>
      </c>
      <c r="K646" t="s">
        <v>1915</v>
      </c>
      <c r="L646">
        <v>2</v>
      </c>
    </row>
    <row r="647" spans="1:12">
      <c r="A647">
        <f t="shared" ref="A647:A710" si="10">A646+1</f>
        <v>643</v>
      </c>
      <c r="B647" t="s">
        <v>3024</v>
      </c>
      <c r="C647" t="s">
        <v>3024</v>
      </c>
      <c r="D647" t="s">
        <v>1614</v>
      </c>
      <c r="E647" t="s">
        <v>3025</v>
      </c>
      <c r="F647">
        <v>1</v>
      </c>
      <c r="H647">
        <v>6.3</v>
      </c>
      <c r="I647" t="s">
        <v>3026</v>
      </c>
      <c r="J647">
        <v>1</v>
      </c>
      <c r="K647" t="s">
        <v>1915</v>
      </c>
      <c r="L647">
        <v>2</v>
      </c>
    </row>
    <row r="648" spans="1:12">
      <c r="A648">
        <f t="shared" si="10"/>
        <v>644</v>
      </c>
      <c r="B648" t="s">
        <v>3027</v>
      </c>
      <c r="C648" t="s">
        <v>3027</v>
      </c>
      <c r="D648" t="s">
        <v>1615</v>
      </c>
      <c r="E648" t="s">
        <v>3028</v>
      </c>
      <c r="F648">
        <v>1</v>
      </c>
      <c r="H648">
        <v>6.6</v>
      </c>
      <c r="I648" t="s">
        <v>3029</v>
      </c>
      <c r="J648">
        <v>1</v>
      </c>
      <c r="K648" t="s">
        <v>1915</v>
      </c>
      <c r="L648">
        <v>2</v>
      </c>
    </row>
    <row r="649" spans="1:12">
      <c r="A649">
        <f t="shared" si="10"/>
        <v>645</v>
      </c>
      <c r="B649" t="s">
        <v>5090</v>
      </c>
      <c r="C649" t="s">
        <v>5090</v>
      </c>
      <c r="D649" t="s">
        <v>4356</v>
      </c>
      <c r="E649" t="s">
        <v>5091</v>
      </c>
      <c r="F649">
        <v>0</v>
      </c>
      <c r="H649">
        <v>7.7</v>
      </c>
      <c r="I649" t="s">
        <v>5092</v>
      </c>
      <c r="J649">
        <v>3</v>
      </c>
      <c r="K649" t="s">
        <v>1938</v>
      </c>
      <c r="L649">
        <v>2</v>
      </c>
    </row>
    <row r="650" spans="1:12">
      <c r="A650">
        <f t="shared" si="10"/>
        <v>646</v>
      </c>
      <c r="B650" t="s">
        <v>3030</v>
      </c>
      <c r="C650" t="s">
        <v>3030</v>
      </c>
      <c r="D650" t="s">
        <v>1616</v>
      </c>
      <c r="E650" t="s">
        <v>3031</v>
      </c>
      <c r="F650">
        <v>1</v>
      </c>
      <c r="H650">
        <v>10.1</v>
      </c>
      <c r="I650" t="s">
        <v>3032</v>
      </c>
      <c r="J650">
        <v>3</v>
      </c>
      <c r="K650" t="s">
        <v>1938</v>
      </c>
      <c r="L650">
        <v>2</v>
      </c>
    </row>
    <row r="651" spans="1:12">
      <c r="A651">
        <f t="shared" si="10"/>
        <v>647</v>
      </c>
      <c r="B651" t="s">
        <v>3033</v>
      </c>
      <c r="C651" t="s">
        <v>3033</v>
      </c>
      <c r="D651" t="s">
        <v>1617</v>
      </c>
      <c r="E651" t="s">
        <v>3034</v>
      </c>
      <c r="F651">
        <v>1</v>
      </c>
      <c r="H651">
        <v>1443</v>
      </c>
      <c r="I651" t="s">
        <v>3035</v>
      </c>
      <c r="J651">
        <v>25</v>
      </c>
      <c r="K651" t="s">
        <v>1902</v>
      </c>
      <c r="L651">
        <v>2</v>
      </c>
    </row>
    <row r="652" spans="1:12">
      <c r="A652">
        <f t="shared" si="10"/>
        <v>648</v>
      </c>
      <c r="B652" t="s">
        <v>3036</v>
      </c>
      <c r="C652" t="s">
        <v>3036</v>
      </c>
      <c r="D652" t="s">
        <v>1618</v>
      </c>
      <c r="E652" t="s">
        <v>3037</v>
      </c>
      <c r="F652">
        <v>1</v>
      </c>
      <c r="H652">
        <v>2263</v>
      </c>
      <c r="I652" t="s">
        <v>3038</v>
      </c>
      <c r="J652">
        <v>25</v>
      </c>
      <c r="K652" t="s">
        <v>1902</v>
      </c>
      <c r="L652">
        <v>2</v>
      </c>
    </row>
    <row r="653" spans="1:12">
      <c r="A653">
        <f t="shared" si="10"/>
        <v>649</v>
      </c>
      <c r="B653" t="s">
        <v>3039</v>
      </c>
      <c r="C653" t="s">
        <v>3039</v>
      </c>
      <c r="D653" t="s">
        <v>1619</v>
      </c>
      <c r="E653" t="s">
        <v>3040</v>
      </c>
      <c r="F653">
        <v>1</v>
      </c>
      <c r="H653">
        <v>754</v>
      </c>
      <c r="I653" t="s">
        <v>3041</v>
      </c>
      <c r="J653">
        <v>25</v>
      </c>
      <c r="K653" t="s">
        <v>1902</v>
      </c>
      <c r="L653">
        <v>0</v>
      </c>
    </row>
    <row r="654" spans="1:12">
      <c r="A654">
        <f t="shared" si="10"/>
        <v>650</v>
      </c>
      <c r="B654" t="s">
        <v>3042</v>
      </c>
      <c r="C654" t="s">
        <v>3042</v>
      </c>
      <c r="D654" t="s">
        <v>1620</v>
      </c>
      <c r="E654" t="s">
        <v>3043</v>
      </c>
      <c r="F654">
        <v>1</v>
      </c>
      <c r="H654">
        <v>11.1</v>
      </c>
      <c r="I654" t="s">
        <v>3044</v>
      </c>
      <c r="J654">
        <v>3</v>
      </c>
      <c r="K654" t="s">
        <v>1938</v>
      </c>
      <c r="L654">
        <v>0</v>
      </c>
    </row>
    <row r="655" spans="1:12">
      <c r="A655">
        <f t="shared" si="10"/>
        <v>651</v>
      </c>
      <c r="B655" t="s">
        <v>3045</v>
      </c>
      <c r="C655" t="s">
        <v>3045</v>
      </c>
      <c r="D655" t="s">
        <v>1621</v>
      </c>
      <c r="E655" t="s">
        <v>3046</v>
      </c>
      <c r="F655">
        <v>1</v>
      </c>
      <c r="H655">
        <v>10.8</v>
      </c>
      <c r="I655" t="s">
        <v>3047</v>
      </c>
      <c r="J655">
        <v>1</v>
      </c>
      <c r="K655" t="s">
        <v>1915</v>
      </c>
      <c r="L655">
        <v>0</v>
      </c>
    </row>
    <row r="656" spans="1:12">
      <c r="A656">
        <f t="shared" si="10"/>
        <v>652</v>
      </c>
      <c r="B656" t="s">
        <v>3048</v>
      </c>
      <c r="C656" t="s">
        <v>3048</v>
      </c>
      <c r="D656" t="s">
        <v>1622</v>
      </c>
      <c r="E656" t="s">
        <v>3049</v>
      </c>
      <c r="F656">
        <v>1</v>
      </c>
      <c r="H656">
        <v>61</v>
      </c>
      <c r="I656" t="s">
        <v>3050</v>
      </c>
      <c r="J656">
        <v>25</v>
      </c>
      <c r="K656" t="s">
        <v>1902</v>
      </c>
      <c r="L656">
        <v>0</v>
      </c>
    </row>
    <row r="657" spans="1:12">
      <c r="A657">
        <f t="shared" si="10"/>
        <v>653</v>
      </c>
      <c r="B657" t="s">
        <v>3051</v>
      </c>
      <c r="C657" t="s">
        <v>3051</v>
      </c>
      <c r="D657" t="s">
        <v>1623</v>
      </c>
      <c r="E657" t="s">
        <v>3052</v>
      </c>
      <c r="F657">
        <v>1</v>
      </c>
      <c r="H657">
        <v>173.1</v>
      </c>
      <c r="I657" t="s">
        <v>3053</v>
      </c>
      <c r="J657">
        <v>21</v>
      </c>
      <c r="K657" t="s">
        <v>1945</v>
      </c>
      <c r="L657">
        <v>0</v>
      </c>
    </row>
    <row r="658" spans="1:12">
      <c r="A658">
        <f t="shared" si="10"/>
        <v>654</v>
      </c>
      <c r="B658" t="s">
        <v>5093</v>
      </c>
      <c r="C658" t="s">
        <v>5093</v>
      </c>
      <c r="D658" t="s">
        <v>4160</v>
      </c>
      <c r="F658">
        <v>0</v>
      </c>
      <c r="H658">
        <v>11.7</v>
      </c>
      <c r="I658" t="s">
        <v>5094</v>
      </c>
      <c r="J658">
        <v>1</v>
      </c>
      <c r="K658" t="s">
        <v>1915</v>
      </c>
      <c r="L658">
        <v>0</v>
      </c>
    </row>
    <row r="659" spans="1:12">
      <c r="A659">
        <f t="shared" si="10"/>
        <v>655</v>
      </c>
      <c r="B659" t="s">
        <v>3054</v>
      </c>
      <c r="C659" t="s">
        <v>3054</v>
      </c>
      <c r="D659" t="s">
        <v>809</v>
      </c>
      <c r="E659" t="s">
        <v>3055</v>
      </c>
      <c r="F659">
        <v>1</v>
      </c>
      <c r="H659">
        <v>6.5</v>
      </c>
      <c r="I659" t="s">
        <v>3056</v>
      </c>
      <c r="J659">
        <v>3</v>
      </c>
      <c r="K659" t="s">
        <v>1938</v>
      </c>
      <c r="L659">
        <v>0</v>
      </c>
    </row>
    <row r="660" spans="1:12">
      <c r="A660">
        <f t="shared" si="10"/>
        <v>656</v>
      </c>
      <c r="B660" t="s">
        <v>3057</v>
      </c>
      <c r="C660" t="s">
        <v>3057</v>
      </c>
      <c r="D660" t="s">
        <v>806</v>
      </c>
      <c r="E660" t="s">
        <v>3058</v>
      </c>
      <c r="F660">
        <v>1</v>
      </c>
      <c r="H660">
        <v>5.9</v>
      </c>
      <c r="I660" t="s">
        <v>3059</v>
      </c>
      <c r="J660">
        <v>1</v>
      </c>
      <c r="K660" t="s">
        <v>1915</v>
      </c>
      <c r="L660">
        <v>0</v>
      </c>
    </row>
    <row r="661" spans="1:12">
      <c r="A661">
        <f t="shared" si="10"/>
        <v>657</v>
      </c>
      <c r="B661" t="s">
        <v>5095</v>
      </c>
      <c r="C661" t="s">
        <v>5095</v>
      </c>
      <c r="D661" t="s">
        <v>4161</v>
      </c>
      <c r="E661" t="s">
        <v>5096</v>
      </c>
      <c r="F661">
        <v>0</v>
      </c>
      <c r="H661">
        <v>110.9</v>
      </c>
      <c r="I661" t="s">
        <v>5097</v>
      </c>
      <c r="J661">
        <v>1</v>
      </c>
      <c r="K661" t="s">
        <v>1915</v>
      </c>
      <c r="L661">
        <v>2</v>
      </c>
    </row>
    <row r="662" spans="1:12">
      <c r="A662">
        <f t="shared" si="10"/>
        <v>658</v>
      </c>
      <c r="B662" t="s">
        <v>3060</v>
      </c>
      <c r="C662" t="s">
        <v>3060</v>
      </c>
      <c r="D662" t="s">
        <v>1624</v>
      </c>
      <c r="F662">
        <v>2</v>
      </c>
      <c r="H662">
        <v>110.9</v>
      </c>
      <c r="I662" t="s">
        <v>3061</v>
      </c>
      <c r="J662">
        <v>1</v>
      </c>
      <c r="K662" t="s">
        <v>1915</v>
      </c>
      <c r="L662">
        <v>2</v>
      </c>
    </row>
    <row r="663" spans="1:12">
      <c r="A663">
        <f t="shared" si="10"/>
        <v>659</v>
      </c>
      <c r="B663" t="s">
        <v>5098</v>
      </c>
      <c r="C663" t="s">
        <v>5098</v>
      </c>
      <c r="D663" t="s">
        <v>4357</v>
      </c>
      <c r="E663" t="s">
        <v>5099</v>
      </c>
      <c r="F663">
        <v>0</v>
      </c>
      <c r="H663">
        <v>8434</v>
      </c>
      <c r="I663" t="s">
        <v>5100</v>
      </c>
      <c r="J663">
        <v>25</v>
      </c>
      <c r="K663" t="s">
        <v>1902</v>
      </c>
      <c r="L663">
        <v>2</v>
      </c>
    </row>
    <row r="664" spans="1:12">
      <c r="A664">
        <f t="shared" si="10"/>
        <v>660</v>
      </c>
      <c r="B664" t="s">
        <v>3062</v>
      </c>
      <c r="C664" t="s">
        <v>3062</v>
      </c>
      <c r="D664" t="s">
        <v>1625</v>
      </c>
      <c r="E664" t="s">
        <v>3063</v>
      </c>
      <c r="F664">
        <v>1</v>
      </c>
      <c r="H664">
        <v>6.1</v>
      </c>
      <c r="I664" t="s">
        <v>3064</v>
      </c>
      <c r="J664">
        <v>1</v>
      </c>
      <c r="K664" t="s">
        <v>1915</v>
      </c>
      <c r="L664">
        <v>0</v>
      </c>
    </row>
    <row r="665" spans="1:12">
      <c r="A665">
        <f t="shared" si="10"/>
        <v>661</v>
      </c>
      <c r="B665" t="s">
        <v>3065</v>
      </c>
      <c r="C665" t="s">
        <v>3065</v>
      </c>
      <c r="D665" t="s">
        <v>1626</v>
      </c>
      <c r="E665" t="s">
        <v>3066</v>
      </c>
      <c r="F665">
        <v>1</v>
      </c>
      <c r="H665">
        <v>7.5</v>
      </c>
      <c r="I665" t="s">
        <v>3067</v>
      </c>
      <c r="J665">
        <v>7</v>
      </c>
      <c r="K665" t="s">
        <v>2142</v>
      </c>
      <c r="L665">
        <v>0</v>
      </c>
    </row>
    <row r="666" spans="1:12">
      <c r="A666">
        <f t="shared" si="10"/>
        <v>662</v>
      </c>
      <c r="B666" t="s">
        <v>3068</v>
      </c>
      <c r="C666" t="s">
        <v>3068</v>
      </c>
      <c r="D666" t="s">
        <v>1627</v>
      </c>
      <c r="E666" t="s">
        <v>3069</v>
      </c>
      <c r="F666">
        <v>2</v>
      </c>
      <c r="H666">
        <v>16.600000000000001</v>
      </c>
      <c r="I666" t="s">
        <v>3070</v>
      </c>
      <c r="J666">
        <v>1</v>
      </c>
      <c r="K666" t="s">
        <v>1915</v>
      </c>
      <c r="L666">
        <v>2</v>
      </c>
    </row>
    <row r="667" spans="1:12">
      <c r="A667">
        <f t="shared" si="10"/>
        <v>663</v>
      </c>
      <c r="B667" t="s">
        <v>3071</v>
      </c>
      <c r="C667" t="s">
        <v>3071</v>
      </c>
      <c r="D667" t="s">
        <v>804</v>
      </c>
      <c r="E667" t="s">
        <v>3072</v>
      </c>
      <c r="F667">
        <v>2</v>
      </c>
      <c r="H667">
        <v>9.6999999999999993</v>
      </c>
      <c r="I667" t="s">
        <v>3073</v>
      </c>
      <c r="J667">
        <v>1</v>
      </c>
      <c r="K667" t="s">
        <v>1915</v>
      </c>
      <c r="L667">
        <v>0</v>
      </c>
    </row>
    <row r="668" spans="1:12">
      <c r="A668">
        <f t="shared" si="10"/>
        <v>664</v>
      </c>
      <c r="B668" t="s">
        <v>3074</v>
      </c>
      <c r="C668" t="s">
        <v>3074</v>
      </c>
      <c r="D668" t="s">
        <v>1628</v>
      </c>
      <c r="E668" t="s">
        <v>3075</v>
      </c>
      <c r="F668">
        <v>2</v>
      </c>
      <c r="H668">
        <v>57</v>
      </c>
      <c r="I668" t="s">
        <v>3076</v>
      </c>
      <c r="J668">
        <v>19</v>
      </c>
      <c r="K668" t="s">
        <v>1979</v>
      </c>
      <c r="L668">
        <v>0</v>
      </c>
    </row>
    <row r="669" spans="1:12">
      <c r="A669">
        <f t="shared" si="10"/>
        <v>665</v>
      </c>
      <c r="B669" t="s">
        <v>3077</v>
      </c>
      <c r="C669" t="s">
        <v>3077</v>
      </c>
      <c r="D669" t="s">
        <v>817</v>
      </c>
      <c r="F669">
        <v>2</v>
      </c>
      <c r="H669">
        <v>41.5</v>
      </c>
      <c r="I669" t="s">
        <v>3078</v>
      </c>
      <c r="J669">
        <v>19</v>
      </c>
      <c r="K669" t="s">
        <v>1979</v>
      </c>
      <c r="L669">
        <v>0</v>
      </c>
    </row>
    <row r="670" spans="1:12">
      <c r="A670">
        <f t="shared" si="10"/>
        <v>666</v>
      </c>
      <c r="B670" t="s">
        <v>5101</v>
      </c>
      <c r="C670" t="s">
        <v>5101</v>
      </c>
      <c r="D670" t="s">
        <v>4358</v>
      </c>
      <c r="E670" t="s">
        <v>5102</v>
      </c>
      <c r="F670">
        <v>0</v>
      </c>
      <c r="H670">
        <v>10.4</v>
      </c>
      <c r="I670" t="s">
        <v>5103</v>
      </c>
      <c r="J670">
        <v>1</v>
      </c>
      <c r="K670" t="s">
        <v>1915</v>
      </c>
      <c r="L670">
        <v>0</v>
      </c>
    </row>
    <row r="671" spans="1:12">
      <c r="A671">
        <f t="shared" si="10"/>
        <v>667</v>
      </c>
      <c r="B671" t="s">
        <v>5104</v>
      </c>
      <c r="C671" t="s">
        <v>5104</v>
      </c>
      <c r="D671" t="s">
        <v>4359</v>
      </c>
      <c r="E671" t="s">
        <v>5105</v>
      </c>
      <c r="F671">
        <v>0</v>
      </c>
      <c r="H671">
        <v>10.4</v>
      </c>
      <c r="I671" t="s">
        <v>5106</v>
      </c>
      <c r="J671">
        <v>1</v>
      </c>
      <c r="K671" t="s">
        <v>1915</v>
      </c>
      <c r="L671">
        <v>0</v>
      </c>
    </row>
    <row r="672" spans="1:12">
      <c r="A672">
        <f t="shared" si="10"/>
        <v>668</v>
      </c>
      <c r="B672" t="s">
        <v>3079</v>
      </c>
      <c r="C672" t="s">
        <v>3079</v>
      </c>
      <c r="D672" t="s">
        <v>1629</v>
      </c>
      <c r="F672">
        <v>1</v>
      </c>
      <c r="H672">
        <v>10.4</v>
      </c>
      <c r="I672" t="s">
        <v>3080</v>
      </c>
      <c r="J672">
        <v>1</v>
      </c>
      <c r="K672" t="s">
        <v>1915</v>
      </c>
      <c r="L672">
        <v>0</v>
      </c>
    </row>
    <row r="673" spans="1:12">
      <c r="A673">
        <f t="shared" si="10"/>
        <v>669</v>
      </c>
      <c r="B673" t="s">
        <v>3081</v>
      </c>
      <c r="C673" t="s">
        <v>3081</v>
      </c>
      <c r="D673" t="s">
        <v>1630</v>
      </c>
      <c r="F673">
        <v>1</v>
      </c>
      <c r="H673">
        <v>10.4</v>
      </c>
      <c r="I673" t="s">
        <v>3082</v>
      </c>
      <c r="J673">
        <v>1</v>
      </c>
      <c r="K673" t="s">
        <v>1915</v>
      </c>
      <c r="L673">
        <v>0</v>
      </c>
    </row>
    <row r="674" spans="1:12">
      <c r="A674">
        <f t="shared" si="10"/>
        <v>670</v>
      </c>
      <c r="B674" t="s">
        <v>5107</v>
      </c>
      <c r="C674" t="s">
        <v>5107</v>
      </c>
      <c r="D674" t="s">
        <v>4162</v>
      </c>
      <c r="E674" t="s">
        <v>5108</v>
      </c>
      <c r="F674">
        <v>0</v>
      </c>
      <c r="H674">
        <v>58</v>
      </c>
      <c r="I674" t="s">
        <v>5109</v>
      </c>
      <c r="J674">
        <v>25</v>
      </c>
      <c r="K674" t="s">
        <v>1902</v>
      </c>
      <c r="L674">
        <v>0</v>
      </c>
    </row>
    <row r="675" spans="1:12">
      <c r="A675">
        <f t="shared" si="10"/>
        <v>671</v>
      </c>
      <c r="B675" t="s">
        <v>5110</v>
      </c>
      <c r="C675" t="s">
        <v>5110</v>
      </c>
      <c r="D675" t="s">
        <v>4163</v>
      </c>
      <c r="E675" t="s">
        <v>5111</v>
      </c>
      <c r="F675">
        <v>0</v>
      </c>
      <c r="H675">
        <v>11.1</v>
      </c>
      <c r="I675" t="s">
        <v>5112</v>
      </c>
      <c r="J675">
        <v>10</v>
      </c>
      <c r="K675" t="s">
        <v>1967</v>
      </c>
      <c r="L675">
        <v>0</v>
      </c>
    </row>
    <row r="676" spans="1:12">
      <c r="A676">
        <f t="shared" si="10"/>
        <v>672</v>
      </c>
      <c r="B676" t="s">
        <v>5113</v>
      </c>
      <c r="C676" t="s">
        <v>5113</v>
      </c>
      <c r="D676" t="s">
        <v>4360</v>
      </c>
      <c r="E676" t="s">
        <v>5114</v>
      </c>
      <c r="F676">
        <v>0</v>
      </c>
      <c r="H676">
        <v>8</v>
      </c>
      <c r="I676" t="s">
        <v>5115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3083</v>
      </c>
      <c r="C677" t="s">
        <v>3083</v>
      </c>
      <c r="D677" t="s">
        <v>1631</v>
      </c>
      <c r="E677" t="s">
        <v>3084</v>
      </c>
      <c r="F677">
        <v>1</v>
      </c>
      <c r="H677">
        <v>74.099999999999994</v>
      </c>
      <c r="I677" t="s">
        <v>3085</v>
      </c>
      <c r="J677">
        <v>14</v>
      </c>
      <c r="K677" t="s">
        <v>1898</v>
      </c>
      <c r="L677">
        <v>0</v>
      </c>
    </row>
    <row r="678" spans="1:12">
      <c r="A678">
        <f t="shared" si="10"/>
        <v>674</v>
      </c>
      <c r="B678" t="s">
        <v>3086</v>
      </c>
      <c r="C678" t="s">
        <v>3086</v>
      </c>
      <c r="D678" t="s">
        <v>1632</v>
      </c>
      <c r="F678">
        <v>1</v>
      </c>
      <c r="H678">
        <v>12.5</v>
      </c>
      <c r="I678" t="s">
        <v>3087</v>
      </c>
      <c r="J678">
        <v>1</v>
      </c>
      <c r="K678" t="s">
        <v>1915</v>
      </c>
      <c r="L678">
        <v>0</v>
      </c>
    </row>
    <row r="679" spans="1:12">
      <c r="A679">
        <f t="shared" si="10"/>
        <v>675</v>
      </c>
      <c r="B679" t="s">
        <v>3088</v>
      </c>
      <c r="C679" t="s">
        <v>3088</v>
      </c>
      <c r="D679" t="s">
        <v>1633</v>
      </c>
      <c r="E679" t="s">
        <v>3089</v>
      </c>
      <c r="F679">
        <v>2</v>
      </c>
      <c r="H679">
        <v>48.7</v>
      </c>
      <c r="I679" t="s">
        <v>3090</v>
      </c>
      <c r="J679">
        <v>1</v>
      </c>
      <c r="K679" t="s">
        <v>1915</v>
      </c>
      <c r="L679">
        <v>2</v>
      </c>
    </row>
    <row r="680" spans="1:12">
      <c r="A680">
        <f t="shared" si="10"/>
        <v>676</v>
      </c>
      <c r="B680" t="s">
        <v>3091</v>
      </c>
      <c r="C680" t="s">
        <v>3091</v>
      </c>
      <c r="D680" t="s">
        <v>1634</v>
      </c>
      <c r="E680" t="s">
        <v>3092</v>
      </c>
      <c r="F680">
        <v>2</v>
      </c>
      <c r="H680">
        <v>131.30000000000001</v>
      </c>
      <c r="I680" t="s">
        <v>3093</v>
      </c>
      <c r="J680">
        <v>1</v>
      </c>
      <c r="K680" t="s">
        <v>1915</v>
      </c>
      <c r="L680">
        <v>2</v>
      </c>
    </row>
    <row r="681" spans="1:12">
      <c r="A681">
        <f t="shared" si="10"/>
        <v>677</v>
      </c>
      <c r="B681" t="s">
        <v>3094</v>
      </c>
      <c r="C681" t="s">
        <v>3094</v>
      </c>
      <c r="D681" t="s">
        <v>1635</v>
      </c>
      <c r="E681" t="s">
        <v>3095</v>
      </c>
      <c r="F681">
        <v>1</v>
      </c>
      <c r="H681">
        <v>5.9</v>
      </c>
      <c r="I681" t="s">
        <v>3096</v>
      </c>
      <c r="J681">
        <v>1</v>
      </c>
      <c r="K681" t="s">
        <v>1915</v>
      </c>
      <c r="L681">
        <v>0</v>
      </c>
    </row>
    <row r="682" spans="1:12">
      <c r="A682">
        <f t="shared" si="10"/>
        <v>678</v>
      </c>
      <c r="B682" t="s">
        <v>3097</v>
      </c>
      <c r="C682" t="s">
        <v>3097</v>
      </c>
      <c r="D682" t="s">
        <v>1636</v>
      </c>
      <c r="E682" t="s">
        <v>3098</v>
      </c>
      <c r="F682">
        <v>1</v>
      </c>
      <c r="H682">
        <v>11</v>
      </c>
      <c r="I682" t="s">
        <v>3099</v>
      </c>
      <c r="J682">
        <v>3</v>
      </c>
      <c r="K682" t="s">
        <v>1938</v>
      </c>
      <c r="L682">
        <v>0</v>
      </c>
    </row>
    <row r="683" spans="1:12">
      <c r="A683">
        <f t="shared" si="10"/>
        <v>679</v>
      </c>
      <c r="B683" t="s">
        <v>5116</v>
      </c>
      <c r="C683" t="s">
        <v>5116</v>
      </c>
      <c r="D683" t="s">
        <v>4164</v>
      </c>
      <c r="E683" t="s">
        <v>5117</v>
      </c>
      <c r="F683">
        <v>0</v>
      </c>
      <c r="H683">
        <v>5.9</v>
      </c>
      <c r="I683" t="s">
        <v>5118</v>
      </c>
      <c r="J683">
        <v>1</v>
      </c>
      <c r="K683" t="s">
        <v>1915</v>
      </c>
      <c r="L683">
        <v>0</v>
      </c>
    </row>
    <row r="684" spans="1:12">
      <c r="A684">
        <f t="shared" si="10"/>
        <v>680</v>
      </c>
      <c r="B684" t="s">
        <v>3100</v>
      </c>
      <c r="C684" t="s">
        <v>3100</v>
      </c>
      <c r="D684" t="s">
        <v>831</v>
      </c>
      <c r="E684" t="s">
        <v>3101</v>
      </c>
      <c r="F684">
        <v>1</v>
      </c>
      <c r="H684">
        <v>5.9</v>
      </c>
      <c r="I684" t="s">
        <v>3102</v>
      </c>
      <c r="J684">
        <v>1</v>
      </c>
      <c r="K684" t="s">
        <v>1915</v>
      </c>
      <c r="L684">
        <v>0</v>
      </c>
    </row>
    <row r="685" spans="1:12">
      <c r="A685">
        <f t="shared" si="10"/>
        <v>681</v>
      </c>
      <c r="B685" t="s">
        <v>5119</v>
      </c>
      <c r="C685" t="s">
        <v>5119</v>
      </c>
      <c r="D685" t="s">
        <v>4361</v>
      </c>
      <c r="E685" t="s">
        <v>5120</v>
      </c>
      <c r="F685">
        <v>0</v>
      </c>
      <c r="H685">
        <v>6.5</v>
      </c>
      <c r="I685" t="s">
        <v>5121</v>
      </c>
      <c r="J685">
        <v>3</v>
      </c>
      <c r="K685" t="s">
        <v>1938</v>
      </c>
      <c r="L685">
        <v>2</v>
      </c>
    </row>
    <row r="686" spans="1:12">
      <c r="A686">
        <f t="shared" si="10"/>
        <v>682</v>
      </c>
      <c r="B686" t="s">
        <v>5122</v>
      </c>
      <c r="C686" t="s">
        <v>5122</v>
      </c>
      <c r="D686" t="s">
        <v>1637</v>
      </c>
      <c r="E686" t="s">
        <v>5123</v>
      </c>
      <c r="F686">
        <v>0</v>
      </c>
      <c r="H686">
        <v>61</v>
      </c>
      <c r="I686" t="s">
        <v>5124</v>
      </c>
      <c r="J686">
        <v>25</v>
      </c>
      <c r="K686" t="s">
        <v>1902</v>
      </c>
      <c r="L686">
        <v>0</v>
      </c>
    </row>
    <row r="687" spans="1:12">
      <c r="A687">
        <f t="shared" si="10"/>
        <v>683</v>
      </c>
      <c r="B687" t="s">
        <v>5125</v>
      </c>
      <c r="C687" t="s">
        <v>5125</v>
      </c>
      <c r="D687" t="s">
        <v>4065</v>
      </c>
      <c r="E687" t="s">
        <v>5126</v>
      </c>
      <c r="F687">
        <v>0</v>
      </c>
      <c r="H687">
        <v>217.8</v>
      </c>
      <c r="I687" t="s">
        <v>5127</v>
      </c>
      <c r="J687">
        <v>1</v>
      </c>
      <c r="K687" t="s">
        <v>1915</v>
      </c>
      <c r="L687">
        <v>2</v>
      </c>
    </row>
    <row r="688" spans="1:12">
      <c r="A688">
        <f t="shared" si="10"/>
        <v>684</v>
      </c>
      <c r="B688" t="s">
        <v>5128</v>
      </c>
      <c r="C688" t="s">
        <v>5128</v>
      </c>
      <c r="D688" t="s">
        <v>1638</v>
      </c>
      <c r="E688" t="s">
        <v>5129</v>
      </c>
      <c r="F688">
        <v>0</v>
      </c>
      <c r="H688">
        <v>355.5</v>
      </c>
      <c r="I688" t="s">
        <v>5130</v>
      </c>
      <c r="J688">
        <v>1</v>
      </c>
      <c r="K688" t="s">
        <v>1915</v>
      </c>
      <c r="L688">
        <v>2</v>
      </c>
    </row>
    <row r="689" spans="1:12">
      <c r="A689">
        <f t="shared" si="10"/>
        <v>685</v>
      </c>
      <c r="B689" t="s">
        <v>5131</v>
      </c>
      <c r="C689" t="s">
        <v>5131</v>
      </c>
      <c r="D689" t="s">
        <v>4165</v>
      </c>
      <c r="E689" t="s">
        <v>5132</v>
      </c>
      <c r="F689">
        <v>0</v>
      </c>
      <c r="H689">
        <v>4298</v>
      </c>
      <c r="I689" t="s">
        <v>5133</v>
      </c>
      <c r="J689">
        <v>25</v>
      </c>
      <c r="K689" t="s">
        <v>1902</v>
      </c>
      <c r="L689">
        <v>2</v>
      </c>
    </row>
    <row r="690" spans="1:12">
      <c r="A690">
        <f t="shared" si="10"/>
        <v>686</v>
      </c>
      <c r="B690" t="s">
        <v>3103</v>
      </c>
      <c r="C690" t="s">
        <v>3103</v>
      </c>
      <c r="D690" t="s">
        <v>1639</v>
      </c>
      <c r="E690" t="s">
        <v>3104</v>
      </c>
      <c r="F690">
        <v>2</v>
      </c>
      <c r="H690">
        <v>39.200000000000003</v>
      </c>
      <c r="I690" t="s">
        <v>3105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3106</v>
      </c>
      <c r="C691" t="s">
        <v>3106</v>
      </c>
      <c r="D691" t="s">
        <v>1640</v>
      </c>
      <c r="E691" t="s">
        <v>3107</v>
      </c>
      <c r="F691">
        <v>2</v>
      </c>
      <c r="H691">
        <v>31.9</v>
      </c>
      <c r="I691" t="s">
        <v>3108</v>
      </c>
      <c r="J691">
        <v>1</v>
      </c>
      <c r="K691" t="s">
        <v>1915</v>
      </c>
      <c r="L691">
        <v>0</v>
      </c>
    </row>
    <row r="692" spans="1:12">
      <c r="A692">
        <f t="shared" si="10"/>
        <v>688</v>
      </c>
      <c r="B692" t="s">
        <v>3109</v>
      </c>
      <c r="C692" t="s">
        <v>3109</v>
      </c>
      <c r="D692" t="s">
        <v>1641</v>
      </c>
      <c r="E692" t="s">
        <v>3110</v>
      </c>
      <c r="F692">
        <v>1</v>
      </c>
      <c r="H692">
        <v>232</v>
      </c>
      <c r="I692" t="s">
        <v>3111</v>
      </c>
      <c r="J692">
        <v>25</v>
      </c>
      <c r="K692" t="s">
        <v>1902</v>
      </c>
      <c r="L692">
        <v>2</v>
      </c>
    </row>
    <row r="693" spans="1:12">
      <c r="A693">
        <f t="shared" si="10"/>
        <v>689</v>
      </c>
      <c r="B693" t="s">
        <v>5134</v>
      </c>
      <c r="C693" t="s">
        <v>5134</v>
      </c>
      <c r="D693" t="s">
        <v>4362</v>
      </c>
      <c r="E693" t="s">
        <v>5135</v>
      </c>
      <c r="F693">
        <v>0</v>
      </c>
      <c r="H693">
        <v>1174</v>
      </c>
      <c r="I693" t="s">
        <v>5136</v>
      </c>
      <c r="J693">
        <v>25</v>
      </c>
      <c r="K693" t="s">
        <v>1902</v>
      </c>
      <c r="L693">
        <v>2</v>
      </c>
    </row>
    <row r="694" spans="1:12">
      <c r="A694">
        <f t="shared" si="10"/>
        <v>690</v>
      </c>
      <c r="B694" t="s">
        <v>5137</v>
      </c>
      <c r="C694" t="s">
        <v>5137</v>
      </c>
      <c r="D694" t="s">
        <v>4166</v>
      </c>
      <c r="E694" t="s">
        <v>5138</v>
      </c>
      <c r="F694">
        <v>0</v>
      </c>
      <c r="H694">
        <v>1251</v>
      </c>
      <c r="I694" t="s">
        <v>5139</v>
      </c>
      <c r="J694">
        <v>25</v>
      </c>
      <c r="K694" t="s">
        <v>1902</v>
      </c>
      <c r="L694">
        <v>2</v>
      </c>
    </row>
    <row r="695" spans="1:12">
      <c r="A695">
        <f t="shared" si="10"/>
        <v>691</v>
      </c>
      <c r="B695" t="s">
        <v>3112</v>
      </c>
      <c r="C695" t="s">
        <v>3112</v>
      </c>
      <c r="D695" t="s">
        <v>1642</v>
      </c>
      <c r="F695">
        <v>2</v>
      </c>
      <c r="H695">
        <v>1190</v>
      </c>
      <c r="I695" t="s">
        <v>3113</v>
      </c>
      <c r="J695">
        <v>25</v>
      </c>
      <c r="K695" t="s">
        <v>1902</v>
      </c>
      <c r="L695">
        <v>2</v>
      </c>
    </row>
    <row r="696" spans="1:12">
      <c r="A696">
        <f t="shared" si="10"/>
        <v>692</v>
      </c>
      <c r="B696" t="s">
        <v>5140</v>
      </c>
      <c r="C696" t="s">
        <v>5140</v>
      </c>
      <c r="D696" t="s">
        <v>4363</v>
      </c>
      <c r="E696" t="s">
        <v>5141</v>
      </c>
      <c r="F696">
        <v>0</v>
      </c>
      <c r="H696">
        <v>48.7</v>
      </c>
      <c r="I696" t="s">
        <v>5142</v>
      </c>
      <c r="J696">
        <v>1</v>
      </c>
      <c r="K696" t="s">
        <v>1915</v>
      </c>
      <c r="L696">
        <v>0</v>
      </c>
    </row>
    <row r="697" spans="1:12">
      <c r="A697">
        <f t="shared" si="10"/>
        <v>693</v>
      </c>
      <c r="B697" t="s">
        <v>3114</v>
      </c>
      <c r="C697" t="s">
        <v>3114</v>
      </c>
      <c r="D697" t="s">
        <v>1643</v>
      </c>
      <c r="F697">
        <v>1</v>
      </c>
      <c r="H697">
        <v>49.1</v>
      </c>
      <c r="I697" t="s">
        <v>3115</v>
      </c>
      <c r="J697">
        <v>1</v>
      </c>
      <c r="K697" t="s">
        <v>1915</v>
      </c>
      <c r="L697">
        <v>0</v>
      </c>
    </row>
    <row r="698" spans="1:12">
      <c r="A698">
        <f t="shared" si="10"/>
        <v>694</v>
      </c>
      <c r="B698" t="s">
        <v>5143</v>
      </c>
      <c r="C698" t="s">
        <v>5143</v>
      </c>
      <c r="D698" t="s">
        <v>4364</v>
      </c>
      <c r="E698" t="s">
        <v>5144</v>
      </c>
      <c r="F698">
        <v>0</v>
      </c>
      <c r="H698">
        <v>23</v>
      </c>
      <c r="I698" t="s">
        <v>5145</v>
      </c>
      <c r="J698">
        <v>3</v>
      </c>
      <c r="K698" t="s">
        <v>1938</v>
      </c>
      <c r="L698">
        <v>0</v>
      </c>
    </row>
    <row r="699" spans="1:12">
      <c r="A699">
        <f t="shared" si="10"/>
        <v>695</v>
      </c>
      <c r="B699" t="s">
        <v>5146</v>
      </c>
      <c r="C699" t="s">
        <v>5146</v>
      </c>
      <c r="D699" t="s">
        <v>4365</v>
      </c>
      <c r="E699" t="s">
        <v>5147</v>
      </c>
      <c r="F699">
        <v>0</v>
      </c>
      <c r="H699">
        <v>23.6</v>
      </c>
      <c r="I699" t="s">
        <v>5148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3116</v>
      </c>
      <c r="C700" t="s">
        <v>3116</v>
      </c>
      <c r="D700" t="s">
        <v>1644</v>
      </c>
      <c r="E700" t="s">
        <v>3117</v>
      </c>
      <c r="F700">
        <v>1</v>
      </c>
      <c r="H700">
        <v>18.2</v>
      </c>
      <c r="I700" t="s">
        <v>3118</v>
      </c>
      <c r="J700">
        <v>14</v>
      </c>
      <c r="K700" t="s">
        <v>1898</v>
      </c>
      <c r="L700">
        <v>0</v>
      </c>
    </row>
    <row r="701" spans="1:12">
      <c r="A701">
        <f t="shared" si="10"/>
        <v>697</v>
      </c>
      <c r="B701" t="s">
        <v>3119</v>
      </c>
      <c r="C701" t="s">
        <v>3119</v>
      </c>
      <c r="D701" t="s">
        <v>1645</v>
      </c>
      <c r="F701">
        <v>1</v>
      </c>
      <c r="H701">
        <v>5.9</v>
      </c>
      <c r="I701" t="s">
        <v>3120</v>
      </c>
      <c r="J701">
        <v>1</v>
      </c>
      <c r="K701" t="s">
        <v>1915</v>
      </c>
      <c r="L701">
        <v>0</v>
      </c>
    </row>
    <row r="702" spans="1:12">
      <c r="A702">
        <f t="shared" si="10"/>
        <v>698</v>
      </c>
      <c r="B702" t="s">
        <v>3121</v>
      </c>
      <c r="C702" t="s">
        <v>3121</v>
      </c>
      <c r="D702" t="s">
        <v>1646</v>
      </c>
      <c r="F702">
        <v>1</v>
      </c>
      <c r="H702">
        <v>5.9</v>
      </c>
      <c r="I702" t="s">
        <v>3122</v>
      </c>
      <c r="J702">
        <v>1</v>
      </c>
      <c r="K702" t="s">
        <v>1915</v>
      </c>
      <c r="L702">
        <v>0</v>
      </c>
    </row>
    <row r="703" spans="1:12">
      <c r="A703">
        <f t="shared" si="10"/>
        <v>699</v>
      </c>
      <c r="B703" t="s">
        <v>3123</v>
      </c>
      <c r="C703" t="s">
        <v>3123</v>
      </c>
      <c r="D703" t="s">
        <v>1647</v>
      </c>
      <c r="F703">
        <v>1</v>
      </c>
      <c r="H703">
        <v>8.9</v>
      </c>
      <c r="I703" t="s">
        <v>3124</v>
      </c>
      <c r="J703">
        <v>1</v>
      </c>
      <c r="K703" t="s">
        <v>1915</v>
      </c>
      <c r="L703">
        <v>2</v>
      </c>
    </row>
    <row r="704" spans="1:12">
      <c r="A704">
        <f t="shared" si="10"/>
        <v>700</v>
      </c>
      <c r="B704" t="s">
        <v>3125</v>
      </c>
      <c r="C704" t="s">
        <v>3125</v>
      </c>
      <c r="D704" t="s">
        <v>1648</v>
      </c>
      <c r="F704">
        <v>1</v>
      </c>
      <c r="H704">
        <v>14.3</v>
      </c>
      <c r="I704" t="s">
        <v>3126</v>
      </c>
      <c r="J704">
        <v>4</v>
      </c>
      <c r="K704" t="s">
        <v>2199</v>
      </c>
      <c r="L704">
        <v>2</v>
      </c>
    </row>
    <row r="705" spans="1:12">
      <c r="A705">
        <f t="shared" si="10"/>
        <v>701</v>
      </c>
      <c r="B705" t="s">
        <v>3127</v>
      </c>
      <c r="C705" t="s">
        <v>3127</v>
      </c>
      <c r="D705" t="s">
        <v>1649</v>
      </c>
      <c r="E705" t="s">
        <v>3128</v>
      </c>
      <c r="F705">
        <v>2</v>
      </c>
      <c r="H705">
        <v>67</v>
      </c>
      <c r="I705" t="s">
        <v>3129</v>
      </c>
      <c r="J705">
        <v>21</v>
      </c>
      <c r="K705" t="s">
        <v>1945</v>
      </c>
      <c r="L705">
        <v>0</v>
      </c>
    </row>
    <row r="706" spans="1:12">
      <c r="A706">
        <f t="shared" si="10"/>
        <v>702</v>
      </c>
      <c r="B706" t="s">
        <v>3130</v>
      </c>
      <c r="C706" t="s">
        <v>3130</v>
      </c>
      <c r="D706" t="s">
        <v>1650</v>
      </c>
      <c r="E706" t="s">
        <v>3131</v>
      </c>
      <c r="F706">
        <v>1</v>
      </c>
      <c r="H706">
        <v>10.4</v>
      </c>
      <c r="I706" t="s">
        <v>3132</v>
      </c>
      <c r="J706">
        <v>1</v>
      </c>
      <c r="K706" t="s">
        <v>1915</v>
      </c>
      <c r="L706">
        <v>0</v>
      </c>
    </row>
    <row r="707" spans="1:12">
      <c r="A707">
        <f t="shared" si="10"/>
        <v>703</v>
      </c>
      <c r="B707" t="s">
        <v>5149</v>
      </c>
      <c r="C707" t="s">
        <v>5149</v>
      </c>
      <c r="D707" t="s">
        <v>4167</v>
      </c>
      <c r="E707" t="s">
        <v>5150</v>
      </c>
      <c r="F707">
        <v>0</v>
      </c>
      <c r="H707">
        <v>40.9</v>
      </c>
      <c r="I707" t="s">
        <v>5151</v>
      </c>
      <c r="J707">
        <v>3</v>
      </c>
      <c r="K707" t="s">
        <v>1938</v>
      </c>
      <c r="L707">
        <v>0</v>
      </c>
    </row>
    <row r="708" spans="1:12">
      <c r="A708">
        <f t="shared" si="10"/>
        <v>704</v>
      </c>
      <c r="B708" t="s">
        <v>5152</v>
      </c>
      <c r="C708" t="s">
        <v>5152</v>
      </c>
      <c r="D708" t="s">
        <v>4168</v>
      </c>
      <c r="E708" t="s">
        <v>5153</v>
      </c>
      <c r="F708">
        <v>0</v>
      </c>
      <c r="H708">
        <v>100</v>
      </c>
      <c r="I708" t="s">
        <v>5154</v>
      </c>
      <c r="J708">
        <v>25</v>
      </c>
      <c r="K708" t="s">
        <v>1902</v>
      </c>
      <c r="L708">
        <v>0</v>
      </c>
    </row>
    <row r="709" spans="1:12">
      <c r="A709">
        <f t="shared" si="10"/>
        <v>705</v>
      </c>
      <c r="B709" t="s">
        <v>3133</v>
      </c>
      <c r="C709" t="s">
        <v>3133</v>
      </c>
      <c r="D709" t="s">
        <v>1651</v>
      </c>
      <c r="F709">
        <v>1</v>
      </c>
      <c r="H709">
        <v>100</v>
      </c>
      <c r="I709" t="s">
        <v>3134</v>
      </c>
      <c r="J709">
        <v>25</v>
      </c>
      <c r="K709" t="s">
        <v>1902</v>
      </c>
      <c r="L709">
        <v>0</v>
      </c>
    </row>
    <row r="710" spans="1:12">
      <c r="A710">
        <f t="shared" si="10"/>
        <v>706</v>
      </c>
      <c r="B710" t="s">
        <v>3135</v>
      </c>
      <c r="C710" t="s">
        <v>3135</v>
      </c>
      <c r="D710" t="s">
        <v>1652</v>
      </c>
      <c r="E710" t="s">
        <v>3136</v>
      </c>
      <c r="F710">
        <v>1</v>
      </c>
      <c r="H710">
        <v>153</v>
      </c>
      <c r="I710" t="s">
        <v>3137</v>
      </c>
      <c r="J710">
        <v>1</v>
      </c>
      <c r="K710" t="s">
        <v>1915</v>
      </c>
      <c r="L710">
        <v>0</v>
      </c>
    </row>
    <row r="711" spans="1:12">
      <c r="A711">
        <f t="shared" ref="A711:A774" si="11">A710+1</f>
        <v>707</v>
      </c>
      <c r="B711" t="s">
        <v>3138</v>
      </c>
      <c r="C711" t="s">
        <v>3138</v>
      </c>
      <c r="D711" t="s">
        <v>1653</v>
      </c>
      <c r="E711" t="s">
        <v>3139</v>
      </c>
      <c r="F711">
        <v>1</v>
      </c>
      <c r="H711">
        <v>54.6</v>
      </c>
      <c r="I711" t="s">
        <v>3140</v>
      </c>
      <c r="J711">
        <v>6</v>
      </c>
      <c r="K711" t="s">
        <v>3012</v>
      </c>
      <c r="L711">
        <v>2</v>
      </c>
    </row>
    <row r="712" spans="1:12">
      <c r="A712">
        <f t="shared" si="11"/>
        <v>708</v>
      </c>
      <c r="B712" t="s">
        <v>3141</v>
      </c>
      <c r="C712" t="s">
        <v>3141</v>
      </c>
      <c r="D712" t="s">
        <v>1654</v>
      </c>
      <c r="E712" t="s">
        <v>3142</v>
      </c>
      <c r="F712">
        <v>1</v>
      </c>
      <c r="H712">
        <v>195.7</v>
      </c>
      <c r="I712" t="s">
        <v>3143</v>
      </c>
      <c r="J712">
        <v>1</v>
      </c>
      <c r="K712" t="s">
        <v>1915</v>
      </c>
      <c r="L712">
        <v>0</v>
      </c>
    </row>
    <row r="713" spans="1:12">
      <c r="A713">
        <f t="shared" si="11"/>
        <v>709</v>
      </c>
      <c r="B713" t="s">
        <v>5155</v>
      </c>
      <c r="C713" t="s">
        <v>5155</v>
      </c>
      <c r="D713" t="s">
        <v>4366</v>
      </c>
      <c r="E713" t="s">
        <v>5156</v>
      </c>
      <c r="F713">
        <v>0</v>
      </c>
      <c r="H713">
        <v>6907.7</v>
      </c>
      <c r="I713" t="s">
        <v>5157</v>
      </c>
      <c r="J713">
        <v>18</v>
      </c>
      <c r="K713" t="s">
        <v>2254</v>
      </c>
      <c r="L713">
        <v>0</v>
      </c>
    </row>
    <row r="714" spans="1:12">
      <c r="A714">
        <f t="shared" si="11"/>
        <v>710</v>
      </c>
      <c r="B714" t="s">
        <v>3144</v>
      </c>
      <c r="C714" t="s">
        <v>3144</v>
      </c>
      <c r="D714" t="s">
        <v>1655</v>
      </c>
      <c r="E714" t="s">
        <v>3145</v>
      </c>
      <c r="F714">
        <v>1</v>
      </c>
      <c r="H714">
        <v>127</v>
      </c>
      <c r="I714" t="s">
        <v>3146</v>
      </c>
      <c r="J714">
        <v>25</v>
      </c>
      <c r="K714" t="s">
        <v>1902</v>
      </c>
      <c r="L714">
        <v>0</v>
      </c>
    </row>
    <row r="715" spans="1:12">
      <c r="A715">
        <f t="shared" si="11"/>
        <v>711</v>
      </c>
      <c r="B715" t="s">
        <v>3147</v>
      </c>
      <c r="C715" t="s">
        <v>3147</v>
      </c>
      <c r="D715" t="s">
        <v>1656</v>
      </c>
      <c r="E715" t="s">
        <v>3148</v>
      </c>
      <c r="F715">
        <v>1</v>
      </c>
      <c r="H715">
        <v>7.5</v>
      </c>
      <c r="I715" t="s">
        <v>3149</v>
      </c>
      <c r="J715">
        <v>3</v>
      </c>
      <c r="K715" t="s">
        <v>1938</v>
      </c>
      <c r="L715">
        <v>2</v>
      </c>
    </row>
    <row r="716" spans="1:12">
      <c r="A716">
        <f t="shared" si="11"/>
        <v>712</v>
      </c>
      <c r="B716" t="s">
        <v>3150</v>
      </c>
      <c r="C716" t="s">
        <v>3150</v>
      </c>
      <c r="D716" t="s">
        <v>1657</v>
      </c>
      <c r="E716" t="s">
        <v>3151</v>
      </c>
      <c r="F716">
        <v>2</v>
      </c>
      <c r="H716">
        <v>10.4</v>
      </c>
      <c r="I716" t="s">
        <v>3152</v>
      </c>
      <c r="J716">
        <v>1</v>
      </c>
      <c r="K716" t="s">
        <v>1915</v>
      </c>
      <c r="L716">
        <v>2</v>
      </c>
    </row>
    <row r="717" spans="1:12">
      <c r="A717">
        <f t="shared" si="11"/>
        <v>713</v>
      </c>
      <c r="B717" t="s">
        <v>3153</v>
      </c>
      <c r="C717" t="s">
        <v>3153</v>
      </c>
      <c r="D717" t="s">
        <v>1658</v>
      </c>
      <c r="E717" t="s">
        <v>3154</v>
      </c>
      <c r="F717">
        <v>1</v>
      </c>
      <c r="H717">
        <v>70</v>
      </c>
      <c r="I717" t="s">
        <v>3155</v>
      </c>
      <c r="J717">
        <v>25</v>
      </c>
      <c r="K717" t="s">
        <v>1902</v>
      </c>
      <c r="L717">
        <v>2</v>
      </c>
    </row>
    <row r="718" spans="1:12">
      <c r="A718">
        <f t="shared" si="11"/>
        <v>714</v>
      </c>
      <c r="B718" t="s">
        <v>5158</v>
      </c>
      <c r="C718" t="s">
        <v>5158</v>
      </c>
      <c r="D718" t="s">
        <v>4367</v>
      </c>
      <c r="F718">
        <v>0</v>
      </c>
      <c r="H718">
        <v>2.0299999999999998</v>
      </c>
      <c r="I718" t="s">
        <v>5159</v>
      </c>
      <c r="J718">
        <v>14</v>
      </c>
      <c r="K718" t="s">
        <v>1898</v>
      </c>
      <c r="L718">
        <v>0</v>
      </c>
    </row>
    <row r="719" spans="1:12">
      <c r="A719">
        <f t="shared" si="11"/>
        <v>715</v>
      </c>
      <c r="B719" t="s">
        <v>5160</v>
      </c>
      <c r="C719" t="s">
        <v>5160</v>
      </c>
      <c r="D719" t="s">
        <v>4368</v>
      </c>
      <c r="E719" t="s">
        <v>5161</v>
      </c>
      <c r="F719">
        <v>0</v>
      </c>
      <c r="H719">
        <v>6.1</v>
      </c>
      <c r="I719" t="s">
        <v>5162</v>
      </c>
      <c r="J719">
        <v>1</v>
      </c>
      <c r="K719" t="s">
        <v>1915</v>
      </c>
      <c r="L719">
        <v>0</v>
      </c>
    </row>
    <row r="720" spans="1:12">
      <c r="A720">
        <f t="shared" si="11"/>
        <v>716</v>
      </c>
      <c r="B720" t="s">
        <v>3156</v>
      </c>
      <c r="C720" t="s">
        <v>3156</v>
      </c>
      <c r="D720" t="s">
        <v>1659</v>
      </c>
      <c r="F720">
        <v>1</v>
      </c>
      <c r="H720">
        <v>6.1</v>
      </c>
      <c r="I720" t="s">
        <v>3157</v>
      </c>
      <c r="J720">
        <v>1</v>
      </c>
      <c r="K720" t="s">
        <v>1915</v>
      </c>
      <c r="L720">
        <v>0</v>
      </c>
    </row>
    <row r="721" spans="1:12">
      <c r="A721">
        <f t="shared" si="11"/>
        <v>717</v>
      </c>
      <c r="B721" t="s">
        <v>5163</v>
      </c>
      <c r="C721" t="s">
        <v>5163</v>
      </c>
      <c r="D721" t="s">
        <v>4369</v>
      </c>
      <c r="E721" t="s">
        <v>5164</v>
      </c>
      <c r="F721">
        <v>0</v>
      </c>
      <c r="H721">
        <v>11.9</v>
      </c>
      <c r="I721" t="s">
        <v>5165</v>
      </c>
      <c r="J721">
        <v>1</v>
      </c>
      <c r="K721" t="s">
        <v>1915</v>
      </c>
      <c r="L721">
        <v>2</v>
      </c>
    </row>
    <row r="722" spans="1:12">
      <c r="A722">
        <f t="shared" si="11"/>
        <v>718</v>
      </c>
      <c r="B722" t="s">
        <v>5166</v>
      </c>
      <c r="C722" t="s">
        <v>5166</v>
      </c>
      <c r="D722" t="s">
        <v>4370</v>
      </c>
      <c r="E722" t="s">
        <v>5167</v>
      </c>
      <c r="F722">
        <v>0</v>
      </c>
      <c r="H722">
        <v>6.1</v>
      </c>
      <c r="I722" t="s">
        <v>5168</v>
      </c>
      <c r="J722">
        <v>1</v>
      </c>
      <c r="K722" t="s">
        <v>1915</v>
      </c>
      <c r="L722">
        <v>0</v>
      </c>
    </row>
    <row r="723" spans="1:12">
      <c r="A723">
        <f t="shared" si="11"/>
        <v>719</v>
      </c>
      <c r="B723" t="s">
        <v>5169</v>
      </c>
      <c r="C723" t="s">
        <v>5169</v>
      </c>
      <c r="D723" t="s">
        <v>4169</v>
      </c>
      <c r="E723" t="s">
        <v>5170</v>
      </c>
      <c r="F723">
        <v>0</v>
      </c>
      <c r="H723">
        <v>9.4</v>
      </c>
      <c r="I723" t="s">
        <v>5171</v>
      </c>
      <c r="J723">
        <v>3</v>
      </c>
      <c r="K723" t="s">
        <v>1938</v>
      </c>
      <c r="L723">
        <v>0</v>
      </c>
    </row>
    <row r="724" spans="1:12">
      <c r="A724">
        <f t="shared" si="11"/>
        <v>720</v>
      </c>
      <c r="B724" t="s">
        <v>3158</v>
      </c>
      <c r="C724" t="s">
        <v>3158</v>
      </c>
      <c r="D724" t="s">
        <v>1660</v>
      </c>
      <c r="F724">
        <v>1</v>
      </c>
      <c r="H724">
        <v>6.1</v>
      </c>
      <c r="I724" t="s">
        <v>3159</v>
      </c>
      <c r="J724">
        <v>1</v>
      </c>
      <c r="K724" t="s">
        <v>1915</v>
      </c>
      <c r="L724">
        <v>0</v>
      </c>
    </row>
    <row r="725" spans="1:12">
      <c r="A725">
        <f t="shared" si="11"/>
        <v>721</v>
      </c>
      <c r="B725" t="s">
        <v>3160</v>
      </c>
      <c r="C725" t="s">
        <v>3160</v>
      </c>
      <c r="D725" t="s">
        <v>1661</v>
      </c>
      <c r="F725">
        <v>1</v>
      </c>
      <c r="H725">
        <v>11.3</v>
      </c>
      <c r="I725" t="s">
        <v>3161</v>
      </c>
      <c r="J725">
        <v>1</v>
      </c>
      <c r="K725" t="s">
        <v>1915</v>
      </c>
      <c r="L725">
        <v>2</v>
      </c>
    </row>
    <row r="726" spans="1:12">
      <c r="A726">
        <f t="shared" si="11"/>
        <v>722</v>
      </c>
      <c r="B726" t="s">
        <v>3162</v>
      </c>
      <c r="C726" t="s">
        <v>3162</v>
      </c>
      <c r="D726" t="s">
        <v>866</v>
      </c>
      <c r="E726" t="s">
        <v>3163</v>
      </c>
      <c r="F726">
        <v>1</v>
      </c>
      <c r="H726">
        <v>149.30000000000001</v>
      </c>
      <c r="I726" t="s">
        <v>3164</v>
      </c>
      <c r="J726">
        <v>1</v>
      </c>
      <c r="K726" t="s">
        <v>1915</v>
      </c>
      <c r="L726">
        <v>0</v>
      </c>
    </row>
    <row r="727" spans="1:12">
      <c r="A727">
        <f t="shared" si="11"/>
        <v>723</v>
      </c>
      <c r="B727" t="s">
        <v>3165</v>
      </c>
      <c r="C727" t="s">
        <v>3165</v>
      </c>
      <c r="D727" t="s">
        <v>1662</v>
      </c>
      <c r="E727" t="s">
        <v>3166</v>
      </c>
      <c r="F727">
        <v>1</v>
      </c>
      <c r="H727">
        <v>10.1</v>
      </c>
      <c r="I727" t="s">
        <v>3167</v>
      </c>
      <c r="J727">
        <v>1</v>
      </c>
      <c r="K727" t="s">
        <v>1915</v>
      </c>
      <c r="L727">
        <v>0</v>
      </c>
    </row>
    <row r="728" spans="1:12">
      <c r="A728">
        <f t="shared" si="11"/>
        <v>724</v>
      </c>
      <c r="B728" t="s">
        <v>5172</v>
      </c>
      <c r="C728" t="s">
        <v>5172</v>
      </c>
      <c r="D728" t="s">
        <v>4371</v>
      </c>
      <c r="E728" t="s">
        <v>5173</v>
      </c>
      <c r="F728">
        <v>0</v>
      </c>
      <c r="H728">
        <v>24063</v>
      </c>
      <c r="I728" t="s">
        <v>5174</v>
      </c>
      <c r="J728">
        <v>25</v>
      </c>
      <c r="K728" t="s">
        <v>1902</v>
      </c>
      <c r="L728">
        <v>0</v>
      </c>
    </row>
    <row r="729" spans="1:12">
      <c r="A729">
        <f t="shared" si="11"/>
        <v>725</v>
      </c>
      <c r="B729" t="s">
        <v>3168</v>
      </c>
      <c r="C729" t="s">
        <v>3168</v>
      </c>
      <c r="D729" t="s">
        <v>1663</v>
      </c>
      <c r="F729">
        <v>2</v>
      </c>
      <c r="H729">
        <v>715</v>
      </c>
      <c r="I729" t="s">
        <v>3169</v>
      </c>
      <c r="J729">
        <v>25</v>
      </c>
      <c r="K729" t="s">
        <v>1902</v>
      </c>
      <c r="L729">
        <v>2</v>
      </c>
    </row>
    <row r="730" spans="1:12">
      <c r="A730">
        <f t="shared" si="11"/>
        <v>726</v>
      </c>
      <c r="B730" t="s">
        <v>5175</v>
      </c>
      <c r="C730" t="s">
        <v>5175</v>
      </c>
      <c r="D730" t="s">
        <v>4170</v>
      </c>
      <c r="E730" t="s">
        <v>5176</v>
      </c>
      <c r="F730">
        <v>0</v>
      </c>
      <c r="H730">
        <v>6.1</v>
      </c>
      <c r="I730" t="s">
        <v>5177</v>
      </c>
      <c r="J730">
        <v>1</v>
      </c>
      <c r="K730" t="s">
        <v>1915</v>
      </c>
      <c r="L730">
        <v>0</v>
      </c>
    </row>
    <row r="731" spans="1:12">
      <c r="A731">
        <f t="shared" si="11"/>
        <v>727</v>
      </c>
      <c r="B731" t="s">
        <v>3170</v>
      </c>
      <c r="C731" t="s">
        <v>3170</v>
      </c>
      <c r="D731" t="s">
        <v>1664</v>
      </c>
      <c r="E731" t="s">
        <v>3171</v>
      </c>
      <c r="F731">
        <v>1</v>
      </c>
      <c r="H731">
        <v>61</v>
      </c>
      <c r="I731" t="s">
        <v>3172</v>
      </c>
      <c r="J731">
        <v>25</v>
      </c>
      <c r="K731" t="s">
        <v>1902</v>
      </c>
      <c r="L731">
        <v>2</v>
      </c>
    </row>
    <row r="732" spans="1:12">
      <c r="A732">
        <f t="shared" si="11"/>
        <v>728</v>
      </c>
      <c r="B732" t="s">
        <v>3173</v>
      </c>
      <c r="C732" t="s">
        <v>3173</v>
      </c>
      <c r="D732" t="s">
        <v>1665</v>
      </c>
      <c r="E732" t="s">
        <v>3174</v>
      </c>
      <c r="F732">
        <v>1</v>
      </c>
      <c r="H732">
        <v>0.77</v>
      </c>
      <c r="I732" t="s">
        <v>3175</v>
      </c>
      <c r="J732">
        <v>3</v>
      </c>
      <c r="K732" t="s">
        <v>1938</v>
      </c>
      <c r="L732">
        <v>0</v>
      </c>
    </row>
    <row r="733" spans="1:12">
      <c r="A733">
        <f t="shared" si="11"/>
        <v>729</v>
      </c>
      <c r="B733" t="s">
        <v>3176</v>
      </c>
      <c r="C733" t="s">
        <v>3176</v>
      </c>
      <c r="D733" t="s">
        <v>1666</v>
      </c>
      <c r="E733" t="s">
        <v>3177</v>
      </c>
      <c r="F733">
        <v>1</v>
      </c>
      <c r="H733">
        <v>100</v>
      </c>
      <c r="I733" t="s">
        <v>3178</v>
      </c>
      <c r="J733">
        <v>25</v>
      </c>
      <c r="K733" t="s">
        <v>1902</v>
      </c>
      <c r="L733">
        <v>0</v>
      </c>
    </row>
    <row r="734" spans="1:12">
      <c r="A734">
        <f t="shared" si="11"/>
        <v>730</v>
      </c>
      <c r="B734" t="s">
        <v>5178</v>
      </c>
      <c r="C734" t="s">
        <v>5178</v>
      </c>
      <c r="D734" t="s">
        <v>4171</v>
      </c>
      <c r="E734" t="s">
        <v>5179</v>
      </c>
      <c r="F734">
        <v>0</v>
      </c>
      <c r="H734">
        <v>100</v>
      </c>
      <c r="I734" t="s">
        <v>5180</v>
      </c>
      <c r="J734">
        <v>25</v>
      </c>
      <c r="K734" t="s">
        <v>1902</v>
      </c>
      <c r="L734">
        <v>0</v>
      </c>
    </row>
    <row r="735" spans="1:12">
      <c r="A735">
        <f t="shared" si="11"/>
        <v>731</v>
      </c>
      <c r="B735" t="s">
        <v>3179</v>
      </c>
      <c r="C735" t="s">
        <v>3179</v>
      </c>
      <c r="D735" t="s">
        <v>1667</v>
      </c>
      <c r="E735" t="s">
        <v>3180</v>
      </c>
      <c r="F735">
        <v>1</v>
      </c>
      <c r="H735">
        <v>100</v>
      </c>
      <c r="I735" t="s">
        <v>3181</v>
      </c>
      <c r="J735">
        <v>25</v>
      </c>
      <c r="K735" t="s">
        <v>1902</v>
      </c>
      <c r="L735">
        <v>0</v>
      </c>
    </row>
    <row r="736" spans="1:12">
      <c r="A736">
        <f t="shared" si="11"/>
        <v>732</v>
      </c>
      <c r="B736" t="s">
        <v>3182</v>
      </c>
      <c r="C736" t="s">
        <v>3182</v>
      </c>
      <c r="D736" t="s">
        <v>1666</v>
      </c>
      <c r="F736">
        <v>1</v>
      </c>
      <c r="H736">
        <v>151</v>
      </c>
      <c r="I736" t="s">
        <v>3183</v>
      </c>
      <c r="J736">
        <v>25</v>
      </c>
      <c r="K736" t="s">
        <v>1902</v>
      </c>
      <c r="L736">
        <v>0</v>
      </c>
    </row>
    <row r="737" spans="1:12">
      <c r="A737">
        <f t="shared" si="11"/>
        <v>733</v>
      </c>
      <c r="B737" t="s">
        <v>5181</v>
      </c>
      <c r="C737" t="s">
        <v>5181</v>
      </c>
      <c r="D737" t="s">
        <v>4372</v>
      </c>
      <c r="F737">
        <v>0</v>
      </c>
      <c r="H737">
        <v>151</v>
      </c>
      <c r="I737" t="s">
        <v>2825</v>
      </c>
      <c r="J737">
        <v>25</v>
      </c>
      <c r="K737" t="s">
        <v>1902</v>
      </c>
      <c r="L737">
        <v>0</v>
      </c>
    </row>
    <row r="738" spans="1:12">
      <c r="A738">
        <f t="shared" si="11"/>
        <v>734</v>
      </c>
      <c r="B738" t="s">
        <v>5182</v>
      </c>
      <c r="C738" t="s">
        <v>5182</v>
      </c>
      <c r="D738" t="s">
        <v>4172</v>
      </c>
      <c r="E738" t="s">
        <v>5183</v>
      </c>
      <c r="F738">
        <v>0</v>
      </c>
      <c r="H738">
        <v>216.3</v>
      </c>
      <c r="I738" t="s">
        <v>5184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3184</v>
      </c>
      <c r="C739" t="s">
        <v>3184</v>
      </c>
      <c r="D739" t="s">
        <v>1668</v>
      </c>
      <c r="E739" t="s">
        <v>3185</v>
      </c>
      <c r="F739">
        <v>2</v>
      </c>
      <c r="H739">
        <v>54.3</v>
      </c>
      <c r="I739" t="s">
        <v>3186</v>
      </c>
      <c r="J739">
        <v>11</v>
      </c>
      <c r="K739" t="s">
        <v>2351</v>
      </c>
      <c r="L739">
        <v>0</v>
      </c>
    </row>
    <row r="740" spans="1:12">
      <c r="A740">
        <f t="shared" si="11"/>
        <v>736</v>
      </c>
      <c r="B740" t="s">
        <v>3187</v>
      </c>
      <c r="C740" t="s">
        <v>3187</v>
      </c>
      <c r="D740" t="s">
        <v>1669</v>
      </c>
      <c r="E740" t="s">
        <v>3188</v>
      </c>
      <c r="F740">
        <v>2</v>
      </c>
      <c r="H740">
        <v>36.200000000000003</v>
      </c>
      <c r="I740" t="s">
        <v>3189</v>
      </c>
      <c r="J740">
        <v>1</v>
      </c>
      <c r="K740" t="s">
        <v>1915</v>
      </c>
      <c r="L740">
        <v>0</v>
      </c>
    </row>
    <row r="741" spans="1:12">
      <c r="A741">
        <f t="shared" si="11"/>
        <v>737</v>
      </c>
      <c r="B741" t="s">
        <v>3190</v>
      </c>
      <c r="C741" t="s">
        <v>3190</v>
      </c>
      <c r="D741" t="s">
        <v>1670</v>
      </c>
      <c r="E741" t="s">
        <v>3191</v>
      </c>
      <c r="F741">
        <v>1</v>
      </c>
      <c r="H741">
        <v>0</v>
      </c>
      <c r="I741" t="s">
        <v>3192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5185</v>
      </c>
      <c r="C742" t="s">
        <v>5185</v>
      </c>
      <c r="D742" t="s">
        <v>4373</v>
      </c>
      <c r="E742" t="s">
        <v>5186</v>
      </c>
      <c r="F742">
        <v>0</v>
      </c>
      <c r="H742">
        <v>0</v>
      </c>
      <c r="I742" t="s">
        <v>5187</v>
      </c>
      <c r="J742">
        <v>24</v>
      </c>
      <c r="K742" t="s">
        <v>2056</v>
      </c>
      <c r="L742">
        <v>0</v>
      </c>
    </row>
    <row r="743" spans="1:12">
      <c r="A743">
        <f t="shared" si="11"/>
        <v>739</v>
      </c>
      <c r="B743" t="s">
        <v>3193</v>
      </c>
      <c r="C743" t="s">
        <v>3193</v>
      </c>
      <c r="D743" t="s">
        <v>1671</v>
      </c>
      <c r="E743" t="s">
        <v>3194</v>
      </c>
      <c r="F743">
        <v>1</v>
      </c>
      <c r="H743">
        <v>0</v>
      </c>
      <c r="I743" t="s">
        <v>3195</v>
      </c>
      <c r="J743">
        <v>24</v>
      </c>
      <c r="K743" t="s">
        <v>2056</v>
      </c>
      <c r="L743">
        <v>0</v>
      </c>
    </row>
    <row r="744" spans="1:12">
      <c r="A744">
        <f t="shared" si="11"/>
        <v>740</v>
      </c>
      <c r="B744" t="s">
        <v>3196</v>
      </c>
      <c r="C744" t="s">
        <v>3196</v>
      </c>
      <c r="D744" t="s">
        <v>1672</v>
      </c>
      <c r="E744" t="s">
        <v>3197</v>
      </c>
      <c r="F744">
        <v>1</v>
      </c>
      <c r="H744">
        <v>10.4</v>
      </c>
      <c r="I744" t="s">
        <v>3198</v>
      </c>
      <c r="J744">
        <v>1</v>
      </c>
      <c r="K744" t="s">
        <v>1915</v>
      </c>
      <c r="L744">
        <v>0</v>
      </c>
    </row>
    <row r="745" spans="1:12">
      <c r="A745">
        <f t="shared" si="11"/>
        <v>741</v>
      </c>
      <c r="B745" t="s">
        <v>5188</v>
      </c>
      <c r="C745" t="s">
        <v>5188</v>
      </c>
      <c r="D745" t="s">
        <v>4173</v>
      </c>
      <c r="E745" t="s">
        <v>5189</v>
      </c>
      <c r="F745">
        <v>0</v>
      </c>
      <c r="H745">
        <v>24939</v>
      </c>
      <c r="I745" t="s">
        <v>5190</v>
      </c>
      <c r="J745">
        <v>25</v>
      </c>
      <c r="K745" t="s">
        <v>1902</v>
      </c>
      <c r="L745">
        <v>2</v>
      </c>
    </row>
    <row r="746" spans="1:12">
      <c r="A746">
        <f t="shared" si="11"/>
        <v>742</v>
      </c>
      <c r="B746" t="s">
        <v>3199</v>
      </c>
      <c r="C746" t="s">
        <v>3199</v>
      </c>
      <c r="D746" t="s">
        <v>1673</v>
      </c>
      <c r="F746">
        <v>2</v>
      </c>
      <c r="H746">
        <v>24939</v>
      </c>
      <c r="I746" t="s">
        <v>3200</v>
      </c>
      <c r="J746">
        <v>25</v>
      </c>
      <c r="K746" t="s">
        <v>1902</v>
      </c>
      <c r="L746">
        <v>2</v>
      </c>
    </row>
    <row r="747" spans="1:12">
      <c r="A747">
        <f t="shared" si="11"/>
        <v>743</v>
      </c>
      <c r="B747" t="s">
        <v>3201</v>
      </c>
      <c r="C747" t="s">
        <v>3201</v>
      </c>
      <c r="D747" t="s">
        <v>1674</v>
      </c>
      <c r="E747" t="s">
        <v>3202</v>
      </c>
      <c r="F747">
        <v>1</v>
      </c>
      <c r="H747">
        <v>38.4</v>
      </c>
      <c r="I747" t="s">
        <v>3203</v>
      </c>
      <c r="J747">
        <v>19</v>
      </c>
      <c r="K747" t="s">
        <v>1979</v>
      </c>
      <c r="L747">
        <v>0</v>
      </c>
    </row>
    <row r="748" spans="1:12">
      <c r="A748">
        <f t="shared" si="11"/>
        <v>744</v>
      </c>
      <c r="B748" t="s">
        <v>5191</v>
      </c>
      <c r="C748" t="s">
        <v>5191</v>
      </c>
      <c r="D748" t="s">
        <v>4374</v>
      </c>
      <c r="E748" t="s">
        <v>5192</v>
      </c>
      <c r="F748">
        <v>0</v>
      </c>
      <c r="H748">
        <v>29.1</v>
      </c>
      <c r="I748" t="s">
        <v>5193</v>
      </c>
      <c r="J748">
        <v>1</v>
      </c>
      <c r="K748" t="s">
        <v>1915</v>
      </c>
      <c r="L748">
        <v>0</v>
      </c>
    </row>
    <row r="749" spans="1:12">
      <c r="A749">
        <f t="shared" si="11"/>
        <v>745</v>
      </c>
      <c r="B749" t="s">
        <v>3204</v>
      </c>
      <c r="C749" t="s">
        <v>3204</v>
      </c>
      <c r="D749" t="s">
        <v>1675</v>
      </c>
      <c r="E749" t="s">
        <v>3205</v>
      </c>
      <c r="F749">
        <v>2</v>
      </c>
      <c r="H749">
        <v>12.1</v>
      </c>
      <c r="I749" t="s">
        <v>3206</v>
      </c>
      <c r="J749">
        <v>1</v>
      </c>
      <c r="K749" t="s">
        <v>1915</v>
      </c>
      <c r="L749">
        <v>0</v>
      </c>
    </row>
    <row r="750" spans="1:12">
      <c r="A750">
        <f t="shared" si="11"/>
        <v>746</v>
      </c>
      <c r="B750" t="s">
        <v>3207</v>
      </c>
      <c r="C750" t="s">
        <v>3207</v>
      </c>
      <c r="D750" t="s">
        <v>1676</v>
      </c>
      <c r="F750">
        <v>1</v>
      </c>
      <c r="H750">
        <v>61</v>
      </c>
      <c r="I750" t="s">
        <v>3208</v>
      </c>
      <c r="J750">
        <v>25</v>
      </c>
      <c r="K750" t="s">
        <v>1902</v>
      </c>
      <c r="L750">
        <v>0</v>
      </c>
    </row>
    <row r="751" spans="1:12">
      <c r="A751">
        <f t="shared" si="11"/>
        <v>747</v>
      </c>
      <c r="B751" t="s">
        <v>3209</v>
      </c>
      <c r="C751" t="s">
        <v>3209</v>
      </c>
      <c r="D751" t="s">
        <v>889</v>
      </c>
      <c r="E751" t="s">
        <v>3210</v>
      </c>
      <c r="F751">
        <v>2</v>
      </c>
      <c r="H751">
        <v>10.1</v>
      </c>
      <c r="I751" t="s">
        <v>3211</v>
      </c>
      <c r="J751">
        <v>1</v>
      </c>
      <c r="K751" t="s">
        <v>1915</v>
      </c>
      <c r="L751">
        <v>0</v>
      </c>
    </row>
    <row r="752" spans="1:12">
      <c r="A752">
        <f t="shared" si="11"/>
        <v>748</v>
      </c>
      <c r="B752" t="s">
        <v>3212</v>
      </c>
      <c r="C752" t="s">
        <v>3212</v>
      </c>
      <c r="D752" t="s">
        <v>1677</v>
      </c>
      <c r="F752">
        <v>2</v>
      </c>
      <c r="H752">
        <v>17.899999999999999</v>
      </c>
      <c r="I752" t="s">
        <v>3213</v>
      </c>
      <c r="J752">
        <v>21</v>
      </c>
      <c r="K752" t="s">
        <v>1945</v>
      </c>
      <c r="L752">
        <v>0</v>
      </c>
    </row>
    <row r="753" spans="1:12">
      <c r="A753">
        <f t="shared" si="11"/>
        <v>749</v>
      </c>
      <c r="B753" t="s">
        <v>3214</v>
      </c>
      <c r="C753" t="s">
        <v>3214</v>
      </c>
      <c r="D753" t="s">
        <v>1678</v>
      </c>
      <c r="F753">
        <v>2</v>
      </c>
      <c r="H753">
        <v>150</v>
      </c>
      <c r="I753" t="s">
        <v>3215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5194</v>
      </c>
      <c r="C754" t="s">
        <v>5194</v>
      </c>
      <c r="D754" t="s">
        <v>4375</v>
      </c>
      <c r="E754" t="s">
        <v>5195</v>
      </c>
      <c r="F754">
        <v>0</v>
      </c>
      <c r="H754">
        <v>950</v>
      </c>
      <c r="I754" t="s">
        <v>5196</v>
      </c>
      <c r="J754">
        <v>10</v>
      </c>
      <c r="K754" t="s">
        <v>1967</v>
      </c>
      <c r="L754">
        <v>0</v>
      </c>
    </row>
    <row r="755" spans="1:12">
      <c r="A755">
        <f t="shared" si="11"/>
        <v>751</v>
      </c>
      <c r="B755" t="s">
        <v>5197</v>
      </c>
      <c r="C755" t="s">
        <v>5197</v>
      </c>
      <c r="D755" t="s">
        <v>4376</v>
      </c>
      <c r="E755" t="s">
        <v>5198</v>
      </c>
      <c r="F755">
        <v>0</v>
      </c>
      <c r="H755">
        <v>162.9</v>
      </c>
      <c r="I755" t="s">
        <v>5199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3216</v>
      </c>
      <c r="C756" t="s">
        <v>3216</v>
      </c>
      <c r="D756" t="s">
        <v>891</v>
      </c>
      <c r="E756" t="s">
        <v>3217</v>
      </c>
      <c r="F756">
        <v>1</v>
      </c>
      <c r="H756">
        <v>1416</v>
      </c>
      <c r="I756" t="s">
        <v>3218</v>
      </c>
      <c r="J756">
        <v>25</v>
      </c>
      <c r="K756" t="s">
        <v>1902</v>
      </c>
      <c r="L756">
        <v>2</v>
      </c>
    </row>
    <row r="757" spans="1:12">
      <c r="A757">
        <f t="shared" si="11"/>
        <v>753</v>
      </c>
      <c r="B757" t="s">
        <v>3219</v>
      </c>
      <c r="C757" t="s">
        <v>3219</v>
      </c>
      <c r="D757" t="s">
        <v>1679</v>
      </c>
      <c r="E757" t="s">
        <v>3220</v>
      </c>
      <c r="F757">
        <v>1</v>
      </c>
      <c r="H757">
        <v>5.9</v>
      </c>
      <c r="I757" t="s">
        <v>3221</v>
      </c>
      <c r="J757">
        <v>1</v>
      </c>
      <c r="K757" t="s">
        <v>1915</v>
      </c>
      <c r="L757">
        <v>0</v>
      </c>
    </row>
    <row r="758" spans="1:12">
      <c r="A758">
        <f t="shared" si="11"/>
        <v>754</v>
      </c>
      <c r="B758" t="s">
        <v>3222</v>
      </c>
      <c r="C758" t="s">
        <v>3222</v>
      </c>
      <c r="D758" t="s">
        <v>1680</v>
      </c>
      <c r="E758" t="s">
        <v>3223</v>
      </c>
      <c r="F758">
        <v>1</v>
      </c>
      <c r="H758">
        <v>6.1</v>
      </c>
      <c r="I758" t="s">
        <v>3224</v>
      </c>
      <c r="J758">
        <v>1</v>
      </c>
      <c r="K758" t="s">
        <v>1915</v>
      </c>
      <c r="L758">
        <v>0</v>
      </c>
    </row>
    <row r="759" spans="1:12">
      <c r="A759">
        <f t="shared" si="11"/>
        <v>755</v>
      </c>
      <c r="B759" t="s">
        <v>5200</v>
      </c>
      <c r="C759" t="s">
        <v>5200</v>
      </c>
      <c r="D759" t="s">
        <v>4377</v>
      </c>
      <c r="E759" t="s">
        <v>5201</v>
      </c>
      <c r="F759">
        <v>0</v>
      </c>
      <c r="H759">
        <v>17.100000000000001</v>
      </c>
      <c r="I759" t="s">
        <v>5202</v>
      </c>
      <c r="J759">
        <v>19</v>
      </c>
      <c r="K759" t="s">
        <v>1979</v>
      </c>
      <c r="L759">
        <v>0</v>
      </c>
    </row>
    <row r="760" spans="1:12">
      <c r="A760">
        <f t="shared" si="11"/>
        <v>756</v>
      </c>
      <c r="B760" t="s">
        <v>3225</v>
      </c>
      <c r="C760" t="s">
        <v>3225</v>
      </c>
      <c r="D760" t="s">
        <v>1681</v>
      </c>
      <c r="E760" t="s">
        <v>3226</v>
      </c>
      <c r="F760">
        <v>2</v>
      </c>
      <c r="H760">
        <v>11.4</v>
      </c>
      <c r="I760" t="s">
        <v>3227</v>
      </c>
      <c r="J760">
        <v>1</v>
      </c>
      <c r="K760" t="s">
        <v>1915</v>
      </c>
      <c r="L760">
        <v>0</v>
      </c>
    </row>
    <row r="761" spans="1:12">
      <c r="A761">
        <f t="shared" si="11"/>
        <v>757</v>
      </c>
      <c r="B761" t="s">
        <v>3228</v>
      </c>
      <c r="C761" t="s">
        <v>3228</v>
      </c>
      <c r="D761" t="s">
        <v>1682</v>
      </c>
      <c r="E761" t="s">
        <v>3229</v>
      </c>
      <c r="F761">
        <v>2</v>
      </c>
      <c r="H761">
        <v>18.3</v>
      </c>
      <c r="I761" t="s">
        <v>3230</v>
      </c>
      <c r="J761">
        <v>1</v>
      </c>
      <c r="K761" t="s">
        <v>1915</v>
      </c>
      <c r="L761">
        <v>0</v>
      </c>
    </row>
    <row r="762" spans="1:12">
      <c r="A762">
        <f t="shared" si="11"/>
        <v>758</v>
      </c>
      <c r="B762" t="s">
        <v>3231</v>
      </c>
      <c r="C762" t="s">
        <v>3231</v>
      </c>
      <c r="D762" t="s">
        <v>1683</v>
      </c>
      <c r="E762" t="s">
        <v>3232</v>
      </c>
      <c r="F762">
        <v>2</v>
      </c>
      <c r="H762">
        <v>8.6</v>
      </c>
      <c r="I762" t="s">
        <v>3233</v>
      </c>
      <c r="J762">
        <v>1</v>
      </c>
      <c r="K762" t="s">
        <v>1915</v>
      </c>
      <c r="L762">
        <v>0</v>
      </c>
    </row>
    <row r="763" spans="1:12">
      <c r="A763">
        <f t="shared" si="11"/>
        <v>759</v>
      </c>
      <c r="B763" t="s">
        <v>3234</v>
      </c>
      <c r="C763" t="s">
        <v>3234</v>
      </c>
      <c r="D763" t="s">
        <v>1684</v>
      </c>
      <c r="E763" t="s">
        <v>3235</v>
      </c>
      <c r="F763">
        <v>1</v>
      </c>
      <c r="H763">
        <v>10.1</v>
      </c>
      <c r="I763" t="s">
        <v>3236</v>
      </c>
      <c r="J763">
        <v>1</v>
      </c>
      <c r="K763" t="s">
        <v>1915</v>
      </c>
      <c r="L763">
        <v>0</v>
      </c>
    </row>
    <row r="764" spans="1:12">
      <c r="A764">
        <f t="shared" si="11"/>
        <v>760</v>
      </c>
      <c r="B764" t="s">
        <v>3237</v>
      </c>
      <c r="C764" t="s">
        <v>3237</v>
      </c>
      <c r="D764" t="s">
        <v>1685</v>
      </c>
      <c r="F764">
        <v>2</v>
      </c>
      <c r="H764">
        <v>205</v>
      </c>
      <c r="I764" t="s">
        <v>3238</v>
      </c>
      <c r="J764">
        <v>25</v>
      </c>
      <c r="K764" t="s">
        <v>1902</v>
      </c>
      <c r="L764">
        <v>0</v>
      </c>
    </row>
    <row r="765" spans="1:12">
      <c r="A765">
        <f t="shared" si="11"/>
        <v>761</v>
      </c>
      <c r="B765" t="s">
        <v>5203</v>
      </c>
      <c r="C765" t="s">
        <v>5203</v>
      </c>
      <c r="D765" t="s">
        <v>4378</v>
      </c>
      <c r="E765" t="s">
        <v>5204</v>
      </c>
      <c r="F765">
        <v>0</v>
      </c>
      <c r="H765">
        <v>372.9</v>
      </c>
      <c r="I765" t="s">
        <v>5205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3239</v>
      </c>
      <c r="C766" t="s">
        <v>3239</v>
      </c>
      <c r="D766" t="s">
        <v>1686</v>
      </c>
      <c r="E766" t="s">
        <v>3240</v>
      </c>
      <c r="F766">
        <v>1</v>
      </c>
      <c r="H766">
        <v>34.299999999999997</v>
      </c>
      <c r="I766" t="s">
        <v>3241</v>
      </c>
      <c r="J766">
        <v>14</v>
      </c>
      <c r="K766" t="s">
        <v>1898</v>
      </c>
      <c r="L766">
        <v>2</v>
      </c>
    </row>
    <row r="767" spans="1:12">
      <c r="A767">
        <f t="shared" si="11"/>
        <v>763</v>
      </c>
      <c r="B767" t="s">
        <v>3242</v>
      </c>
      <c r="C767" t="s">
        <v>3242</v>
      </c>
      <c r="D767" t="s">
        <v>1687</v>
      </c>
      <c r="E767" t="s">
        <v>3243</v>
      </c>
      <c r="F767">
        <v>1</v>
      </c>
      <c r="H767">
        <v>6.3</v>
      </c>
      <c r="I767" t="s">
        <v>3244</v>
      </c>
      <c r="J767">
        <v>1</v>
      </c>
      <c r="K767" t="s">
        <v>1915</v>
      </c>
      <c r="L767">
        <v>0</v>
      </c>
    </row>
    <row r="768" spans="1:12">
      <c r="A768">
        <f t="shared" si="11"/>
        <v>764</v>
      </c>
      <c r="B768" t="s">
        <v>3245</v>
      </c>
      <c r="C768" t="s">
        <v>3245</v>
      </c>
      <c r="D768" t="s">
        <v>1688</v>
      </c>
      <c r="E768" t="s">
        <v>3246</v>
      </c>
      <c r="F768">
        <v>1</v>
      </c>
      <c r="H768">
        <v>27.4</v>
      </c>
      <c r="I768" t="s">
        <v>3247</v>
      </c>
      <c r="J768">
        <v>3</v>
      </c>
      <c r="K768" t="s">
        <v>1938</v>
      </c>
      <c r="L768">
        <v>0</v>
      </c>
    </row>
    <row r="769" spans="1:12">
      <c r="A769">
        <f t="shared" si="11"/>
        <v>765</v>
      </c>
      <c r="B769" t="s">
        <v>3248</v>
      </c>
      <c r="C769" t="s">
        <v>3248</v>
      </c>
      <c r="D769" t="s">
        <v>1689</v>
      </c>
      <c r="E769" t="s">
        <v>3249</v>
      </c>
      <c r="F769">
        <v>1</v>
      </c>
      <c r="H769">
        <v>60</v>
      </c>
      <c r="I769" t="s">
        <v>3250</v>
      </c>
      <c r="J769">
        <v>25</v>
      </c>
      <c r="K769" t="s">
        <v>1902</v>
      </c>
      <c r="L769">
        <v>0</v>
      </c>
    </row>
    <row r="770" spans="1:12">
      <c r="A770">
        <f t="shared" si="11"/>
        <v>766</v>
      </c>
      <c r="B770" t="s">
        <v>5206</v>
      </c>
      <c r="C770" t="s">
        <v>5206</v>
      </c>
      <c r="D770" t="s">
        <v>4174</v>
      </c>
      <c r="E770" t="s">
        <v>5207</v>
      </c>
      <c r="F770">
        <v>0</v>
      </c>
      <c r="H770">
        <v>20.3</v>
      </c>
      <c r="I770" t="s">
        <v>5208</v>
      </c>
      <c r="J770">
        <v>1</v>
      </c>
      <c r="K770" t="s">
        <v>1915</v>
      </c>
      <c r="L770">
        <v>2</v>
      </c>
    </row>
    <row r="771" spans="1:12">
      <c r="A771">
        <f t="shared" si="11"/>
        <v>767</v>
      </c>
      <c r="B771" t="s">
        <v>5209</v>
      </c>
      <c r="C771" t="s">
        <v>5209</v>
      </c>
      <c r="D771" t="s">
        <v>4175</v>
      </c>
      <c r="E771" t="s">
        <v>5210</v>
      </c>
      <c r="F771">
        <v>0</v>
      </c>
      <c r="H771">
        <v>10.4</v>
      </c>
      <c r="I771" t="s">
        <v>5211</v>
      </c>
      <c r="J771">
        <v>1</v>
      </c>
      <c r="K771" t="s">
        <v>1915</v>
      </c>
      <c r="L771">
        <v>0</v>
      </c>
    </row>
    <row r="772" spans="1:12">
      <c r="A772">
        <f t="shared" si="11"/>
        <v>768</v>
      </c>
      <c r="B772" t="s">
        <v>3251</v>
      </c>
      <c r="C772" t="s">
        <v>3251</v>
      </c>
      <c r="D772" t="s">
        <v>1690</v>
      </c>
      <c r="F772">
        <v>1</v>
      </c>
      <c r="H772">
        <v>10.4</v>
      </c>
      <c r="I772" t="s">
        <v>3252</v>
      </c>
      <c r="J772">
        <v>1</v>
      </c>
      <c r="K772" t="s">
        <v>1915</v>
      </c>
      <c r="L772">
        <v>0</v>
      </c>
    </row>
    <row r="773" spans="1:12">
      <c r="A773">
        <f t="shared" si="11"/>
        <v>769</v>
      </c>
      <c r="B773" t="s">
        <v>5212</v>
      </c>
      <c r="C773" t="s">
        <v>5212</v>
      </c>
      <c r="D773" t="s">
        <v>4176</v>
      </c>
      <c r="E773" t="s">
        <v>5213</v>
      </c>
      <c r="F773">
        <v>0</v>
      </c>
      <c r="H773">
        <v>58.4</v>
      </c>
      <c r="I773" t="s">
        <v>5214</v>
      </c>
      <c r="J773">
        <v>14</v>
      </c>
      <c r="K773" t="s">
        <v>1898</v>
      </c>
      <c r="L773">
        <v>2</v>
      </c>
    </row>
    <row r="774" spans="1:12">
      <c r="A774">
        <f t="shared" si="11"/>
        <v>770</v>
      </c>
      <c r="B774" t="s">
        <v>3253</v>
      </c>
      <c r="C774" t="s">
        <v>3253</v>
      </c>
      <c r="D774" t="s">
        <v>1691</v>
      </c>
      <c r="E774" t="s">
        <v>3254</v>
      </c>
      <c r="F774">
        <v>1</v>
      </c>
      <c r="H774">
        <v>9.3000000000000007</v>
      </c>
      <c r="I774" t="s">
        <v>3255</v>
      </c>
      <c r="J774">
        <v>1</v>
      </c>
      <c r="K774" t="s">
        <v>1915</v>
      </c>
      <c r="L774">
        <v>2</v>
      </c>
    </row>
    <row r="775" spans="1:12">
      <c r="A775">
        <f t="shared" ref="A775:A838" si="12">A774+1</f>
        <v>771</v>
      </c>
      <c r="B775" t="s">
        <v>3256</v>
      </c>
      <c r="C775" t="s">
        <v>3256</v>
      </c>
      <c r="D775" t="s">
        <v>1692</v>
      </c>
      <c r="E775" t="s">
        <v>3257</v>
      </c>
      <c r="F775">
        <v>1</v>
      </c>
      <c r="H775">
        <v>18</v>
      </c>
      <c r="I775" t="s">
        <v>3258</v>
      </c>
      <c r="J775">
        <v>1</v>
      </c>
      <c r="K775" t="s">
        <v>1915</v>
      </c>
      <c r="L775">
        <v>2</v>
      </c>
    </row>
    <row r="776" spans="1:12">
      <c r="A776">
        <f t="shared" si="12"/>
        <v>772</v>
      </c>
      <c r="B776" t="s">
        <v>3259</v>
      </c>
      <c r="C776" t="s">
        <v>3259</v>
      </c>
      <c r="D776" t="s">
        <v>1693</v>
      </c>
      <c r="E776" t="s">
        <v>3260</v>
      </c>
      <c r="F776">
        <v>1</v>
      </c>
      <c r="H776">
        <v>32</v>
      </c>
      <c r="I776" t="s">
        <v>3261</v>
      </c>
      <c r="J776">
        <v>1</v>
      </c>
      <c r="K776" t="s">
        <v>1915</v>
      </c>
      <c r="L776">
        <v>2</v>
      </c>
    </row>
    <row r="777" spans="1:12">
      <c r="A777">
        <f t="shared" si="12"/>
        <v>773</v>
      </c>
      <c r="B777" t="s">
        <v>3262</v>
      </c>
      <c r="C777" t="s">
        <v>3262</v>
      </c>
      <c r="D777" t="s">
        <v>1694</v>
      </c>
      <c r="E777" t="s">
        <v>3263</v>
      </c>
      <c r="F777">
        <v>1</v>
      </c>
      <c r="H777">
        <v>99.2</v>
      </c>
      <c r="I777" t="s">
        <v>3264</v>
      </c>
      <c r="J777">
        <v>3</v>
      </c>
      <c r="K777" t="s">
        <v>1938</v>
      </c>
      <c r="L777">
        <v>2</v>
      </c>
    </row>
    <row r="778" spans="1:12">
      <c r="A778">
        <f t="shared" si="12"/>
        <v>774</v>
      </c>
      <c r="B778" t="s">
        <v>3265</v>
      </c>
      <c r="C778" t="s">
        <v>3265</v>
      </c>
      <c r="D778" t="s">
        <v>1695</v>
      </c>
      <c r="E778" t="s">
        <v>3266</v>
      </c>
      <c r="F778">
        <v>2</v>
      </c>
      <c r="H778">
        <v>64.3</v>
      </c>
      <c r="I778" t="s">
        <v>3267</v>
      </c>
      <c r="J778">
        <v>21</v>
      </c>
      <c r="K778" t="s">
        <v>1945</v>
      </c>
      <c r="L778">
        <v>0</v>
      </c>
    </row>
    <row r="779" spans="1:12">
      <c r="A779">
        <f t="shared" si="12"/>
        <v>775</v>
      </c>
      <c r="B779" t="s">
        <v>3268</v>
      </c>
      <c r="C779" t="s">
        <v>3268</v>
      </c>
      <c r="D779" t="s">
        <v>1696</v>
      </c>
      <c r="E779" t="s">
        <v>3269</v>
      </c>
      <c r="F779">
        <v>1</v>
      </c>
      <c r="H779">
        <v>12</v>
      </c>
      <c r="I779" t="s">
        <v>3270</v>
      </c>
      <c r="J779">
        <v>1</v>
      </c>
      <c r="K779" t="s">
        <v>1915</v>
      </c>
      <c r="L779">
        <v>0</v>
      </c>
    </row>
    <row r="780" spans="1:12">
      <c r="A780">
        <f t="shared" si="12"/>
        <v>776</v>
      </c>
      <c r="B780" t="s">
        <v>5215</v>
      </c>
      <c r="C780" t="s">
        <v>5215</v>
      </c>
      <c r="D780" t="s">
        <v>4379</v>
      </c>
      <c r="E780" t="s">
        <v>5216</v>
      </c>
      <c r="F780">
        <v>0</v>
      </c>
      <c r="H780">
        <v>6.6</v>
      </c>
      <c r="I780" t="s">
        <v>5217</v>
      </c>
      <c r="J780">
        <v>1</v>
      </c>
      <c r="K780" t="s">
        <v>1915</v>
      </c>
      <c r="L780">
        <v>2</v>
      </c>
    </row>
    <row r="781" spans="1:12">
      <c r="A781">
        <f t="shared" si="12"/>
        <v>777</v>
      </c>
      <c r="B781" t="s">
        <v>3271</v>
      </c>
      <c r="C781" t="s">
        <v>3271</v>
      </c>
      <c r="D781" t="s">
        <v>1697</v>
      </c>
      <c r="E781" t="s">
        <v>3272</v>
      </c>
      <c r="F781">
        <v>1</v>
      </c>
      <c r="H781">
        <v>15.6</v>
      </c>
      <c r="I781" t="s">
        <v>3273</v>
      </c>
      <c r="J781">
        <v>1</v>
      </c>
      <c r="K781" t="s">
        <v>1915</v>
      </c>
      <c r="L781">
        <v>0</v>
      </c>
    </row>
    <row r="782" spans="1:12">
      <c r="A782">
        <f t="shared" si="12"/>
        <v>778</v>
      </c>
      <c r="B782" t="s">
        <v>3274</v>
      </c>
      <c r="C782" t="s">
        <v>3274</v>
      </c>
      <c r="D782" t="s">
        <v>1698</v>
      </c>
      <c r="E782" t="s">
        <v>3275</v>
      </c>
      <c r="F782">
        <v>1</v>
      </c>
      <c r="H782">
        <v>6.7</v>
      </c>
      <c r="I782" t="s">
        <v>3276</v>
      </c>
      <c r="J782">
        <v>1</v>
      </c>
      <c r="K782" t="s">
        <v>1915</v>
      </c>
      <c r="L782">
        <v>2</v>
      </c>
    </row>
    <row r="783" spans="1:12">
      <c r="A783">
        <f t="shared" si="12"/>
        <v>779</v>
      </c>
      <c r="B783" t="s">
        <v>3277</v>
      </c>
      <c r="C783" t="s">
        <v>3277</v>
      </c>
      <c r="D783" t="s">
        <v>1236</v>
      </c>
      <c r="E783" t="s">
        <v>3278</v>
      </c>
      <c r="F783">
        <v>1</v>
      </c>
      <c r="H783">
        <v>5.3</v>
      </c>
      <c r="I783" t="s">
        <v>3279</v>
      </c>
      <c r="J783">
        <v>1</v>
      </c>
      <c r="K783" t="s">
        <v>1915</v>
      </c>
      <c r="L783">
        <v>0</v>
      </c>
    </row>
    <row r="784" spans="1:12">
      <c r="A784">
        <f t="shared" si="12"/>
        <v>780</v>
      </c>
      <c r="B784" t="s">
        <v>3280</v>
      </c>
      <c r="C784" t="s">
        <v>3280</v>
      </c>
      <c r="D784" t="s">
        <v>1699</v>
      </c>
      <c r="F784">
        <v>1</v>
      </c>
      <c r="H784">
        <v>27.7</v>
      </c>
      <c r="I784" t="s">
        <v>3281</v>
      </c>
      <c r="J784">
        <v>4</v>
      </c>
      <c r="K784" t="s">
        <v>2199</v>
      </c>
      <c r="L784">
        <v>2</v>
      </c>
    </row>
    <row r="785" spans="1:12">
      <c r="A785">
        <f t="shared" si="12"/>
        <v>781</v>
      </c>
      <c r="B785" t="s">
        <v>3282</v>
      </c>
      <c r="C785" t="s">
        <v>3282</v>
      </c>
      <c r="D785" t="s">
        <v>1700</v>
      </c>
      <c r="F785">
        <v>1</v>
      </c>
      <c r="H785">
        <v>5.6</v>
      </c>
      <c r="I785" t="s">
        <v>3283</v>
      </c>
      <c r="J785">
        <v>10</v>
      </c>
      <c r="K785" t="s">
        <v>1967</v>
      </c>
      <c r="L785">
        <v>0</v>
      </c>
    </row>
    <row r="786" spans="1:12">
      <c r="A786">
        <f t="shared" si="12"/>
        <v>782</v>
      </c>
      <c r="B786" t="s">
        <v>3284</v>
      </c>
      <c r="C786" t="s">
        <v>3284</v>
      </c>
      <c r="D786" t="s">
        <v>1701</v>
      </c>
      <c r="F786">
        <v>1</v>
      </c>
      <c r="H786">
        <v>59</v>
      </c>
      <c r="I786" t="s">
        <v>3285</v>
      </c>
      <c r="J786">
        <v>25</v>
      </c>
      <c r="K786" t="s">
        <v>1902</v>
      </c>
      <c r="L786">
        <v>0</v>
      </c>
    </row>
    <row r="787" spans="1:12">
      <c r="A787">
        <f t="shared" si="12"/>
        <v>783</v>
      </c>
      <c r="B787" t="s">
        <v>3286</v>
      </c>
      <c r="C787" t="s">
        <v>3286</v>
      </c>
      <c r="D787" t="s">
        <v>1702</v>
      </c>
      <c r="E787" t="s">
        <v>3287</v>
      </c>
      <c r="F787">
        <v>1</v>
      </c>
      <c r="H787">
        <v>16.600000000000001</v>
      </c>
      <c r="I787" t="s">
        <v>3288</v>
      </c>
      <c r="J787">
        <v>14</v>
      </c>
      <c r="K787" t="s">
        <v>1898</v>
      </c>
      <c r="L787">
        <v>0</v>
      </c>
    </row>
    <row r="788" spans="1:12">
      <c r="A788">
        <f t="shared" si="12"/>
        <v>784</v>
      </c>
      <c r="B788" t="s">
        <v>5218</v>
      </c>
      <c r="C788" t="s">
        <v>5218</v>
      </c>
      <c r="D788" t="s">
        <v>4380</v>
      </c>
      <c r="E788" t="s">
        <v>5219</v>
      </c>
      <c r="F788">
        <v>0</v>
      </c>
      <c r="H788">
        <v>11.7</v>
      </c>
      <c r="I788" t="s">
        <v>5220</v>
      </c>
      <c r="J788">
        <v>1</v>
      </c>
      <c r="K788" t="s">
        <v>1915</v>
      </c>
      <c r="L788">
        <v>2</v>
      </c>
    </row>
    <row r="789" spans="1:12">
      <c r="A789">
        <f t="shared" si="12"/>
        <v>785</v>
      </c>
      <c r="B789" t="s">
        <v>5221</v>
      </c>
      <c r="C789" t="s">
        <v>5221</v>
      </c>
      <c r="D789" t="s">
        <v>4381</v>
      </c>
      <c r="E789" t="s">
        <v>5222</v>
      </c>
      <c r="F789">
        <v>0</v>
      </c>
      <c r="H789">
        <v>98.2</v>
      </c>
      <c r="I789" t="s">
        <v>5223</v>
      </c>
      <c r="J789">
        <v>24</v>
      </c>
      <c r="K789" t="s">
        <v>2056</v>
      </c>
      <c r="L789">
        <v>0</v>
      </c>
    </row>
    <row r="790" spans="1:12">
      <c r="A790">
        <f t="shared" si="12"/>
        <v>786</v>
      </c>
      <c r="B790" t="s">
        <v>3289</v>
      </c>
      <c r="C790" t="s">
        <v>3289</v>
      </c>
      <c r="D790" t="s">
        <v>1703</v>
      </c>
      <c r="F790">
        <v>1</v>
      </c>
      <c r="H790">
        <v>146.1</v>
      </c>
      <c r="I790" t="s">
        <v>3290</v>
      </c>
      <c r="J790">
        <v>1</v>
      </c>
      <c r="K790" t="s">
        <v>1915</v>
      </c>
      <c r="L790">
        <v>0</v>
      </c>
    </row>
    <row r="791" spans="1:12">
      <c r="A791">
        <f t="shared" si="12"/>
        <v>787</v>
      </c>
      <c r="B791" t="s">
        <v>3291</v>
      </c>
      <c r="C791" t="s">
        <v>3291</v>
      </c>
      <c r="D791" t="s">
        <v>1704</v>
      </c>
      <c r="E791" t="s">
        <v>3292</v>
      </c>
      <c r="F791">
        <v>1</v>
      </c>
      <c r="H791">
        <v>46498</v>
      </c>
      <c r="I791" t="s">
        <v>3293</v>
      </c>
      <c r="J791">
        <v>25</v>
      </c>
      <c r="K791" t="s">
        <v>1902</v>
      </c>
      <c r="L791">
        <v>0</v>
      </c>
    </row>
    <row r="792" spans="1:12">
      <c r="A792">
        <f t="shared" si="12"/>
        <v>788</v>
      </c>
      <c r="B792" t="s">
        <v>3294</v>
      </c>
      <c r="C792" t="s">
        <v>3294</v>
      </c>
      <c r="D792" t="s">
        <v>924</v>
      </c>
      <c r="E792" t="s">
        <v>3295</v>
      </c>
      <c r="F792">
        <v>2</v>
      </c>
      <c r="H792">
        <v>8.8000000000000007</v>
      </c>
      <c r="I792" t="s">
        <v>3296</v>
      </c>
      <c r="J792">
        <v>3</v>
      </c>
      <c r="K792" t="s">
        <v>1938</v>
      </c>
      <c r="L792">
        <v>2</v>
      </c>
    </row>
    <row r="793" spans="1:12">
      <c r="A793">
        <f t="shared" si="12"/>
        <v>789</v>
      </c>
      <c r="B793" t="s">
        <v>5224</v>
      </c>
      <c r="C793" t="s">
        <v>5224</v>
      </c>
      <c r="D793" t="s">
        <v>4382</v>
      </c>
      <c r="E793" t="s">
        <v>5225</v>
      </c>
      <c r="F793">
        <v>0</v>
      </c>
      <c r="H793">
        <v>13.5</v>
      </c>
      <c r="I793" t="s">
        <v>5226</v>
      </c>
      <c r="J793">
        <v>1</v>
      </c>
      <c r="K793" t="s">
        <v>1915</v>
      </c>
      <c r="L793">
        <v>0</v>
      </c>
    </row>
    <row r="794" spans="1:12">
      <c r="A794">
        <f t="shared" si="12"/>
        <v>790</v>
      </c>
      <c r="B794" t="s">
        <v>3297</v>
      </c>
      <c r="C794" t="s">
        <v>3297</v>
      </c>
      <c r="D794" t="s">
        <v>1705</v>
      </c>
      <c r="E794" t="s">
        <v>3298</v>
      </c>
      <c r="F794">
        <v>1</v>
      </c>
      <c r="H794">
        <v>10.4</v>
      </c>
      <c r="I794" t="s">
        <v>3299</v>
      </c>
      <c r="J794">
        <v>1</v>
      </c>
      <c r="K794" t="s">
        <v>1915</v>
      </c>
      <c r="L794">
        <v>0</v>
      </c>
    </row>
    <row r="795" spans="1:12">
      <c r="A795">
        <f t="shared" si="12"/>
        <v>791</v>
      </c>
      <c r="B795" t="s">
        <v>5227</v>
      </c>
      <c r="C795" t="s">
        <v>5227</v>
      </c>
      <c r="D795" t="s">
        <v>4383</v>
      </c>
      <c r="E795" t="s">
        <v>5228</v>
      </c>
      <c r="F795">
        <v>0</v>
      </c>
      <c r="H795">
        <v>82.8</v>
      </c>
      <c r="I795" t="s">
        <v>5229</v>
      </c>
      <c r="J795">
        <v>1</v>
      </c>
      <c r="K795" t="s">
        <v>1915</v>
      </c>
      <c r="L795">
        <v>0</v>
      </c>
    </row>
    <row r="796" spans="1:12">
      <c r="A796">
        <f t="shared" si="12"/>
        <v>792</v>
      </c>
      <c r="B796" t="s">
        <v>3300</v>
      </c>
      <c r="C796" t="s">
        <v>3300</v>
      </c>
      <c r="D796" t="s">
        <v>1706</v>
      </c>
      <c r="F796">
        <v>2</v>
      </c>
      <c r="H796">
        <v>6.8</v>
      </c>
      <c r="I796" t="s">
        <v>3301</v>
      </c>
      <c r="J796">
        <v>1</v>
      </c>
      <c r="K796" t="s">
        <v>1915</v>
      </c>
      <c r="L796">
        <v>0</v>
      </c>
    </row>
    <row r="797" spans="1:12">
      <c r="A797">
        <f t="shared" si="12"/>
        <v>793</v>
      </c>
      <c r="B797" t="s">
        <v>5230</v>
      </c>
      <c r="C797" t="s">
        <v>5230</v>
      </c>
      <c r="D797" t="s">
        <v>1707</v>
      </c>
      <c r="E797" t="s">
        <v>5231</v>
      </c>
      <c r="F797">
        <v>0</v>
      </c>
      <c r="H797">
        <v>141.69999999999999</v>
      </c>
      <c r="I797" t="s">
        <v>5232</v>
      </c>
      <c r="J797">
        <v>1</v>
      </c>
      <c r="K797" t="s">
        <v>1915</v>
      </c>
      <c r="L797">
        <v>2</v>
      </c>
    </row>
    <row r="798" spans="1:12">
      <c r="A798">
        <f t="shared" si="12"/>
        <v>794</v>
      </c>
      <c r="B798" t="s">
        <v>3302</v>
      </c>
      <c r="C798" t="s">
        <v>3302</v>
      </c>
      <c r="D798" t="s">
        <v>1708</v>
      </c>
      <c r="E798" t="s">
        <v>3303</v>
      </c>
      <c r="F798">
        <v>1</v>
      </c>
      <c r="H798">
        <v>8.5</v>
      </c>
      <c r="I798" t="s">
        <v>3304</v>
      </c>
      <c r="J798">
        <v>17</v>
      </c>
      <c r="K798" t="s">
        <v>2090</v>
      </c>
      <c r="L798">
        <v>0</v>
      </c>
    </row>
    <row r="799" spans="1:12">
      <c r="A799">
        <f t="shared" si="12"/>
        <v>795</v>
      </c>
      <c r="B799" t="s">
        <v>5233</v>
      </c>
      <c r="C799" t="s">
        <v>5233</v>
      </c>
      <c r="D799" t="s">
        <v>4384</v>
      </c>
      <c r="E799" t="s">
        <v>5234</v>
      </c>
      <c r="F799">
        <v>0</v>
      </c>
      <c r="H799">
        <v>2.4900000000000002</v>
      </c>
      <c r="I799" t="s">
        <v>5235</v>
      </c>
      <c r="J799">
        <v>14</v>
      </c>
      <c r="K799" t="s">
        <v>1898</v>
      </c>
      <c r="L799">
        <v>0</v>
      </c>
    </row>
    <row r="800" spans="1:12">
      <c r="A800">
        <f t="shared" si="12"/>
        <v>796</v>
      </c>
      <c r="B800" t="s">
        <v>3305</v>
      </c>
      <c r="C800" t="s">
        <v>3305</v>
      </c>
      <c r="D800" t="s">
        <v>1709</v>
      </c>
      <c r="E800" t="s">
        <v>3306</v>
      </c>
      <c r="F800">
        <v>2</v>
      </c>
      <c r="H800">
        <v>28172</v>
      </c>
      <c r="I800" t="s">
        <v>3307</v>
      </c>
      <c r="J800">
        <v>25</v>
      </c>
      <c r="K800" t="s">
        <v>1902</v>
      </c>
      <c r="L800">
        <v>0</v>
      </c>
    </row>
    <row r="801" spans="1:12">
      <c r="A801">
        <f t="shared" si="12"/>
        <v>797</v>
      </c>
      <c r="B801" t="s">
        <v>3308</v>
      </c>
      <c r="C801" t="s">
        <v>3308</v>
      </c>
      <c r="D801" t="s">
        <v>1710</v>
      </c>
      <c r="E801" t="s">
        <v>3309</v>
      </c>
      <c r="F801">
        <v>1</v>
      </c>
      <c r="H801">
        <v>165</v>
      </c>
      <c r="I801" t="s">
        <v>3310</v>
      </c>
      <c r="J801">
        <v>25</v>
      </c>
      <c r="K801" t="s">
        <v>1902</v>
      </c>
      <c r="L801">
        <v>0</v>
      </c>
    </row>
    <row r="802" spans="1:12">
      <c r="A802">
        <f t="shared" si="12"/>
        <v>798</v>
      </c>
      <c r="B802" t="s">
        <v>3311</v>
      </c>
      <c r="C802" t="s">
        <v>3311</v>
      </c>
      <c r="D802" t="s">
        <v>1711</v>
      </c>
      <c r="E802" t="s">
        <v>3312</v>
      </c>
      <c r="F802">
        <v>1</v>
      </c>
      <c r="H802">
        <v>126</v>
      </c>
      <c r="I802" t="s">
        <v>3313</v>
      </c>
      <c r="J802">
        <v>25</v>
      </c>
      <c r="K802" t="s">
        <v>1902</v>
      </c>
      <c r="L802">
        <v>0</v>
      </c>
    </row>
    <row r="803" spans="1:12">
      <c r="A803">
        <f t="shared" si="12"/>
        <v>799</v>
      </c>
      <c r="B803" t="s">
        <v>3314</v>
      </c>
      <c r="C803" t="s">
        <v>3314</v>
      </c>
      <c r="D803" t="s">
        <v>1712</v>
      </c>
      <c r="E803" t="s">
        <v>3315</v>
      </c>
      <c r="F803">
        <v>1</v>
      </c>
      <c r="H803">
        <v>7.4</v>
      </c>
      <c r="I803" t="s">
        <v>3316</v>
      </c>
      <c r="J803">
        <v>18</v>
      </c>
      <c r="K803" t="s">
        <v>2254</v>
      </c>
      <c r="L803">
        <v>0</v>
      </c>
    </row>
    <row r="804" spans="1:12">
      <c r="A804">
        <f t="shared" si="12"/>
        <v>800</v>
      </c>
      <c r="B804" t="s">
        <v>3317</v>
      </c>
      <c r="C804" t="s">
        <v>3317</v>
      </c>
      <c r="D804" t="s">
        <v>1713</v>
      </c>
      <c r="E804" t="s">
        <v>3318</v>
      </c>
      <c r="F804">
        <v>1</v>
      </c>
      <c r="H804">
        <v>7.4</v>
      </c>
      <c r="I804" t="s">
        <v>3319</v>
      </c>
      <c r="J804">
        <v>18</v>
      </c>
      <c r="K804" t="s">
        <v>2254</v>
      </c>
      <c r="L804">
        <v>0</v>
      </c>
    </row>
    <row r="805" spans="1:12">
      <c r="A805">
        <f t="shared" si="12"/>
        <v>801</v>
      </c>
      <c r="B805" t="s">
        <v>3320</v>
      </c>
      <c r="C805" t="s">
        <v>3320</v>
      </c>
      <c r="D805" t="s">
        <v>1714</v>
      </c>
      <c r="F805">
        <v>1</v>
      </c>
      <c r="H805">
        <v>3.7</v>
      </c>
      <c r="I805" t="s">
        <v>3321</v>
      </c>
      <c r="J805">
        <v>14</v>
      </c>
      <c r="K805" t="s">
        <v>1898</v>
      </c>
      <c r="L805">
        <v>0</v>
      </c>
    </row>
    <row r="806" spans="1:12">
      <c r="A806">
        <f t="shared" si="12"/>
        <v>802</v>
      </c>
      <c r="B806" t="s">
        <v>5236</v>
      </c>
      <c r="C806" t="s">
        <v>5236</v>
      </c>
      <c r="D806" t="s">
        <v>4385</v>
      </c>
      <c r="E806" t="s">
        <v>5237</v>
      </c>
      <c r="F806">
        <v>0</v>
      </c>
      <c r="H806">
        <v>87.1</v>
      </c>
      <c r="I806" t="s">
        <v>5238</v>
      </c>
      <c r="J806">
        <v>16</v>
      </c>
      <c r="K806" t="s">
        <v>3384</v>
      </c>
      <c r="L806">
        <v>0</v>
      </c>
    </row>
    <row r="807" spans="1:12">
      <c r="A807">
        <f t="shared" si="12"/>
        <v>803</v>
      </c>
      <c r="B807" t="s">
        <v>3322</v>
      </c>
      <c r="C807" t="s">
        <v>3322</v>
      </c>
      <c r="D807" t="s">
        <v>1715</v>
      </c>
      <c r="E807" t="s">
        <v>3323</v>
      </c>
      <c r="F807">
        <v>1</v>
      </c>
      <c r="H807">
        <v>35976</v>
      </c>
      <c r="I807" t="s">
        <v>3324</v>
      </c>
      <c r="J807">
        <v>25</v>
      </c>
      <c r="K807" t="s">
        <v>1902</v>
      </c>
      <c r="L807">
        <v>0</v>
      </c>
    </row>
    <row r="808" spans="1:12">
      <c r="A808">
        <f t="shared" si="12"/>
        <v>804</v>
      </c>
      <c r="B808" t="s">
        <v>3325</v>
      </c>
      <c r="C808" t="s">
        <v>3325</v>
      </c>
      <c r="D808" t="s">
        <v>1716</v>
      </c>
      <c r="E808" t="s">
        <v>3326</v>
      </c>
      <c r="F808">
        <v>2</v>
      </c>
      <c r="H808">
        <v>33.6</v>
      </c>
      <c r="I808" t="s">
        <v>3327</v>
      </c>
      <c r="J808">
        <v>1</v>
      </c>
      <c r="K808" t="s">
        <v>1915</v>
      </c>
      <c r="L808">
        <v>2</v>
      </c>
    </row>
    <row r="809" spans="1:12">
      <c r="A809">
        <f t="shared" si="12"/>
        <v>805</v>
      </c>
      <c r="B809" t="s">
        <v>3328</v>
      </c>
      <c r="C809" t="s">
        <v>3328</v>
      </c>
      <c r="D809" t="s">
        <v>1717</v>
      </c>
      <c r="F809">
        <v>1</v>
      </c>
      <c r="H809">
        <v>201.4</v>
      </c>
      <c r="I809" t="s">
        <v>3329</v>
      </c>
      <c r="J809">
        <v>21</v>
      </c>
      <c r="K809" t="s">
        <v>1945</v>
      </c>
      <c r="L809">
        <v>0</v>
      </c>
    </row>
    <row r="810" spans="1:12">
      <c r="A810">
        <f t="shared" si="12"/>
        <v>806</v>
      </c>
      <c r="B810" t="s">
        <v>3330</v>
      </c>
      <c r="C810" t="s">
        <v>3330</v>
      </c>
      <c r="D810" t="s">
        <v>943</v>
      </c>
      <c r="E810" t="s">
        <v>3331</v>
      </c>
      <c r="F810">
        <v>1</v>
      </c>
      <c r="H810">
        <v>21.3</v>
      </c>
      <c r="I810" t="s">
        <v>3332</v>
      </c>
      <c r="J810">
        <v>14</v>
      </c>
      <c r="K810" t="s">
        <v>1898</v>
      </c>
      <c r="L810">
        <v>0</v>
      </c>
    </row>
    <row r="811" spans="1:12">
      <c r="A811">
        <f t="shared" si="12"/>
        <v>807</v>
      </c>
      <c r="B811" t="s">
        <v>5239</v>
      </c>
      <c r="C811" t="s">
        <v>5239</v>
      </c>
      <c r="D811" t="s">
        <v>4386</v>
      </c>
      <c r="E811" t="s">
        <v>5240</v>
      </c>
      <c r="F811">
        <v>0</v>
      </c>
      <c r="H811">
        <v>12.8</v>
      </c>
      <c r="I811" t="s">
        <v>5241</v>
      </c>
      <c r="J811">
        <v>1</v>
      </c>
      <c r="K811" t="s">
        <v>1915</v>
      </c>
      <c r="L811">
        <v>2</v>
      </c>
    </row>
    <row r="812" spans="1:12">
      <c r="A812">
        <f t="shared" si="12"/>
        <v>808</v>
      </c>
      <c r="B812" t="s">
        <v>5242</v>
      </c>
      <c r="C812" t="s">
        <v>5242</v>
      </c>
      <c r="D812" t="s">
        <v>4177</v>
      </c>
      <c r="E812" t="s">
        <v>5243</v>
      </c>
      <c r="F812">
        <v>0</v>
      </c>
      <c r="H812">
        <v>6.1</v>
      </c>
      <c r="I812" t="s">
        <v>5244</v>
      </c>
      <c r="J812">
        <v>1</v>
      </c>
      <c r="K812" t="s">
        <v>1915</v>
      </c>
      <c r="L812">
        <v>0</v>
      </c>
    </row>
    <row r="813" spans="1:12">
      <c r="A813">
        <f t="shared" si="12"/>
        <v>809</v>
      </c>
      <c r="B813" t="s">
        <v>5245</v>
      </c>
      <c r="C813" t="s">
        <v>5245</v>
      </c>
      <c r="D813" t="s">
        <v>4178</v>
      </c>
      <c r="F813">
        <v>0</v>
      </c>
      <c r="H813">
        <v>175</v>
      </c>
      <c r="I813" t="s">
        <v>5246</v>
      </c>
      <c r="J813">
        <v>25</v>
      </c>
      <c r="K813" t="s">
        <v>1902</v>
      </c>
      <c r="L813">
        <v>2</v>
      </c>
    </row>
    <row r="814" spans="1:12">
      <c r="A814">
        <f t="shared" si="12"/>
        <v>810</v>
      </c>
      <c r="B814" t="s">
        <v>3333</v>
      </c>
      <c r="C814" t="s">
        <v>3333</v>
      </c>
      <c r="D814" t="s">
        <v>1718</v>
      </c>
      <c r="E814" t="s">
        <v>3334</v>
      </c>
      <c r="F814">
        <v>1</v>
      </c>
      <c r="H814">
        <v>90.8</v>
      </c>
      <c r="I814" t="s">
        <v>3335</v>
      </c>
      <c r="J814">
        <v>1</v>
      </c>
      <c r="K814" t="s">
        <v>1915</v>
      </c>
      <c r="L814">
        <v>0</v>
      </c>
    </row>
    <row r="815" spans="1:12">
      <c r="A815">
        <f t="shared" si="12"/>
        <v>811</v>
      </c>
      <c r="B815" t="s">
        <v>3336</v>
      </c>
      <c r="C815" t="s">
        <v>3336</v>
      </c>
      <c r="D815" t="s">
        <v>1719</v>
      </c>
      <c r="E815" t="s">
        <v>3337</v>
      </c>
      <c r="F815">
        <v>1</v>
      </c>
      <c r="H815">
        <v>109.9</v>
      </c>
      <c r="I815" t="s">
        <v>3338</v>
      </c>
      <c r="J815">
        <v>1</v>
      </c>
      <c r="K815" t="s">
        <v>1915</v>
      </c>
      <c r="L815">
        <v>0</v>
      </c>
    </row>
    <row r="816" spans="1:12">
      <c r="A816">
        <f t="shared" si="12"/>
        <v>812</v>
      </c>
      <c r="B816" t="s">
        <v>3339</v>
      </c>
      <c r="C816" t="s">
        <v>3339</v>
      </c>
      <c r="D816" t="s">
        <v>1720</v>
      </c>
      <c r="E816" t="s">
        <v>3340</v>
      </c>
      <c r="F816">
        <v>1</v>
      </c>
      <c r="H816">
        <v>7.3</v>
      </c>
      <c r="I816" t="s">
        <v>3341</v>
      </c>
      <c r="J816">
        <v>1</v>
      </c>
      <c r="K816" t="s">
        <v>1915</v>
      </c>
      <c r="L816">
        <v>0</v>
      </c>
    </row>
    <row r="817" spans="1:12">
      <c r="A817">
        <f t="shared" si="12"/>
        <v>813</v>
      </c>
      <c r="B817" t="s">
        <v>3342</v>
      </c>
      <c r="C817" t="s">
        <v>3342</v>
      </c>
      <c r="D817" t="s">
        <v>1721</v>
      </c>
      <c r="F817">
        <v>1</v>
      </c>
      <c r="H817">
        <v>561</v>
      </c>
      <c r="I817" t="s">
        <v>3343</v>
      </c>
      <c r="J817">
        <v>25</v>
      </c>
      <c r="K817" t="s">
        <v>1902</v>
      </c>
      <c r="L817">
        <v>2</v>
      </c>
    </row>
    <row r="818" spans="1:12">
      <c r="A818">
        <f t="shared" si="12"/>
        <v>814</v>
      </c>
      <c r="B818" t="s">
        <v>3344</v>
      </c>
      <c r="C818" t="s">
        <v>3344</v>
      </c>
      <c r="D818" t="s">
        <v>1722</v>
      </c>
      <c r="E818" t="s">
        <v>3345</v>
      </c>
      <c r="F818">
        <v>1</v>
      </c>
      <c r="H818">
        <v>7.8</v>
      </c>
      <c r="I818" t="s">
        <v>3346</v>
      </c>
      <c r="J818">
        <v>1</v>
      </c>
      <c r="K818" t="s">
        <v>1915</v>
      </c>
      <c r="L818">
        <v>0</v>
      </c>
    </row>
    <row r="819" spans="1:12">
      <c r="A819">
        <f t="shared" si="12"/>
        <v>815</v>
      </c>
      <c r="B819" t="s">
        <v>3347</v>
      </c>
      <c r="C819" t="s">
        <v>3347</v>
      </c>
      <c r="D819" t="s">
        <v>1723</v>
      </c>
      <c r="F819">
        <v>1</v>
      </c>
      <c r="H819">
        <v>16.2</v>
      </c>
      <c r="I819" t="s">
        <v>3348</v>
      </c>
      <c r="J819">
        <v>4</v>
      </c>
      <c r="K819" t="s">
        <v>2199</v>
      </c>
      <c r="L819">
        <v>0</v>
      </c>
    </row>
    <row r="820" spans="1:12">
      <c r="A820">
        <f t="shared" si="12"/>
        <v>816</v>
      </c>
      <c r="B820" t="s">
        <v>3349</v>
      </c>
      <c r="C820" t="s">
        <v>3349</v>
      </c>
      <c r="D820" t="s">
        <v>1724</v>
      </c>
      <c r="F820">
        <v>2</v>
      </c>
      <c r="H820">
        <v>100.1</v>
      </c>
      <c r="I820" t="s">
        <v>3350</v>
      </c>
      <c r="J820">
        <v>5</v>
      </c>
      <c r="K820" t="s">
        <v>2581</v>
      </c>
      <c r="L820">
        <v>0</v>
      </c>
    </row>
    <row r="821" spans="1:12">
      <c r="A821">
        <f t="shared" si="12"/>
        <v>817</v>
      </c>
      <c r="B821" t="s">
        <v>3351</v>
      </c>
      <c r="C821" t="s">
        <v>3351</v>
      </c>
      <c r="D821" t="s">
        <v>1725</v>
      </c>
      <c r="E821" t="s">
        <v>3352</v>
      </c>
      <c r="F821">
        <v>1</v>
      </c>
      <c r="H821">
        <v>329</v>
      </c>
      <c r="I821" t="s">
        <v>3353</v>
      </c>
      <c r="J821">
        <v>25</v>
      </c>
      <c r="K821" t="s">
        <v>1902</v>
      </c>
      <c r="L821">
        <v>0</v>
      </c>
    </row>
    <row r="822" spans="1:12">
      <c r="A822">
        <f t="shared" si="12"/>
        <v>818</v>
      </c>
      <c r="B822" t="s">
        <v>3354</v>
      </c>
      <c r="C822" t="s">
        <v>3354</v>
      </c>
      <c r="D822" t="s">
        <v>1726</v>
      </c>
      <c r="F822">
        <v>1</v>
      </c>
      <c r="H822">
        <v>11.3</v>
      </c>
      <c r="I822" t="s">
        <v>3355</v>
      </c>
      <c r="J822">
        <v>14</v>
      </c>
      <c r="K822" t="s">
        <v>1898</v>
      </c>
      <c r="L822">
        <v>0</v>
      </c>
    </row>
    <row r="823" spans="1:12">
      <c r="A823">
        <f t="shared" si="12"/>
        <v>819</v>
      </c>
      <c r="B823" t="s">
        <v>5247</v>
      </c>
      <c r="C823" t="s">
        <v>5247</v>
      </c>
      <c r="D823" t="s">
        <v>4387</v>
      </c>
      <c r="E823" t="s">
        <v>5248</v>
      </c>
      <c r="F823">
        <v>0</v>
      </c>
      <c r="H823">
        <v>10.4</v>
      </c>
      <c r="I823" t="s">
        <v>5249</v>
      </c>
      <c r="J823">
        <v>1</v>
      </c>
      <c r="K823" t="s">
        <v>1915</v>
      </c>
      <c r="L823">
        <v>0</v>
      </c>
    </row>
    <row r="824" spans="1:12">
      <c r="A824">
        <f t="shared" si="12"/>
        <v>820</v>
      </c>
      <c r="B824" t="s">
        <v>3356</v>
      </c>
      <c r="C824" t="s">
        <v>3356</v>
      </c>
      <c r="D824" t="s">
        <v>1727</v>
      </c>
      <c r="F824">
        <v>1</v>
      </c>
      <c r="H824">
        <v>10.4</v>
      </c>
      <c r="I824" t="s">
        <v>3357</v>
      </c>
      <c r="J824">
        <v>1</v>
      </c>
      <c r="K824" t="s">
        <v>1915</v>
      </c>
      <c r="L824">
        <v>0</v>
      </c>
    </row>
    <row r="825" spans="1:12">
      <c r="A825">
        <f t="shared" si="12"/>
        <v>821</v>
      </c>
      <c r="B825" t="s">
        <v>3358</v>
      </c>
      <c r="C825" t="s">
        <v>3358</v>
      </c>
      <c r="D825" t="s">
        <v>964</v>
      </c>
      <c r="E825" t="s">
        <v>3359</v>
      </c>
      <c r="F825">
        <v>1</v>
      </c>
      <c r="H825">
        <v>863</v>
      </c>
      <c r="I825" t="s">
        <v>3360</v>
      </c>
      <c r="J825">
        <v>25</v>
      </c>
      <c r="K825" t="s">
        <v>1902</v>
      </c>
      <c r="L825">
        <v>0</v>
      </c>
    </row>
    <row r="826" spans="1:12">
      <c r="A826">
        <f t="shared" si="12"/>
        <v>822</v>
      </c>
      <c r="B826" t="s">
        <v>5250</v>
      </c>
      <c r="C826" t="s">
        <v>5250</v>
      </c>
      <c r="D826" t="s">
        <v>4388</v>
      </c>
      <c r="E826" t="s">
        <v>5251</v>
      </c>
      <c r="F826">
        <v>0</v>
      </c>
      <c r="H826">
        <v>77.900000000000006</v>
      </c>
      <c r="I826" t="s">
        <v>5252</v>
      </c>
      <c r="J826">
        <v>22</v>
      </c>
      <c r="K826" t="s">
        <v>2662</v>
      </c>
      <c r="L826">
        <v>0</v>
      </c>
    </row>
    <row r="827" spans="1:12">
      <c r="A827">
        <f t="shared" si="12"/>
        <v>823</v>
      </c>
      <c r="B827" t="s">
        <v>3361</v>
      </c>
      <c r="C827" t="s">
        <v>3361</v>
      </c>
      <c r="D827" t="s">
        <v>1728</v>
      </c>
      <c r="E827" t="s">
        <v>3362</v>
      </c>
      <c r="F827">
        <v>1</v>
      </c>
      <c r="H827">
        <v>188</v>
      </c>
      <c r="I827" t="s">
        <v>3363</v>
      </c>
      <c r="J827">
        <v>25</v>
      </c>
      <c r="K827" t="s">
        <v>1902</v>
      </c>
      <c r="L827">
        <v>2</v>
      </c>
    </row>
    <row r="828" spans="1:12">
      <c r="A828">
        <f t="shared" si="12"/>
        <v>824</v>
      </c>
      <c r="B828" t="s">
        <v>3364</v>
      </c>
      <c r="C828" t="s">
        <v>3364</v>
      </c>
      <c r="D828" t="s">
        <v>968</v>
      </c>
      <c r="E828" t="s">
        <v>3365</v>
      </c>
      <c r="F828">
        <v>2</v>
      </c>
      <c r="H828">
        <v>71.099999999999994</v>
      </c>
      <c r="I828" t="s">
        <v>3366</v>
      </c>
      <c r="J828">
        <v>3</v>
      </c>
      <c r="K828" t="s">
        <v>1938</v>
      </c>
      <c r="L828">
        <v>0</v>
      </c>
    </row>
    <row r="829" spans="1:12">
      <c r="A829">
        <f t="shared" si="12"/>
        <v>825</v>
      </c>
      <c r="B829" t="s">
        <v>3367</v>
      </c>
      <c r="C829" t="s">
        <v>3367</v>
      </c>
      <c r="D829" t="s">
        <v>1729</v>
      </c>
      <c r="E829" t="s">
        <v>3368</v>
      </c>
      <c r="F829">
        <v>1</v>
      </c>
      <c r="H829">
        <v>251</v>
      </c>
      <c r="I829" t="s">
        <v>3369</v>
      </c>
      <c r="J829">
        <v>25</v>
      </c>
      <c r="K829" t="s">
        <v>1902</v>
      </c>
      <c r="L829">
        <v>0</v>
      </c>
    </row>
    <row r="830" spans="1:12">
      <c r="A830">
        <f t="shared" si="12"/>
        <v>826</v>
      </c>
      <c r="B830" t="s">
        <v>3370</v>
      </c>
      <c r="C830" t="s">
        <v>3370</v>
      </c>
      <c r="D830" t="s">
        <v>1730</v>
      </c>
      <c r="E830" t="s">
        <v>3371</v>
      </c>
      <c r="F830">
        <v>1</v>
      </c>
      <c r="H830">
        <v>279</v>
      </c>
      <c r="I830" t="s">
        <v>3369</v>
      </c>
      <c r="J830">
        <v>25</v>
      </c>
      <c r="K830" t="s">
        <v>1902</v>
      </c>
      <c r="L830">
        <v>0</v>
      </c>
    </row>
    <row r="831" spans="1:12">
      <c r="A831">
        <f t="shared" si="12"/>
        <v>827</v>
      </c>
      <c r="B831" t="s">
        <v>3372</v>
      </c>
      <c r="C831" t="s">
        <v>3372</v>
      </c>
      <c r="D831" t="s">
        <v>1731</v>
      </c>
      <c r="E831" t="s">
        <v>3373</v>
      </c>
      <c r="F831">
        <v>1</v>
      </c>
      <c r="H831">
        <v>3.2</v>
      </c>
      <c r="I831" t="s">
        <v>3374</v>
      </c>
      <c r="J831">
        <v>9</v>
      </c>
      <c r="K831" t="s">
        <v>3375</v>
      </c>
      <c r="L831">
        <v>0</v>
      </c>
    </row>
    <row r="832" spans="1:12">
      <c r="A832">
        <f t="shared" si="12"/>
        <v>828</v>
      </c>
      <c r="B832" t="s">
        <v>5253</v>
      </c>
      <c r="C832" t="s">
        <v>5253</v>
      </c>
      <c r="D832" t="s">
        <v>4179</v>
      </c>
      <c r="E832" t="s">
        <v>5254</v>
      </c>
      <c r="F832">
        <v>0</v>
      </c>
      <c r="H832">
        <v>1.21</v>
      </c>
      <c r="I832" t="s">
        <v>5255</v>
      </c>
      <c r="J832">
        <v>17</v>
      </c>
      <c r="K832" t="s">
        <v>2090</v>
      </c>
      <c r="L832">
        <v>0</v>
      </c>
    </row>
    <row r="833" spans="1:12">
      <c r="A833">
        <f t="shared" si="12"/>
        <v>829</v>
      </c>
      <c r="B833" t="s">
        <v>3376</v>
      </c>
      <c r="C833" t="s">
        <v>3376</v>
      </c>
      <c r="D833" t="s">
        <v>1732</v>
      </c>
      <c r="E833" t="s">
        <v>3377</v>
      </c>
      <c r="F833">
        <v>1</v>
      </c>
      <c r="H833">
        <v>0</v>
      </c>
      <c r="I833" t="s">
        <v>1732</v>
      </c>
      <c r="J833">
        <v>24</v>
      </c>
      <c r="K833" t="s">
        <v>2056</v>
      </c>
      <c r="L833">
        <v>0</v>
      </c>
    </row>
    <row r="834" spans="1:12">
      <c r="A834">
        <f t="shared" si="12"/>
        <v>830</v>
      </c>
      <c r="B834" t="s">
        <v>3378</v>
      </c>
      <c r="C834" t="s">
        <v>3378</v>
      </c>
      <c r="D834" t="s">
        <v>1733</v>
      </c>
      <c r="E834" t="s">
        <v>3379</v>
      </c>
      <c r="F834">
        <v>2</v>
      </c>
      <c r="H834">
        <v>69</v>
      </c>
      <c r="I834" t="s">
        <v>3380</v>
      </c>
      <c r="J834">
        <v>25</v>
      </c>
      <c r="K834" t="s">
        <v>1902</v>
      </c>
      <c r="L834">
        <v>0</v>
      </c>
    </row>
    <row r="835" spans="1:12">
      <c r="A835">
        <f t="shared" si="12"/>
        <v>831</v>
      </c>
      <c r="B835" t="s">
        <v>3381</v>
      </c>
      <c r="C835" t="s">
        <v>3381</v>
      </c>
      <c r="D835" t="s">
        <v>1734</v>
      </c>
      <c r="E835" t="s">
        <v>3382</v>
      </c>
      <c r="F835">
        <v>1</v>
      </c>
      <c r="H835">
        <v>77.8</v>
      </c>
      <c r="I835" t="s">
        <v>3383</v>
      </c>
      <c r="J835">
        <v>16</v>
      </c>
      <c r="K835" t="s">
        <v>3384</v>
      </c>
      <c r="L835">
        <v>0</v>
      </c>
    </row>
    <row r="836" spans="1:12">
      <c r="A836">
        <f t="shared" si="12"/>
        <v>832</v>
      </c>
      <c r="B836" t="s">
        <v>5256</v>
      </c>
      <c r="C836" t="s">
        <v>5256</v>
      </c>
      <c r="D836" t="s">
        <v>4180</v>
      </c>
      <c r="E836" t="s">
        <v>5257</v>
      </c>
      <c r="F836">
        <v>0</v>
      </c>
      <c r="H836">
        <v>11.2</v>
      </c>
      <c r="I836" t="s">
        <v>5258</v>
      </c>
      <c r="J836">
        <v>1</v>
      </c>
      <c r="K836" t="s">
        <v>1915</v>
      </c>
      <c r="L836">
        <v>0</v>
      </c>
    </row>
    <row r="837" spans="1:12">
      <c r="A837">
        <f t="shared" si="12"/>
        <v>833</v>
      </c>
      <c r="B837" t="s">
        <v>5259</v>
      </c>
      <c r="C837" t="s">
        <v>5259</v>
      </c>
      <c r="D837" t="s">
        <v>4389</v>
      </c>
      <c r="E837" t="s">
        <v>5260</v>
      </c>
      <c r="F837">
        <v>0</v>
      </c>
      <c r="H837">
        <v>50.1</v>
      </c>
      <c r="I837" t="s">
        <v>5261</v>
      </c>
      <c r="J837">
        <v>3</v>
      </c>
      <c r="K837" t="s">
        <v>1938</v>
      </c>
      <c r="L837">
        <v>0</v>
      </c>
    </row>
    <row r="838" spans="1:12">
      <c r="A838">
        <f t="shared" si="12"/>
        <v>834</v>
      </c>
      <c r="B838" t="s">
        <v>3385</v>
      </c>
      <c r="C838" t="s">
        <v>3385</v>
      </c>
      <c r="D838" t="s">
        <v>1735</v>
      </c>
      <c r="E838" t="s">
        <v>3386</v>
      </c>
      <c r="F838">
        <v>2</v>
      </c>
      <c r="H838">
        <v>22.9</v>
      </c>
      <c r="I838" t="s">
        <v>3387</v>
      </c>
      <c r="J838">
        <v>11</v>
      </c>
      <c r="K838" t="s">
        <v>2351</v>
      </c>
      <c r="L838">
        <v>0</v>
      </c>
    </row>
    <row r="839" spans="1:12">
      <c r="A839">
        <f t="shared" ref="A839:A902" si="13">A838+1</f>
        <v>835</v>
      </c>
      <c r="B839" t="s">
        <v>3388</v>
      </c>
      <c r="C839" t="s">
        <v>3388</v>
      </c>
      <c r="D839" t="s">
        <v>1736</v>
      </c>
      <c r="F839">
        <v>2</v>
      </c>
      <c r="H839">
        <v>71.3</v>
      </c>
      <c r="I839" t="s">
        <v>3389</v>
      </c>
      <c r="J839">
        <v>1</v>
      </c>
      <c r="K839" t="s">
        <v>1915</v>
      </c>
      <c r="L839">
        <v>0</v>
      </c>
    </row>
    <row r="840" spans="1:12">
      <c r="A840">
        <f t="shared" si="13"/>
        <v>836</v>
      </c>
      <c r="B840" t="s">
        <v>3390</v>
      </c>
      <c r="C840" t="s">
        <v>3390</v>
      </c>
      <c r="D840" t="s">
        <v>1737</v>
      </c>
      <c r="E840" t="s">
        <v>3391</v>
      </c>
      <c r="F840">
        <v>2</v>
      </c>
      <c r="H840">
        <v>7.3</v>
      </c>
      <c r="I840" t="s">
        <v>3392</v>
      </c>
      <c r="J840">
        <v>1</v>
      </c>
      <c r="K840" t="s">
        <v>1915</v>
      </c>
      <c r="L840">
        <v>2</v>
      </c>
    </row>
    <row r="841" spans="1:12">
      <c r="A841">
        <f t="shared" si="13"/>
        <v>837</v>
      </c>
      <c r="B841" t="s">
        <v>3393</v>
      </c>
      <c r="C841" t="s">
        <v>3393</v>
      </c>
      <c r="D841" t="s">
        <v>1738</v>
      </c>
      <c r="E841" t="s">
        <v>3394</v>
      </c>
      <c r="F841">
        <v>1</v>
      </c>
      <c r="H841">
        <v>12</v>
      </c>
      <c r="I841" t="s">
        <v>3395</v>
      </c>
      <c r="J841">
        <v>14</v>
      </c>
      <c r="K841" t="s">
        <v>1898</v>
      </c>
      <c r="L841">
        <v>0</v>
      </c>
    </row>
    <row r="842" spans="1:12">
      <c r="A842">
        <f t="shared" si="13"/>
        <v>838</v>
      </c>
      <c r="B842" t="s">
        <v>3396</v>
      </c>
      <c r="C842" t="s">
        <v>3396</v>
      </c>
      <c r="D842" t="s">
        <v>990</v>
      </c>
      <c r="E842" t="s">
        <v>3397</v>
      </c>
      <c r="F842">
        <v>1</v>
      </c>
      <c r="H842">
        <v>17.5</v>
      </c>
      <c r="I842" t="s">
        <v>3398</v>
      </c>
      <c r="J842">
        <v>1</v>
      </c>
      <c r="K842" t="s">
        <v>1915</v>
      </c>
      <c r="L842">
        <v>0</v>
      </c>
    </row>
    <row r="843" spans="1:12">
      <c r="A843">
        <f t="shared" si="13"/>
        <v>839</v>
      </c>
      <c r="B843" t="s">
        <v>3399</v>
      </c>
      <c r="C843" t="s">
        <v>3399</v>
      </c>
      <c r="D843" t="s">
        <v>989</v>
      </c>
      <c r="E843" t="s">
        <v>3400</v>
      </c>
      <c r="F843">
        <v>1</v>
      </c>
      <c r="H843">
        <v>14</v>
      </c>
      <c r="I843" t="s">
        <v>3401</v>
      </c>
      <c r="J843">
        <v>1</v>
      </c>
      <c r="K843" t="s">
        <v>1915</v>
      </c>
      <c r="L843">
        <v>0</v>
      </c>
    </row>
    <row r="844" spans="1:12">
      <c r="A844">
        <f t="shared" si="13"/>
        <v>840</v>
      </c>
      <c r="B844" t="s">
        <v>5262</v>
      </c>
      <c r="C844" t="s">
        <v>5262</v>
      </c>
      <c r="D844" t="s">
        <v>4390</v>
      </c>
      <c r="E844" t="s">
        <v>5263</v>
      </c>
      <c r="F844">
        <v>0</v>
      </c>
      <c r="H844">
        <v>17422.8</v>
      </c>
      <c r="I844" t="s">
        <v>5264</v>
      </c>
      <c r="J844">
        <v>1</v>
      </c>
      <c r="K844" t="s">
        <v>1915</v>
      </c>
      <c r="L844">
        <v>0</v>
      </c>
    </row>
    <row r="845" spans="1:12">
      <c r="A845">
        <f t="shared" si="13"/>
        <v>841</v>
      </c>
      <c r="B845" t="s">
        <v>3402</v>
      </c>
      <c r="C845" t="s">
        <v>3402</v>
      </c>
      <c r="D845" t="s">
        <v>1739</v>
      </c>
      <c r="E845" t="s">
        <v>3403</v>
      </c>
      <c r="F845">
        <v>1</v>
      </c>
      <c r="H845">
        <v>5.9</v>
      </c>
      <c r="I845" t="s">
        <v>3404</v>
      </c>
      <c r="J845">
        <v>1</v>
      </c>
      <c r="K845" t="s">
        <v>1915</v>
      </c>
      <c r="L845">
        <v>0</v>
      </c>
    </row>
    <row r="846" spans="1:12">
      <c r="A846">
        <f t="shared" si="13"/>
        <v>842</v>
      </c>
      <c r="B846" t="s">
        <v>3405</v>
      </c>
      <c r="C846" t="s">
        <v>3405</v>
      </c>
      <c r="D846" t="s">
        <v>1740</v>
      </c>
      <c r="E846" t="s">
        <v>3406</v>
      </c>
      <c r="F846">
        <v>1</v>
      </c>
      <c r="H846">
        <v>5.9</v>
      </c>
      <c r="I846" t="s">
        <v>3407</v>
      </c>
      <c r="J846">
        <v>1</v>
      </c>
      <c r="K846" t="s">
        <v>1915</v>
      </c>
      <c r="L846">
        <v>0</v>
      </c>
    </row>
    <row r="847" spans="1:12">
      <c r="A847">
        <f t="shared" si="13"/>
        <v>843</v>
      </c>
      <c r="B847" t="s">
        <v>3408</v>
      </c>
      <c r="C847" t="s">
        <v>3408</v>
      </c>
      <c r="D847" t="s">
        <v>985</v>
      </c>
      <c r="E847" t="s">
        <v>3409</v>
      </c>
      <c r="F847">
        <v>1</v>
      </c>
      <c r="H847">
        <v>9.6</v>
      </c>
      <c r="I847" t="s">
        <v>3410</v>
      </c>
      <c r="J847">
        <v>3</v>
      </c>
      <c r="K847" t="s">
        <v>1938</v>
      </c>
      <c r="L847">
        <v>0</v>
      </c>
    </row>
    <row r="848" spans="1:12">
      <c r="A848">
        <f t="shared" si="13"/>
        <v>844</v>
      </c>
      <c r="B848" t="s">
        <v>5265</v>
      </c>
      <c r="C848" t="s">
        <v>5265</v>
      </c>
      <c r="D848" t="s">
        <v>4181</v>
      </c>
      <c r="E848" t="s">
        <v>5266</v>
      </c>
      <c r="F848">
        <v>0</v>
      </c>
      <c r="H848">
        <v>139.4</v>
      </c>
      <c r="I848" t="s">
        <v>5267</v>
      </c>
      <c r="J848">
        <v>14</v>
      </c>
      <c r="K848" t="s">
        <v>1898</v>
      </c>
      <c r="L848">
        <v>2</v>
      </c>
    </row>
    <row r="849" spans="1:12">
      <c r="A849">
        <f t="shared" si="13"/>
        <v>845</v>
      </c>
      <c r="B849" t="s">
        <v>5268</v>
      </c>
      <c r="C849" t="s">
        <v>5268</v>
      </c>
      <c r="D849" t="s">
        <v>1741</v>
      </c>
      <c r="F849">
        <v>0</v>
      </c>
      <c r="H849">
        <v>17</v>
      </c>
      <c r="I849" t="s">
        <v>5269</v>
      </c>
      <c r="J849">
        <v>1</v>
      </c>
      <c r="K849" t="s">
        <v>1915</v>
      </c>
      <c r="L849">
        <v>0</v>
      </c>
    </row>
    <row r="850" spans="1:12">
      <c r="A850">
        <f t="shared" si="13"/>
        <v>846</v>
      </c>
      <c r="B850" t="s">
        <v>3411</v>
      </c>
      <c r="C850" t="s">
        <v>3411</v>
      </c>
      <c r="D850" t="s">
        <v>1742</v>
      </c>
      <c r="E850" t="s">
        <v>3412</v>
      </c>
      <c r="F850">
        <v>1</v>
      </c>
      <c r="H850">
        <v>6.1</v>
      </c>
      <c r="I850" t="s">
        <v>3413</v>
      </c>
      <c r="J850">
        <v>1</v>
      </c>
      <c r="K850" t="s">
        <v>1915</v>
      </c>
      <c r="L850">
        <v>0</v>
      </c>
    </row>
    <row r="851" spans="1:12">
      <c r="A851">
        <f t="shared" si="13"/>
        <v>847</v>
      </c>
      <c r="B851" t="s">
        <v>3414</v>
      </c>
      <c r="C851" t="s">
        <v>3414</v>
      </c>
      <c r="D851" t="s">
        <v>1743</v>
      </c>
      <c r="E851" t="s">
        <v>3415</v>
      </c>
      <c r="F851">
        <v>1</v>
      </c>
      <c r="H851">
        <v>8.6999999999999993</v>
      </c>
      <c r="I851" t="s">
        <v>3416</v>
      </c>
      <c r="J851">
        <v>1</v>
      </c>
      <c r="K851" t="s">
        <v>1915</v>
      </c>
      <c r="L851">
        <v>0</v>
      </c>
    </row>
    <row r="852" spans="1:12">
      <c r="A852">
        <f t="shared" si="13"/>
        <v>848</v>
      </c>
      <c r="B852" t="s">
        <v>3417</v>
      </c>
      <c r="C852" t="s">
        <v>3417</v>
      </c>
      <c r="D852" t="s">
        <v>1744</v>
      </c>
      <c r="F852">
        <v>2</v>
      </c>
      <c r="H852">
        <v>1924</v>
      </c>
      <c r="I852" t="s">
        <v>3418</v>
      </c>
      <c r="J852">
        <v>25</v>
      </c>
      <c r="K852" t="s">
        <v>1902</v>
      </c>
      <c r="L852">
        <v>2</v>
      </c>
    </row>
    <row r="853" spans="1:12">
      <c r="A853">
        <f t="shared" si="13"/>
        <v>849</v>
      </c>
      <c r="B853" t="s">
        <v>5270</v>
      </c>
      <c r="C853" t="s">
        <v>5270</v>
      </c>
      <c r="D853" t="s">
        <v>4391</v>
      </c>
      <c r="E853" t="s">
        <v>5271</v>
      </c>
      <c r="F853">
        <v>0</v>
      </c>
      <c r="H853">
        <v>1484</v>
      </c>
      <c r="I853" t="s">
        <v>5272</v>
      </c>
      <c r="J853">
        <v>25</v>
      </c>
      <c r="K853" t="s">
        <v>1902</v>
      </c>
      <c r="L853">
        <v>2</v>
      </c>
    </row>
    <row r="854" spans="1:12">
      <c r="A854">
        <f t="shared" si="13"/>
        <v>850</v>
      </c>
      <c r="B854" t="s">
        <v>3419</v>
      </c>
      <c r="C854" t="s">
        <v>3419</v>
      </c>
      <c r="D854" t="s">
        <v>997</v>
      </c>
      <c r="F854">
        <v>2</v>
      </c>
      <c r="H854">
        <v>552.20000000000005</v>
      </c>
      <c r="I854" t="s">
        <v>3420</v>
      </c>
      <c r="J854">
        <v>21</v>
      </c>
      <c r="K854" t="s">
        <v>1945</v>
      </c>
      <c r="L854">
        <v>0</v>
      </c>
    </row>
    <row r="855" spans="1:12">
      <c r="A855">
        <f t="shared" si="13"/>
        <v>851</v>
      </c>
      <c r="B855" t="s">
        <v>5273</v>
      </c>
      <c r="C855" t="s">
        <v>5273</v>
      </c>
      <c r="D855" t="s">
        <v>4392</v>
      </c>
      <c r="E855" t="s">
        <v>5274</v>
      </c>
      <c r="F855">
        <v>0</v>
      </c>
      <c r="H855">
        <v>61.8</v>
      </c>
      <c r="I855" t="s">
        <v>5275</v>
      </c>
      <c r="J855">
        <v>1</v>
      </c>
      <c r="K855" t="s">
        <v>1915</v>
      </c>
      <c r="L855">
        <v>0</v>
      </c>
    </row>
    <row r="856" spans="1:12">
      <c r="A856">
        <f t="shared" si="13"/>
        <v>852</v>
      </c>
      <c r="B856" t="s">
        <v>3421</v>
      </c>
      <c r="C856" t="s">
        <v>3421</v>
      </c>
      <c r="D856" t="s">
        <v>1745</v>
      </c>
      <c r="E856" t="s">
        <v>3422</v>
      </c>
      <c r="F856">
        <v>1</v>
      </c>
      <c r="H856">
        <v>8.3000000000000007</v>
      </c>
      <c r="I856" t="s">
        <v>3423</v>
      </c>
      <c r="J856">
        <v>1</v>
      </c>
      <c r="K856" t="s">
        <v>1915</v>
      </c>
      <c r="L856">
        <v>0</v>
      </c>
    </row>
    <row r="857" spans="1:12">
      <c r="A857">
        <f t="shared" si="13"/>
        <v>853</v>
      </c>
      <c r="B857" t="s">
        <v>3424</v>
      </c>
      <c r="C857" t="s">
        <v>3424</v>
      </c>
      <c r="D857" t="s">
        <v>1000</v>
      </c>
      <c r="E857" t="s">
        <v>3425</v>
      </c>
      <c r="F857">
        <v>1</v>
      </c>
      <c r="H857">
        <v>8.1</v>
      </c>
      <c r="I857" t="s">
        <v>3426</v>
      </c>
      <c r="J857">
        <v>1</v>
      </c>
      <c r="K857" t="s">
        <v>1915</v>
      </c>
      <c r="L857">
        <v>0</v>
      </c>
    </row>
    <row r="858" spans="1:12">
      <c r="A858">
        <f t="shared" si="13"/>
        <v>854</v>
      </c>
      <c r="B858" t="s">
        <v>3427</v>
      </c>
      <c r="C858" t="s">
        <v>3427</v>
      </c>
      <c r="D858" t="s">
        <v>1746</v>
      </c>
      <c r="E858" t="s">
        <v>3428</v>
      </c>
      <c r="F858">
        <v>2</v>
      </c>
      <c r="H858">
        <v>27.6</v>
      </c>
      <c r="I858" t="s">
        <v>3429</v>
      </c>
      <c r="J858">
        <v>21</v>
      </c>
      <c r="K858" t="s">
        <v>1945</v>
      </c>
      <c r="L858">
        <v>0</v>
      </c>
    </row>
    <row r="859" spans="1:12">
      <c r="A859">
        <f t="shared" si="13"/>
        <v>855</v>
      </c>
      <c r="B859" t="s">
        <v>5276</v>
      </c>
      <c r="C859" t="s">
        <v>5276</v>
      </c>
      <c r="D859" t="s">
        <v>4393</v>
      </c>
      <c r="E859" t="s">
        <v>5277</v>
      </c>
      <c r="F859">
        <v>0</v>
      </c>
      <c r="H859">
        <v>10.9</v>
      </c>
      <c r="I859" t="s">
        <v>5278</v>
      </c>
      <c r="J859">
        <v>1</v>
      </c>
      <c r="K859" t="s">
        <v>1915</v>
      </c>
      <c r="L859">
        <v>0</v>
      </c>
    </row>
    <row r="860" spans="1:12">
      <c r="A860">
        <f t="shared" si="13"/>
        <v>856</v>
      </c>
      <c r="B860" t="s">
        <v>3430</v>
      </c>
      <c r="C860" t="s">
        <v>3430</v>
      </c>
      <c r="D860" t="s">
        <v>1747</v>
      </c>
      <c r="E860" t="s">
        <v>3431</v>
      </c>
      <c r="F860">
        <v>1</v>
      </c>
      <c r="H860">
        <v>328</v>
      </c>
      <c r="I860" t="s">
        <v>3432</v>
      </c>
      <c r="J860">
        <v>25</v>
      </c>
      <c r="K860" t="s">
        <v>1902</v>
      </c>
      <c r="L860">
        <v>0</v>
      </c>
    </row>
    <row r="861" spans="1:12">
      <c r="A861">
        <f t="shared" si="13"/>
        <v>857</v>
      </c>
      <c r="B861" t="s">
        <v>3433</v>
      </c>
      <c r="C861" t="s">
        <v>3433</v>
      </c>
      <c r="D861" t="s">
        <v>1748</v>
      </c>
      <c r="E861" t="s">
        <v>3434</v>
      </c>
      <c r="F861">
        <v>1</v>
      </c>
      <c r="H861">
        <v>513.1</v>
      </c>
      <c r="I861" t="s">
        <v>3435</v>
      </c>
      <c r="J861">
        <v>1</v>
      </c>
      <c r="K861" t="s">
        <v>1915</v>
      </c>
      <c r="L861">
        <v>2</v>
      </c>
    </row>
    <row r="862" spans="1:12">
      <c r="A862">
        <f t="shared" si="13"/>
        <v>858</v>
      </c>
      <c r="B862" t="s">
        <v>5279</v>
      </c>
      <c r="C862" t="s">
        <v>5279</v>
      </c>
      <c r="D862" t="s">
        <v>4394</v>
      </c>
      <c r="E862" t="s">
        <v>5280</v>
      </c>
      <c r="F862">
        <v>0</v>
      </c>
      <c r="H862">
        <v>15.7</v>
      </c>
      <c r="I862" t="s">
        <v>5281</v>
      </c>
      <c r="J862">
        <v>1</v>
      </c>
      <c r="K862" t="s">
        <v>1915</v>
      </c>
      <c r="L862">
        <v>2</v>
      </c>
    </row>
    <row r="863" spans="1:12">
      <c r="A863">
        <f t="shared" si="13"/>
        <v>859</v>
      </c>
      <c r="B863" t="s">
        <v>3436</v>
      </c>
      <c r="C863" t="s">
        <v>3436</v>
      </c>
      <c r="D863" t="s">
        <v>1749</v>
      </c>
      <c r="F863">
        <v>1</v>
      </c>
      <c r="H863">
        <v>15.7</v>
      </c>
      <c r="I863" t="s">
        <v>3437</v>
      </c>
      <c r="J863">
        <v>1</v>
      </c>
      <c r="K863" t="s">
        <v>1915</v>
      </c>
      <c r="L863">
        <v>2</v>
      </c>
    </row>
    <row r="864" spans="1:12">
      <c r="A864">
        <f t="shared" si="13"/>
        <v>860</v>
      </c>
      <c r="B864" t="s">
        <v>3438</v>
      </c>
      <c r="C864" t="s">
        <v>3438</v>
      </c>
      <c r="D864" t="s">
        <v>1750</v>
      </c>
      <c r="E864" t="s">
        <v>3439</v>
      </c>
      <c r="F864">
        <v>2</v>
      </c>
      <c r="H864">
        <v>15.9</v>
      </c>
      <c r="I864" t="s">
        <v>3440</v>
      </c>
      <c r="J864">
        <v>21</v>
      </c>
      <c r="K864" t="s">
        <v>1945</v>
      </c>
      <c r="L864">
        <v>0</v>
      </c>
    </row>
    <row r="865" spans="1:12">
      <c r="A865">
        <f t="shared" si="13"/>
        <v>861</v>
      </c>
      <c r="B865" t="s">
        <v>5282</v>
      </c>
      <c r="C865" t="s">
        <v>5282</v>
      </c>
      <c r="D865" t="s">
        <v>4395</v>
      </c>
      <c r="E865" t="s">
        <v>5283</v>
      </c>
      <c r="F865">
        <v>0</v>
      </c>
      <c r="H865">
        <v>18.100000000000001</v>
      </c>
      <c r="I865" t="s">
        <v>5284</v>
      </c>
      <c r="J865">
        <v>3</v>
      </c>
      <c r="K865" t="s">
        <v>1938</v>
      </c>
      <c r="L865">
        <v>0</v>
      </c>
    </row>
    <row r="866" spans="1:12">
      <c r="A866">
        <f t="shared" si="13"/>
        <v>862</v>
      </c>
      <c r="B866" t="s">
        <v>5285</v>
      </c>
      <c r="C866" t="s">
        <v>5285</v>
      </c>
      <c r="D866" t="s">
        <v>4396</v>
      </c>
      <c r="E866" t="s">
        <v>5286</v>
      </c>
      <c r="F866">
        <v>0</v>
      </c>
      <c r="H866">
        <v>86.4</v>
      </c>
      <c r="I866" t="s">
        <v>5287</v>
      </c>
      <c r="J866">
        <v>21</v>
      </c>
      <c r="K866" t="s">
        <v>1945</v>
      </c>
      <c r="L866">
        <v>0</v>
      </c>
    </row>
    <row r="867" spans="1:12">
      <c r="A867">
        <f t="shared" si="13"/>
        <v>863</v>
      </c>
      <c r="B867" t="s">
        <v>3441</v>
      </c>
      <c r="C867" t="s">
        <v>3441</v>
      </c>
      <c r="D867" t="s">
        <v>1751</v>
      </c>
      <c r="E867" t="s">
        <v>3442</v>
      </c>
      <c r="F867">
        <v>1</v>
      </c>
      <c r="H867">
        <v>10.4</v>
      </c>
      <c r="I867" t="s">
        <v>3443</v>
      </c>
      <c r="J867">
        <v>1</v>
      </c>
      <c r="K867" t="s">
        <v>1915</v>
      </c>
      <c r="L867">
        <v>0</v>
      </c>
    </row>
    <row r="868" spans="1:12">
      <c r="A868">
        <f t="shared" si="13"/>
        <v>864</v>
      </c>
      <c r="B868" t="s">
        <v>3444</v>
      </c>
      <c r="C868" t="s">
        <v>3444</v>
      </c>
      <c r="D868" t="s">
        <v>1752</v>
      </c>
      <c r="E868" t="s">
        <v>3445</v>
      </c>
      <c r="F868">
        <v>1</v>
      </c>
      <c r="H868">
        <v>100</v>
      </c>
      <c r="I868" t="s">
        <v>3446</v>
      </c>
      <c r="J868">
        <v>25</v>
      </c>
      <c r="K868" t="s">
        <v>1902</v>
      </c>
      <c r="L868">
        <v>0</v>
      </c>
    </row>
    <row r="869" spans="1:12">
      <c r="A869">
        <f t="shared" si="13"/>
        <v>865</v>
      </c>
      <c r="B869" t="s">
        <v>3447</v>
      </c>
      <c r="C869" t="s">
        <v>3447</v>
      </c>
      <c r="D869" t="s">
        <v>1753</v>
      </c>
      <c r="E869" t="s">
        <v>3448</v>
      </c>
      <c r="F869">
        <v>1</v>
      </c>
      <c r="H869">
        <v>8.8000000000000007</v>
      </c>
      <c r="I869" t="s">
        <v>3449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3450</v>
      </c>
      <c r="C870" t="s">
        <v>3450</v>
      </c>
      <c r="D870" t="s">
        <v>1012</v>
      </c>
      <c r="E870" t="s">
        <v>3451</v>
      </c>
      <c r="F870">
        <v>1</v>
      </c>
      <c r="H870">
        <v>5.9</v>
      </c>
      <c r="I870" t="s">
        <v>3452</v>
      </c>
      <c r="J870">
        <v>1</v>
      </c>
      <c r="K870" t="s">
        <v>1915</v>
      </c>
      <c r="L870">
        <v>0</v>
      </c>
    </row>
    <row r="871" spans="1:12">
      <c r="A871">
        <f t="shared" si="13"/>
        <v>867</v>
      </c>
      <c r="B871" t="s">
        <v>3453</v>
      </c>
      <c r="C871" t="s">
        <v>3453</v>
      </c>
      <c r="D871" t="s">
        <v>1754</v>
      </c>
      <c r="E871" t="s">
        <v>3454</v>
      </c>
      <c r="F871">
        <v>2</v>
      </c>
      <c r="H871">
        <v>77.400000000000006</v>
      </c>
      <c r="I871" t="s">
        <v>3455</v>
      </c>
      <c r="J871">
        <v>1</v>
      </c>
      <c r="K871" t="s">
        <v>1915</v>
      </c>
      <c r="L871">
        <v>2</v>
      </c>
    </row>
    <row r="872" spans="1:12">
      <c r="A872">
        <f t="shared" si="13"/>
        <v>868</v>
      </c>
      <c r="B872" t="s">
        <v>3456</v>
      </c>
      <c r="C872" t="s">
        <v>3456</v>
      </c>
      <c r="D872" t="s">
        <v>1755</v>
      </c>
      <c r="E872" t="s">
        <v>3457</v>
      </c>
      <c r="F872">
        <v>1</v>
      </c>
      <c r="H872">
        <v>10.4</v>
      </c>
      <c r="I872" t="s">
        <v>3458</v>
      </c>
      <c r="J872">
        <v>1</v>
      </c>
      <c r="K872" t="s">
        <v>1915</v>
      </c>
      <c r="L872">
        <v>2</v>
      </c>
    </row>
    <row r="873" spans="1:12">
      <c r="A873">
        <f t="shared" si="13"/>
        <v>869</v>
      </c>
      <c r="B873" t="s">
        <v>5288</v>
      </c>
      <c r="C873" t="s">
        <v>5288</v>
      </c>
      <c r="D873" t="s">
        <v>4182</v>
      </c>
      <c r="E873" t="s">
        <v>5289</v>
      </c>
      <c r="F873">
        <v>0</v>
      </c>
      <c r="H873">
        <v>10.5</v>
      </c>
      <c r="I873" t="s">
        <v>5290</v>
      </c>
      <c r="J873">
        <v>1</v>
      </c>
      <c r="K873" t="s">
        <v>1915</v>
      </c>
      <c r="L873">
        <v>0</v>
      </c>
    </row>
    <row r="874" spans="1:12">
      <c r="A874">
        <f t="shared" si="13"/>
        <v>870</v>
      </c>
      <c r="B874" t="s">
        <v>3459</v>
      </c>
      <c r="C874" t="s">
        <v>3459</v>
      </c>
      <c r="D874" t="s">
        <v>1756</v>
      </c>
      <c r="E874" t="s">
        <v>3460</v>
      </c>
      <c r="F874">
        <v>1</v>
      </c>
      <c r="H874">
        <v>1060.9000000000001</v>
      </c>
      <c r="I874" t="s">
        <v>3461</v>
      </c>
      <c r="J874">
        <v>10</v>
      </c>
      <c r="K874" t="s">
        <v>1967</v>
      </c>
      <c r="L874">
        <v>0</v>
      </c>
    </row>
    <row r="875" spans="1:12">
      <c r="A875">
        <f t="shared" si="13"/>
        <v>871</v>
      </c>
      <c r="B875" t="s">
        <v>3462</v>
      </c>
      <c r="C875" t="s">
        <v>3462</v>
      </c>
      <c r="D875" t="s">
        <v>1757</v>
      </c>
      <c r="E875" t="s">
        <v>3463</v>
      </c>
      <c r="F875">
        <v>1</v>
      </c>
      <c r="H875">
        <v>21.5</v>
      </c>
      <c r="I875" t="s">
        <v>3464</v>
      </c>
      <c r="J875">
        <v>1</v>
      </c>
      <c r="K875" t="s">
        <v>1915</v>
      </c>
      <c r="L875">
        <v>2</v>
      </c>
    </row>
    <row r="876" spans="1:12">
      <c r="A876">
        <f t="shared" si="13"/>
        <v>872</v>
      </c>
      <c r="B876" t="s">
        <v>3465</v>
      </c>
      <c r="C876" t="s">
        <v>3465</v>
      </c>
      <c r="D876" t="s">
        <v>1758</v>
      </c>
      <c r="E876" t="s">
        <v>3466</v>
      </c>
      <c r="F876">
        <v>1</v>
      </c>
      <c r="H876">
        <v>66</v>
      </c>
      <c r="I876" t="s">
        <v>3467</v>
      </c>
      <c r="J876">
        <v>1</v>
      </c>
      <c r="K876" t="s">
        <v>1915</v>
      </c>
      <c r="L876">
        <v>2</v>
      </c>
    </row>
    <row r="877" spans="1:12">
      <c r="A877">
        <f t="shared" si="13"/>
        <v>873</v>
      </c>
      <c r="B877" t="s">
        <v>3468</v>
      </c>
      <c r="C877" t="s">
        <v>3468</v>
      </c>
      <c r="D877" t="s">
        <v>1759</v>
      </c>
      <c r="F877">
        <v>2</v>
      </c>
      <c r="H877">
        <v>9</v>
      </c>
      <c r="I877" t="s">
        <v>3469</v>
      </c>
      <c r="J877">
        <v>1</v>
      </c>
      <c r="K877" t="s">
        <v>1915</v>
      </c>
      <c r="L877">
        <v>0</v>
      </c>
    </row>
    <row r="878" spans="1:12">
      <c r="A878">
        <f t="shared" si="13"/>
        <v>874</v>
      </c>
      <c r="B878" t="s">
        <v>3470</v>
      </c>
      <c r="C878" t="s">
        <v>3470</v>
      </c>
      <c r="D878" t="s">
        <v>1020</v>
      </c>
      <c r="E878" t="s">
        <v>3471</v>
      </c>
      <c r="F878">
        <v>2</v>
      </c>
      <c r="H878">
        <v>10.1</v>
      </c>
      <c r="I878" t="s">
        <v>3472</v>
      </c>
      <c r="J878">
        <v>1</v>
      </c>
      <c r="K878" t="s">
        <v>1915</v>
      </c>
      <c r="L878">
        <v>0</v>
      </c>
    </row>
    <row r="879" spans="1:12">
      <c r="A879">
        <f t="shared" si="13"/>
        <v>875</v>
      </c>
      <c r="B879" t="s">
        <v>5291</v>
      </c>
      <c r="C879" t="s">
        <v>5291</v>
      </c>
      <c r="D879" t="s">
        <v>4183</v>
      </c>
      <c r="E879" t="s">
        <v>5292</v>
      </c>
      <c r="F879">
        <v>0</v>
      </c>
      <c r="H879">
        <v>656</v>
      </c>
      <c r="I879" t="s">
        <v>5293</v>
      </c>
      <c r="J879">
        <v>25</v>
      </c>
      <c r="K879" t="s">
        <v>1902</v>
      </c>
      <c r="L879">
        <v>0</v>
      </c>
    </row>
    <row r="880" spans="1:12">
      <c r="A880">
        <f t="shared" si="13"/>
        <v>876</v>
      </c>
      <c r="B880" t="s">
        <v>5294</v>
      </c>
      <c r="C880" t="s">
        <v>5294</v>
      </c>
      <c r="D880" t="s">
        <v>4397</v>
      </c>
      <c r="F880">
        <v>0</v>
      </c>
      <c r="H880">
        <v>656</v>
      </c>
      <c r="I880" t="s">
        <v>5295</v>
      </c>
      <c r="J880">
        <v>25</v>
      </c>
      <c r="K880" t="s">
        <v>1902</v>
      </c>
      <c r="L880">
        <v>0</v>
      </c>
    </row>
    <row r="881" spans="1:12">
      <c r="A881">
        <f t="shared" si="13"/>
        <v>877</v>
      </c>
      <c r="B881" t="s">
        <v>3473</v>
      </c>
      <c r="C881" t="s">
        <v>3473</v>
      </c>
      <c r="D881" t="s">
        <v>1760</v>
      </c>
      <c r="F881">
        <v>1</v>
      </c>
      <c r="H881">
        <v>656</v>
      </c>
      <c r="I881" t="s">
        <v>3474</v>
      </c>
      <c r="J881">
        <v>25</v>
      </c>
      <c r="K881" t="s">
        <v>1902</v>
      </c>
      <c r="L881">
        <v>0</v>
      </c>
    </row>
    <row r="882" spans="1:12">
      <c r="A882">
        <f t="shared" si="13"/>
        <v>878</v>
      </c>
      <c r="B882" t="s">
        <v>3475</v>
      </c>
      <c r="C882" t="s">
        <v>3475</v>
      </c>
      <c r="D882" t="s">
        <v>1761</v>
      </c>
      <c r="F882">
        <v>2</v>
      </c>
      <c r="H882">
        <v>26.3</v>
      </c>
      <c r="I882" t="s">
        <v>3476</v>
      </c>
      <c r="J882">
        <v>21</v>
      </c>
      <c r="K882" t="s">
        <v>1945</v>
      </c>
      <c r="L882">
        <v>0</v>
      </c>
    </row>
    <row r="883" spans="1:12">
      <c r="A883">
        <f t="shared" si="13"/>
        <v>879</v>
      </c>
      <c r="B883" t="s">
        <v>3477</v>
      </c>
      <c r="C883" t="s">
        <v>3477</v>
      </c>
      <c r="D883" t="s">
        <v>1762</v>
      </c>
      <c r="E883" t="s">
        <v>3478</v>
      </c>
      <c r="F883">
        <v>1</v>
      </c>
      <c r="H883">
        <v>10.4</v>
      </c>
      <c r="I883" t="s">
        <v>3479</v>
      </c>
      <c r="J883">
        <v>1</v>
      </c>
      <c r="K883" t="s">
        <v>1915</v>
      </c>
      <c r="L883">
        <v>0</v>
      </c>
    </row>
    <row r="884" spans="1:12">
      <c r="A884">
        <f t="shared" si="13"/>
        <v>880</v>
      </c>
      <c r="B884" t="s">
        <v>3480</v>
      </c>
      <c r="C884" t="s">
        <v>3480</v>
      </c>
      <c r="D884" t="s">
        <v>1023</v>
      </c>
      <c r="E884" t="s">
        <v>3481</v>
      </c>
      <c r="F884">
        <v>1</v>
      </c>
      <c r="H884">
        <v>9.6</v>
      </c>
      <c r="I884" t="s">
        <v>3482</v>
      </c>
      <c r="J884">
        <v>3</v>
      </c>
      <c r="K884" t="s">
        <v>1938</v>
      </c>
      <c r="L884">
        <v>0</v>
      </c>
    </row>
    <row r="885" spans="1:12">
      <c r="A885">
        <f t="shared" si="13"/>
        <v>881</v>
      </c>
      <c r="B885" t="s">
        <v>3483</v>
      </c>
      <c r="C885" t="s">
        <v>3483</v>
      </c>
      <c r="D885" t="s">
        <v>1763</v>
      </c>
      <c r="F885">
        <v>1</v>
      </c>
      <c r="H885">
        <v>303.60000000000002</v>
      </c>
      <c r="I885" t="s">
        <v>3484</v>
      </c>
      <c r="J885">
        <v>1</v>
      </c>
      <c r="K885" t="s">
        <v>1915</v>
      </c>
      <c r="L885">
        <v>2</v>
      </c>
    </row>
    <row r="886" spans="1:12">
      <c r="A886">
        <f t="shared" si="13"/>
        <v>882</v>
      </c>
      <c r="B886" t="s">
        <v>3485</v>
      </c>
      <c r="C886" t="s">
        <v>3485</v>
      </c>
      <c r="D886" t="s">
        <v>1764</v>
      </c>
      <c r="E886" t="s">
        <v>3486</v>
      </c>
      <c r="F886">
        <v>1</v>
      </c>
      <c r="H886">
        <v>61.4</v>
      </c>
      <c r="I886" t="s">
        <v>3487</v>
      </c>
      <c r="J886">
        <v>3</v>
      </c>
      <c r="K886" t="s">
        <v>1938</v>
      </c>
      <c r="L886">
        <v>0</v>
      </c>
    </row>
    <row r="887" spans="1:12">
      <c r="A887">
        <f t="shared" si="13"/>
        <v>883</v>
      </c>
      <c r="B887" t="s">
        <v>5296</v>
      </c>
      <c r="C887" t="s">
        <v>5296</v>
      </c>
      <c r="D887" t="s">
        <v>4398</v>
      </c>
      <c r="E887" t="s">
        <v>5297</v>
      </c>
      <c r="F887">
        <v>0</v>
      </c>
      <c r="H887">
        <v>14.4</v>
      </c>
      <c r="I887" t="s">
        <v>5298</v>
      </c>
      <c r="J887">
        <v>14</v>
      </c>
      <c r="K887" t="s">
        <v>1898</v>
      </c>
      <c r="L887">
        <v>2</v>
      </c>
    </row>
    <row r="888" spans="1:12">
      <c r="A888">
        <f t="shared" si="13"/>
        <v>884</v>
      </c>
      <c r="B888" t="s">
        <v>5299</v>
      </c>
      <c r="C888" t="s">
        <v>5299</v>
      </c>
      <c r="D888" t="s">
        <v>4184</v>
      </c>
      <c r="E888" t="s">
        <v>5300</v>
      </c>
      <c r="F888">
        <v>0</v>
      </c>
      <c r="H888">
        <v>2621.9</v>
      </c>
      <c r="I888" t="s">
        <v>5301</v>
      </c>
      <c r="J888">
        <v>1</v>
      </c>
      <c r="K888" t="s">
        <v>1915</v>
      </c>
      <c r="L888">
        <v>0</v>
      </c>
    </row>
    <row r="889" spans="1:12">
      <c r="A889">
        <f t="shared" si="13"/>
        <v>885</v>
      </c>
      <c r="B889" t="s">
        <v>3488</v>
      </c>
      <c r="C889" t="s">
        <v>3488</v>
      </c>
      <c r="D889" t="s">
        <v>1765</v>
      </c>
      <c r="E889" t="s">
        <v>3489</v>
      </c>
      <c r="F889">
        <v>1</v>
      </c>
      <c r="H889">
        <v>6.8</v>
      </c>
      <c r="I889" t="s">
        <v>3490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5302</v>
      </c>
      <c r="C890" t="s">
        <v>5302</v>
      </c>
      <c r="D890" t="s">
        <v>1766</v>
      </c>
      <c r="F890">
        <v>0</v>
      </c>
      <c r="H890">
        <v>42.4</v>
      </c>
      <c r="I890" t="s">
        <v>5303</v>
      </c>
      <c r="J890">
        <v>1</v>
      </c>
      <c r="K890" t="s">
        <v>1915</v>
      </c>
      <c r="L890">
        <v>0</v>
      </c>
    </row>
    <row r="891" spans="1:12">
      <c r="A891">
        <f t="shared" si="13"/>
        <v>887</v>
      </c>
      <c r="B891" t="s">
        <v>3491</v>
      </c>
      <c r="C891" t="s">
        <v>3491</v>
      </c>
      <c r="D891" t="s">
        <v>1767</v>
      </c>
      <c r="F891">
        <v>2</v>
      </c>
      <c r="H891">
        <v>75.599999999999994</v>
      </c>
      <c r="I891" t="s">
        <v>3492</v>
      </c>
      <c r="J891">
        <v>1</v>
      </c>
      <c r="K891" t="s">
        <v>1915</v>
      </c>
      <c r="L891">
        <v>0</v>
      </c>
    </row>
    <row r="892" spans="1:12">
      <c r="A892">
        <f t="shared" si="13"/>
        <v>888</v>
      </c>
      <c r="B892" t="s">
        <v>5304</v>
      </c>
      <c r="C892" t="s">
        <v>5304</v>
      </c>
      <c r="D892" t="s">
        <v>4399</v>
      </c>
      <c r="E892" t="s">
        <v>5305</v>
      </c>
      <c r="F892">
        <v>0</v>
      </c>
      <c r="H892">
        <v>28.9</v>
      </c>
      <c r="I892" t="s">
        <v>5306</v>
      </c>
      <c r="J892">
        <v>1</v>
      </c>
      <c r="K892" t="s">
        <v>1915</v>
      </c>
      <c r="L892">
        <v>2</v>
      </c>
    </row>
    <row r="893" spans="1:12">
      <c r="A893">
        <f t="shared" si="13"/>
        <v>889</v>
      </c>
      <c r="B893" t="s">
        <v>3493</v>
      </c>
      <c r="C893" t="s">
        <v>3493</v>
      </c>
      <c r="D893" t="s">
        <v>1768</v>
      </c>
      <c r="E893" t="s">
        <v>3494</v>
      </c>
      <c r="F893">
        <v>1</v>
      </c>
      <c r="H893">
        <v>8.4</v>
      </c>
      <c r="I893" t="s">
        <v>3495</v>
      </c>
      <c r="J893">
        <v>1</v>
      </c>
      <c r="K893" t="s">
        <v>1915</v>
      </c>
      <c r="L893">
        <v>0</v>
      </c>
    </row>
    <row r="894" spans="1:12">
      <c r="A894">
        <f t="shared" si="13"/>
        <v>890</v>
      </c>
      <c r="B894" t="s">
        <v>3496</v>
      </c>
      <c r="C894" t="s">
        <v>3496</v>
      </c>
      <c r="D894" t="s">
        <v>1769</v>
      </c>
      <c r="F894">
        <v>2</v>
      </c>
      <c r="H894">
        <v>5.9</v>
      </c>
      <c r="I894" t="s">
        <v>3497</v>
      </c>
      <c r="J894">
        <v>1</v>
      </c>
      <c r="K894" t="s">
        <v>1915</v>
      </c>
      <c r="L894">
        <v>0</v>
      </c>
    </row>
    <row r="895" spans="1:12">
      <c r="A895">
        <f t="shared" si="13"/>
        <v>891</v>
      </c>
      <c r="B895" t="s">
        <v>3498</v>
      </c>
      <c r="C895" t="s">
        <v>3498</v>
      </c>
      <c r="D895" t="s">
        <v>1770</v>
      </c>
      <c r="F895">
        <v>2</v>
      </c>
      <c r="H895">
        <v>6.5</v>
      </c>
      <c r="I895" t="s">
        <v>3499</v>
      </c>
      <c r="J895">
        <v>1</v>
      </c>
      <c r="K895" t="s">
        <v>1915</v>
      </c>
      <c r="L895">
        <v>0</v>
      </c>
    </row>
    <row r="896" spans="1:12">
      <c r="A896">
        <f t="shared" si="13"/>
        <v>892</v>
      </c>
      <c r="B896" t="s">
        <v>3500</v>
      </c>
      <c r="C896" t="s">
        <v>3500</v>
      </c>
      <c r="D896" t="s">
        <v>1771</v>
      </c>
      <c r="E896" t="s">
        <v>3501</v>
      </c>
      <c r="F896">
        <v>1</v>
      </c>
      <c r="H896">
        <v>6.9</v>
      </c>
      <c r="I896" t="s">
        <v>3502</v>
      </c>
      <c r="J896">
        <v>6</v>
      </c>
      <c r="K896" t="s">
        <v>3012</v>
      </c>
      <c r="L896">
        <v>0</v>
      </c>
    </row>
    <row r="897" spans="1:12">
      <c r="A897">
        <f t="shared" si="13"/>
        <v>893</v>
      </c>
      <c r="B897" t="s">
        <v>3503</v>
      </c>
      <c r="C897" t="s">
        <v>3503</v>
      </c>
      <c r="D897" t="s">
        <v>1772</v>
      </c>
      <c r="E897" t="s">
        <v>3504</v>
      </c>
      <c r="F897">
        <v>1</v>
      </c>
      <c r="H897">
        <v>2164.9</v>
      </c>
      <c r="I897" t="s">
        <v>3505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3506</v>
      </c>
      <c r="C898" t="s">
        <v>3506</v>
      </c>
      <c r="D898" t="s">
        <v>1773</v>
      </c>
      <c r="F898">
        <v>2</v>
      </c>
      <c r="H898">
        <v>76.3</v>
      </c>
      <c r="I898" t="s">
        <v>3507</v>
      </c>
      <c r="J898">
        <v>1</v>
      </c>
      <c r="K898" t="s">
        <v>1915</v>
      </c>
      <c r="L898">
        <v>2</v>
      </c>
    </row>
    <row r="899" spans="1:12">
      <c r="A899">
        <f t="shared" si="13"/>
        <v>895</v>
      </c>
      <c r="B899" t="s">
        <v>5307</v>
      </c>
      <c r="C899" t="s">
        <v>5307</v>
      </c>
      <c r="D899" t="s">
        <v>4400</v>
      </c>
      <c r="E899" t="s">
        <v>5308</v>
      </c>
      <c r="F899">
        <v>0</v>
      </c>
      <c r="H899">
        <v>1.07</v>
      </c>
      <c r="I899" t="s">
        <v>5309</v>
      </c>
      <c r="J899">
        <v>24</v>
      </c>
      <c r="K899" t="s">
        <v>2056</v>
      </c>
      <c r="L899">
        <v>0</v>
      </c>
    </row>
    <row r="900" spans="1:12">
      <c r="A900">
        <f t="shared" si="13"/>
        <v>896</v>
      </c>
      <c r="B900" t="s">
        <v>3508</v>
      </c>
      <c r="C900" t="s">
        <v>3508</v>
      </c>
      <c r="D900" t="s">
        <v>1774</v>
      </c>
      <c r="E900" t="s">
        <v>3509</v>
      </c>
      <c r="F900">
        <v>1</v>
      </c>
      <c r="H900">
        <v>1.07</v>
      </c>
      <c r="I900" t="s">
        <v>3510</v>
      </c>
      <c r="J900">
        <v>7</v>
      </c>
      <c r="K900" t="s">
        <v>2142</v>
      </c>
      <c r="L900">
        <v>0</v>
      </c>
    </row>
    <row r="901" spans="1:12">
      <c r="A901">
        <f t="shared" si="13"/>
        <v>897</v>
      </c>
      <c r="B901" t="s">
        <v>3511</v>
      </c>
      <c r="C901" t="s">
        <v>3511</v>
      </c>
      <c r="D901" t="s">
        <v>1775</v>
      </c>
      <c r="E901" t="s">
        <v>3512</v>
      </c>
      <c r="F901">
        <v>1</v>
      </c>
      <c r="H901">
        <v>1.07</v>
      </c>
      <c r="I901" t="s">
        <v>3510</v>
      </c>
      <c r="J901">
        <v>7</v>
      </c>
      <c r="K901" t="s">
        <v>2142</v>
      </c>
      <c r="L901">
        <v>0</v>
      </c>
    </row>
    <row r="902" spans="1:12">
      <c r="A902">
        <f t="shared" si="13"/>
        <v>898</v>
      </c>
      <c r="B902" t="s">
        <v>3513</v>
      </c>
      <c r="C902" t="s">
        <v>3513</v>
      </c>
      <c r="D902" t="s">
        <v>1776</v>
      </c>
      <c r="F902">
        <v>2</v>
      </c>
      <c r="H902">
        <v>2744</v>
      </c>
      <c r="I902" t="s">
        <v>3514</v>
      </c>
      <c r="J902">
        <v>7</v>
      </c>
      <c r="K902" t="s">
        <v>2142</v>
      </c>
      <c r="L902">
        <v>0</v>
      </c>
    </row>
    <row r="903" spans="1:12">
      <c r="A903">
        <f t="shared" ref="A903:A966" si="14">A902+1</f>
        <v>899</v>
      </c>
      <c r="B903" t="s">
        <v>3515</v>
      </c>
      <c r="C903" t="s">
        <v>3515</v>
      </c>
      <c r="D903" t="s">
        <v>1777</v>
      </c>
      <c r="F903">
        <v>1</v>
      </c>
      <c r="H903">
        <v>3962</v>
      </c>
      <c r="I903" t="s">
        <v>3516</v>
      </c>
      <c r="J903">
        <v>25</v>
      </c>
      <c r="K903" t="s">
        <v>1902</v>
      </c>
      <c r="L903">
        <v>2</v>
      </c>
    </row>
    <row r="904" spans="1:12">
      <c r="A904">
        <f t="shared" si="14"/>
        <v>900</v>
      </c>
      <c r="B904" t="s">
        <v>5310</v>
      </c>
      <c r="C904" t="s">
        <v>5310</v>
      </c>
      <c r="D904" t="s">
        <v>4401</v>
      </c>
      <c r="E904" t="s">
        <v>5311</v>
      </c>
      <c r="F904">
        <v>0</v>
      </c>
      <c r="H904">
        <v>170.4</v>
      </c>
      <c r="I904" t="s">
        <v>5312</v>
      </c>
      <c r="J904">
        <v>21</v>
      </c>
      <c r="K904" t="s">
        <v>1945</v>
      </c>
      <c r="L904">
        <v>0</v>
      </c>
    </row>
    <row r="905" spans="1:12">
      <c r="A905">
        <f t="shared" si="14"/>
        <v>901</v>
      </c>
      <c r="B905" t="s">
        <v>5313</v>
      </c>
      <c r="C905" t="s">
        <v>5313</v>
      </c>
      <c r="D905" t="s">
        <v>4402</v>
      </c>
      <c r="F905">
        <v>0</v>
      </c>
      <c r="H905">
        <v>151</v>
      </c>
      <c r="I905" t="s">
        <v>5314</v>
      </c>
      <c r="J905">
        <v>21</v>
      </c>
      <c r="K905" t="s">
        <v>1945</v>
      </c>
      <c r="L905">
        <v>0</v>
      </c>
    </row>
    <row r="906" spans="1:12">
      <c r="A906">
        <f t="shared" si="14"/>
        <v>902</v>
      </c>
      <c r="B906" t="s">
        <v>3517</v>
      </c>
      <c r="C906" t="s">
        <v>3517</v>
      </c>
      <c r="D906" t="s">
        <v>1778</v>
      </c>
      <c r="F906">
        <v>1</v>
      </c>
      <c r="H906">
        <v>151</v>
      </c>
      <c r="I906" t="s">
        <v>3518</v>
      </c>
      <c r="J906">
        <v>21</v>
      </c>
      <c r="K906" t="s">
        <v>1945</v>
      </c>
      <c r="L906">
        <v>0</v>
      </c>
    </row>
    <row r="907" spans="1:12">
      <c r="A907">
        <f t="shared" si="14"/>
        <v>903</v>
      </c>
      <c r="B907" t="s">
        <v>3519</v>
      </c>
      <c r="C907" t="s">
        <v>3519</v>
      </c>
      <c r="D907" t="s">
        <v>1779</v>
      </c>
      <c r="E907" t="s">
        <v>3520</v>
      </c>
      <c r="F907">
        <v>1</v>
      </c>
      <c r="H907">
        <v>159.1</v>
      </c>
      <c r="I907" t="s">
        <v>3521</v>
      </c>
      <c r="J907">
        <v>1</v>
      </c>
      <c r="K907" t="s">
        <v>1915</v>
      </c>
      <c r="L907">
        <v>2</v>
      </c>
    </row>
    <row r="908" spans="1:12">
      <c r="A908">
        <f t="shared" si="14"/>
        <v>904</v>
      </c>
      <c r="B908" t="s">
        <v>3522</v>
      </c>
      <c r="C908" t="s">
        <v>3522</v>
      </c>
      <c r="D908" t="s">
        <v>1780</v>
      </c>
      <c r="E908" t="s">
        <v>3523</v>
      </c>
      <c r="F908">
        <v>1</v>
      </c>
      <c r="H908">
        <v>295.8</v>
      </c>
      <c r="I908" t="s">
        <v>3524</v>
      </c>
      <c r="J908">
        <v>1</v>
      </c>
      <c r="K908" t="s">
        <v>1915</v>
      </c>
      <c r="L908">
        <v>2</v>
      </c>
    </row>
    <row r="909" spans="1:12">
      <c r="A909">
        <f t="shared" si="14"/>
        <v>905</v>
      </c>
      <c r="B909" t="s">
        <v>3525</v>
      </c>
      <c r="C909" t="s">
        <v>3525</v>
      </c>
      <c r="D909" t="s">
        <v>1781</v>
      </c>
      <c r="E909" t="s">
        <v>3526</v>
      </c>
      <c r="F909">
        <v>2</v>
      </c>
      <c r="H909">
        <v>6197</v>
      </c>
      <c r="I909" t="s">
        <v>3527</v>
      </c>
      <c r="J909">
        <v>25</v>
      </c>
      <c r="K909" t="s">
        <v>1902</v>
      </c>
      <c r="L909">
        <v>0</v>
      </c>
    </row>
    <row r="910" spans="1:12">
      <c r="A910">
        <f t="shared" si="14"/>
        <v>906</v>
      </c>
      <c r="B910" t="s">
        <v>3528</v>
      </c>
      <c r="C910" t="s">
        <v>3528</v>
      </c>
      <c r="D910" t="s">
        <v>1782</v>
      </c>
      <c r="E910" t="s">
        <v>3529</v>
      </c>
      <c r="F910">
        <v>1</v>
      </c>
      <c r="H910">
        <v>18.899999999999999</v>
      </c>
      <c r="I910" t="s">
        <v>3530</v>
      </c>
      <c r="J910">
        <v>1</v>
      </c>
      <c r="K910" t="s">
        <v>1915</v>
      </c>
      <c r="L910">
        <v>0</v>
      </c>
    </row>
    <row r="911" spans="1:12">
      <c r="A911">
        <f t="shared" si="14"/>
        <v>907</v>
      </c>
      <c r="B911" t="s">
        <v>3531</v>
      </c>
      <c r="C911" t="s">
        <v>3531</v>
      </c>
      <c r="D911" t="s">
        <v>1783</v>
      </c>
      <c r="E911" t="s">
        <v>3532</v>
      </c>
      <c r="F911">
        <v>1</v>
      </c>
      <c r="H911">
        <v>11.7</v>
      </c>
      <c r="I911" t="s">
        <v>3533</v>
      </c>
      <c r="J911">
        <v>1</v>
      </c>
      <c r="K911" t="s">
        <v>1915</v>
      </c>
      <c r="L911">
        <v>2</v>
      </c>
    </row>
    <row r="912" spans="1:12">
      <c r="A912">
        <f t="shared" si="14"/>
        <v>908</v>
      </c>
      <c r="B912" t="s">
        <v>3534</v>
      </c>
      <c r="C912" t="s">
        <v>3534</v>
      </c>
      <c r="D912" t="s">
        <v>1784</v>
      </c>
      <c r="E912" t="s">
        <v>3535</v>
      </c>
      <c r="F912">
        <v>1</v>
      </c>
      <c r="H912">
        <v>28.7</v>
      </c>
      <c r="I912" t="s">
        <v>3536</v>
      </c>
      <c r="J912">
        <v>1</v>
      </c>
      <c r="K912" t="s">
        <v>1915</v>
      </c>
      <c r="L912">
        <v>2</v>
      </c>
    </row>
    <row r="913" spans="1:12">
      <c r="A913">
        <f t="shared" si="14"/>
        <v>909</v>
      </c>
      <c r="B913" t="s">
        <v>3537</v>
      </c>
      <c r="C913" t="s">
        <v>3537</v>
      </c>
      <c r="D913" t="s">
        <v>1785</v>
      </c>
      <c r="E913" t="s">
        <v>3538</v>
      </c>
      <c r="F913">
        <v>1</v>
      </c>
      <c r="H913">
        <v>11.3</v>
      </c>
      <c r="I913" t="s">
        <v>3539</v>
      </c>
      <c r="J913">
        <v>1</v>
      </c>
      <c r="K913" t="s">
        <v>1915</v>
      </c>
      <c r="L913">
        <v>0</v>
      </c>
    </row>
    <row r="914" spans="1:12">
      <c r="A914">
        <f t="shared" si="14"/>
        <v>910</v>
      </c>
      <c r="B914" t="s">
        <v>3540</v>
      </c>
      <c r="C914" t="s">
        <v>3540</v>
      </c>
      <c r="D914" t="s">
        <v>1786</v>
      </c>
      <c r="E914" t="s">
        <v>3541</v>
      </c>
      <c r="F914">
        <v>2</v>
      </c>
      <c r="H914">
        <v>1049</v>
      </c>
      <c r="I914" t="s">
        <v>3542</v>
      </c>
      <c r="J914">
        <v>25</v>
      </c>
      <c r="K914" t="s">
        <v>1902</v>
      </c>
      <c r="L914">
        <v>2</v>
      </c>
    </row>
    <row r="915" spans="1:12">
      <c r="A915">
        <f t="shared" si="14"/>
        <v>911</v>
      </c>
      <c r="B915" t="s">
        <v>5315</v>
      </c>
      <c r="C915" t="s">
        <v>5315</v>
      </c>
      <c r="D915" t="s">
        <v>4403</v>
      </c>
      <c r="F915">
        <v>0</v>
      </c>
      <c r="H915">
        <v>1910</v>
      </c>
      <c r="I915" t="s">
        <v>5316</v>
      </c>
      <c r="J915">
        <v>25</v>
      </c>
      <c r="K915" t="s">
        <v>1902</v>
      </c>
      <c r="L915">
        <v>2</v>
      </c>
    </row>
    <row r="916" spans="1:12">
      <c r="A916">
        <f t="shared" si="14"/>
        <v>912</v>
      </c>
      <c r="B916" t="s">
        <v>5317</v>
      </c>
      <c r="C916" t="s">
        <v>5317</v>
      </c>
      <c r="D916" t="s">
        <v>4185</v>
      </c>
      <c r="F916">
        <v>0</v>
      </c>
      <c r="H916">
        <v>154.5</v>
      </c>
      <c r="I916" t="s">
        <v>5318</v>
      </c>
      <c r="J916">
        <v>1</v>
      </c>
      <c r="K916" t="s">
        <v>1915</v>
      </c>
      <c r="L916">
        <v>0</v>
      </c>
    </row>
    <row r="917" spans="1:12">
      <c r="A917">
        <f t="shared" si="14"/>
        <v>913</v>
      </c>
      <c r="B917" t="s">
        <v>3543</v>
      </c>
      <c r="C917" t="s">
        <v>3543</v>
      </c>
      <c r="D917" t="s">
        <v>1787</v>
      </c>
      <c r="E917" t="s">
        <v>3544</v>
      </c>
      <c r="F917">
        <v>2</v>
      </c>
      <c r="H917">
        <v>10.4</v>
      </c>
      <c r="I917" t="s">
        <v>3545</v>
      </c>
      <c r="J917">
        <v>1</v>
      </c>
      <c r="K917" t="s">
        <v>1915</v>
      </c>
      <c r="L917">
        <v>2</v>
      </c>
    </row>
    <row r="918" spans="1:12">
      <c r="A918">
        <f t="shared" si="14"/>
        <v>914</v>
      </c>
      <c r="B918" t="s">
        <v>3546</v>
      </c>
      <c r="C918" t="s">
        <v>3546</v>
      </c>
      <c r="D918" t="s">
        <v>1788</v>
      </c>
      <c r="E918" t="s">
        <v>3547</v>
      </c>
      <c r="F918">
        <v>1</v>
      </c>
      <c r="H918">
        <v>411.3</v>
      </c>
      <c r="I918" t="s">
        <v>3548</v>
      </c>
      <c r="J918">
        <v>1</v>
      </c>
      <c r="K918" t="s">
        <v>1915</v>
      </c>
      <c r="L918">
        <v>0</v>
      </c>
    </row>
    <row r="919" spans="1:12">
      <c r="A919">
        <f t="shared" si="14"/>
        <v>915</v>
      </c>
      <c r="B919" t="s">
        <v>3549</v>
      </c>
      <c r="C919" t="s">
        <v>3549</v>
      </c>
      <c r="D919" t="s">
        <v>1789</v>
      </c>
      <c r="E919" t="s">
        <v>3550</v>
      </c>
      <c r="F919">
        <v>2</v>
      </c>
      <c r="H919">
        <v>33070</v>
      </c>
      <c r="I919" t="s">
        <v>3551</v>
      </c>
      <c r="J919">
        <v>25</v>
      </c>
      <c r="K919" t="s">
        <v>1902</v>
      </c>
      <c r="L919">
        <v>2</v>
      </c>
    </row>
    <row r="920" spans="1:12">
      <c r="A920">
        <f t="shared" si="14"/>
        <v>916</v>
      </c>
      <c r="B920" t="s">
        <v>3552</v>
      </c>
      <c r="C920" t="s">
        <v>3552</v>
      </c>
      <c r="D920" t="s">
        <v>1790</v>
      </c>
      <c r="E920" t="s">
        <v>3553</v>
      </c>
      <c r="F920">
        <v>2</v>
      </c>
      <c r="H920">
        <v>33347</v>
      </c>
      <c r="I920" t="s">
        <v>3554</v>
      </c>
      <c r="J920">
        <v>25</v>
      </c>
      <c r="K920" t="s">
        <v>1902</v>
      </c>
      <c r="L920">
        <v>0</v>
      </c>
    </row>
    <row r="921" spans="1:12">
      <c r="A921">
        <f t="shared" si="14"/>
        <v>917</v>
      </c>
      <c r="B921" t="s">
        <v>3555</v>
      </c>
      <c r="C921" t="s">
        <v>3555</v>
      </c>
      <c r="D921" t="s">
        <v>1791</v>
      </c>
      <c r="E921" t="s">
        <v>3556</v>
      </c>
      <c r="F921">
        <v>1</v>
      </c>
      <c r="H921">
        <v>11.9</v>
      </c>
      <c r="I921" t="s">
        <v>3557</v>
      </c>
      <c r="J921">
        <v>1</v>
      </c>
      <c r="K921" t="s">
        <v>1915</v>
      </c>
      <c r="L921">
        <v>2</v>
      </c>
    </row>
    <row r="922" spans="1:12">
      <c r="A922">
        <f t="shared" si="14"/>
        <v>918</v>
      </c>
      <c r="B922" t="s">
        <v>3558</v>
      </c>
      <c r="C922" t="s">
        <v>3558</v>
      </c>
      <c r="D922" t="s">
        <v>1792</v>
      </c>
      <c r="E922" t="s">
        <v>3559</v>
      </c>
      <c r="F922">
        <v>1</v>
      </c>
      <c r="H922">
        <v>31.5</v>
      </c>
      <c r="I922" t="s">
        <v>3560</v>
      </c>
      <c r="J922">
        <v>7</v>
      </c>
      <c r="K922" t="s">
        <v>2142</v>
      </c>
      <c r="L922">
        <v>2</v>
      </c>
    </row>
    <row r="923" spans="1:12">
      <c r="A923">
        <f t="shared" si="14"/>
        <v>919</v>
      </c>
      <c r="B923" t="s">
        <v>3561</v>
      </c>
      <c r="C923" t="s">
        <v>3561</v>
      </c>
      <c r="D923" t="s">
        <v>1793</v>
      </c>
      <c r="E923" t="s">
        <v>3562</v>
      </c>
      <c r="F923">
        <v>1</v>
      </c>
      <c r="H923">
        <v>31.5</v>
      </c>
      <c r="I923" t="s">
        <v>3560</v>
      </c>
      <c r="J923">
        <v>7</v>
      </c>
      <c r="K923" t="s">
        <v>2142</v>
      </c>
      <c r="L923">
        <v>2</v>
      </c>
    </row>
    <row r="924" spans="1:12">
      <c r="A924">
        <f t="shared" si="14"/>
        <v>920</v>
      </c>
      <c r="B924" t="s">
        <v>3563</v>
      </c>
      <c r="C924" t="s">
        <v>3563</v>
      </c>
      <c r="D924" t="s">
        <v>1794</v>
      </c>
      <c r="E924" t="s">
        <v>3564</v>
      </c>
      <c r="F924">
        <v>1</v>
      </c>
      <c r="H924">
        <v>31.5</v>
      </c>
      <c r="I924" t="s">
        <v>3560</v>
      </c>
      <c r="J924">
        <v>7</v>
      </c>
      <c r="K924" t="s">
        <v>2142</v>
      </c>
      <c r="L924">
        <v>2</v>
      </c>
    </row>
    <row r="925" spans="1:12">
      <c r="A925">
        <f t="shared" si="14"/>
        <v>921</v>
      </c>
      <c r="B925" t="s">
        <v>3565</v>
      </c>
      <c r="C925" t="s">
        <v>3565</v>
      </c>
      <c r="D925" t="s">
        <v>1795</v>
      </c>
      <c r="E925" t="s">
        <v>3566</v>
      </c>
      <c r="F925">
        <v>1</v>
      </c>
      <c r="H925">
        <v>19.3</v>
      </c>
      <c r="I925" t="s">
        <v>3567</v>
      </c>
      <c r="J925">
        <v>1</v>
      </c>
      <c r="K925" t="s">
        <v>1915</v>
      </c>
      <c r="L925">
        <v>2</v>
      </c>
    </row>
    <row r="926" spans="1:12">
      <c r="A926">
        <f t="shared" si="14"/>
        <v>922</v>
      </c>
      <c r="B926" t="s">
        <v>3568</v>
      </c>
      <c r="C926" t="s">
        <v>3568</v>
      </c>
      <c r="D926" t="s">
        <v>1074</v>
      </c>
      <c r="E926" t="s">
        <v>3569</v>
      </c>
      <c r="F926">
        <v>1</v>
      </c>
      <c r="H926">
        <v>26.2</v>
      </c>
      <c r="I926" t="s">
        <v>3570</v>
      </c>
      <c r="J926">
        <v>1</v>
      </c>
      <c r="K926" t="s">
        <v>1915</v>
      </c>
      <c r="L926">
        <v>2</v>
      </c>
    </row>
    <row r="927" spans="1:12">
      <c r="A927">
        <f t="shared" si="14"/>
        <v>923</v>
      </c>
      <c r="B927" t="s">
        <v>3571</v>
      </c>
      <c r="C927" t="s">
        <v>3571</v>
      </c>
      <c r="D927" t="s">
        <v>1071</v>
      </c>
      <c r="E927" t="s">
        <v>3572</v>
      </c>
      <c r="F927">
        <v>1</v>
      </c>
      <c r="H927">
        <v>84.2</v>
      </c>
      <c r="I927" t="s">
        <v>3573</v>
      </c>
      <c r="J927">
        <v>3</v>
      </c>
      <c r="K927" t="s">
        <v>1938</v>
      </c>
      <c r="L927">
        <v>2</v>
      </c>
    </row>
    <row r="928" spans="1:12">
      <c r="A928">
        <f t="shared" si="14"/>
        <v>924</v>
      </c>
      <c r="B928" t="s">
        <v>3574</v>
      </c>
      <c r="C928" t="s">
        <v>3574</v>
      </c>
      <c r="D928" t="s">
        <v>1796</v>
      </c>
      <c r="E928" t="s">
        <v>3575</v>
      </c>
      <c r="F928">
        <v>1</v>
      </c>
      <c r="H928">
        <v>13032</v>
      </c>
      <c r="I928" t="s">
        <v>3576</v>
      </c>
      <c r="J928">
        <v>25</v>
      </c>
      <c r="K928" t="s">
        <v>1902</v>
      </c>
      <c r="L928">
        <v>2</v>
      </c>
    </row>
    <row r="929" spans="1:12">
      <c r="A929">
        <f t="shared" si="14"/>
        <v>925</v>
      </c>
      <c r="B929" t="s">
        <v>3577</v>
      </c>
      <c r="C929" t="s">
        <v>3577</v>
      </c>
      <c r="D929" t="s">
        <v>1797</v>
      </c>
      <c r="E929" t="s">
        <v>3578</v>
      </c>
      <c r="F929">
        <v>1</v>
      </c>
      <c r="H929">
        <v>16654</v>
      </c>
      <c r="I929" t="s">
        <v>3579</v>
      </c>
      <c r="J929">
        <v>25</v>
      </c>
      <c r="K929" t="s">
        <v>1902</v>
      </c>
      <c r="L929">
        <v>2</v>
      </c>
    </row>
    <row r="930" spans="1:12">
      <c r="A930">
        <f t="shared" si="14"/>
        <v>926</v>
      </c>
      <c r="B930" t="s">
        <v>3580</v>
      </c>
      <c r="C930" t="s">
        <v>3580</v>
      </c>
      <c r="D930" t="s">
        <v>1798</v>
      </c>
      <c r="E930" t="s">
        <v>3581</v>
      </c>
      <c r="F930">
        <v>1</v>
      </c>
      <c r="H930">
        <v>19680</v>
      </c>
      <c r="I930" t="s">
        <v>3582</v>
      </c>
      <c r="J930">
        <v>25</v>
      </c>
      <c r="K930" t="s">
        <v>1902</v>
      </c>
      <c r="L930">
        <v>2</v>
      </c>
    </row>
    <row r="931" spans="1:12">
      <c r="A931">
        <f t="shared" si="14"/>
        <v>927</v>
      </c>
      <c r="B931" t="s">
        <v>5319</v>
      </c>
      <c r="C931" t="s">
        <v>5319</v>
      </c>
      <c r="D931" t="s">
        <v>1799</v>
      </c>
      <c r="E931" t="s">
        <v>5320</v>
      </c>
      <c r="F931">
        <v>0</v>
      </c>
      <c r="H931">
        <v>10.4</v>
      </c>
      <c r="I931" t="s">
        <v>5321</v>
      </c>
      <c r="J931">
        <v>1</v>
      </c>
      <c r="K931" t="s">
        <v>1915</v>
      </c>
      <c r="L931">
        <v>2</v>
      </c>
    </row>
    <row r="932" spans="1:12">
      <c r="A932">
        <f t="shared" si="14"/>
        <v>928</v>
      </c>
      <c r="B932" t="s">
        <v>3583</v>
      </c>
      <c r="C932" t="s">
        <v>3583</v>
      </c>
      <c r="D932" t="s">
        <v>1800</v>
      </c>
      <c r="E932" t="s">
        <v>3584</v>
      </c>
      <c r="F932">
        <v>1</v>
      </c>
      <c r="H932">
        <v>15</v>
      </c>
      <c r="I932" t="s">
        <v>3585</v>
      </c>
      <c r="J932">
        <v>7</v>
      </c>
      <c r="K932" t="s">
        <v>2142</v>
      </c>
      <c r="L932">
        <v>2</v>
      </c>
    </row>
    <row r="933" spans="1:12">
      <c r="A933">
        <f t="shared" si="14"/>
        <v>929</v>
      </c>
      <c r="B933" t="s">
        <v>5322</v>
      </c>
      <c r="C933" t="s">
        <v>5322</v>
      </c>
      <c r="D933" t="s">
        <v>4404</v>
      </c>
      <c r="E933" t="s">
        <v>5323</v>
      </c>
      <c r="F933">
        <v>0</v>
      </c>
      <c r="H933">
        <v>34.700000000000003</v>
      </c>
      <c r="I933" t="s">
        <v>5324</v>
      </c>
      <c r="J933">
        <v>7</v>
      </c>
      <c r="K933" t="s">
        <v>2142</v>
      </c>
      <c r="L933">
        <v>2</v>
      </c>
    </row>
    <row r="934" spans="1:12">
      <c r="A934">
        <f t="shared" si="14"/>
        <v>930</v>
      </c>
      <c r="B934" t="s">
        <v>5325</v>
      </c>
      <c r="C934" t="s">
        <v>5325</v>
      </c>
      <c r="D934" t="s">
        <v>1801</v>
      </c>
      <c r="E934" t="s">
        <v>5326</v>
      </c>
      <c r="F934">
        <v>0</v>
      </c>
      <c r="H934">
        <v>10.4</v>
      </c>
      <c r="I934" t="s">
        <v>5327</v>
      </c>
      <c r="J934">
        <v>1</v>
      </c>
      <c r="K934" t="s">
        <v>1915</v>
      </c>
      <c r="L934">
        <v>2</v>
      </c>
    </row>
    <row r="935" spans="1:12">
      <c r="A935">
        <f t="shared" si="14"/>
        <v>931</v>
      </c>
      <c r="B935" t="s">
        <v>3586</v>
      </c>
      <c r="C935" t="s">
        <v>3586</v>
      </c>
      <c r="D935" t="s">
        <v>1802</v>
      </c>
      <c r="E935" t="s">
        <v>3587</v>
      </c>
      <c r="F935">
        <v>1</v>
      </c>
      <c r="H935">
        <v>29.7</v>
      </c>
      <c r="I935" t="s">
        <v>3588</v>
      </c>
      <c r="J935">
        <v>7</v>
      </c>
      <c r="K935" t="s">
        <v>2142</v>
      </c>
      <c r="L935">
        <v>2</v>
      </c>
    </row>
    <row r="936" spans="1:12">
      <c r="A936">
        <f t="shared" si="14"/>
        <v>932</v>
      </c>
      <c r="B936" t="s">
        <v>5328</v>
      </c>
      <c r="C936" t="s">
        <v>5328</v>
      </c>
      <c r="D936" t="s">
        <v>4405</v>
      </c>
      <c r="E936" t="s">
        <v>5329</v>
      </c>
      <c r="F936">
        <v>0</v>
      </c>
      <c r="H936">
        <v>10.4</v>
      </c>
      <c r="I936" t="s">
        <v>5330</v>
      </c>
      <c r="J936">
        <v>1</v>
      </c>
      <c r="K936" t="s">
        <v>1915</v>
      </c>
      <c r="L936">
        <v>2</v>
      </c>
    </row>
    <row r="937" spans="1:12">
      <c r="A937">
        <f t="shared" si="14"/>
        <v>933</v>
      </c>
      <c r="B937" t="s">
        <v>5331</v>
      </c>
      <c r="C937" t="s">
        <v>5331</v>
      </c>
      <c r="D937" t="s">
        <v>4406</v>
      </c>
      <c r="E937" t="s">
        <v>5332</v>
      </c>
      <c r="F937">
        <v>0</v>
      </c>
      <c r="H937">
        <v>10.9</v>
      </c>
      <c r="I937" t="s">
        <v>5333</v>
      </c>
      <c r="J937">
        <v>1</v>
      </c>
      <c r="K937" t="s">
        <v>1915</v>
      </c>
      <c r="L937">
        <v>2</v>
      </c>
    </row>
    <row r="938" spans="1:12">
      <c r="A938">
        <f t="shared" si="14"/>
        <v>934</v>
      </c>
      <c r="B938" t="s">
        <v>5334</v>
      </c>
      <c r="C938" t="s">
        <v>5334</v>
      </c>
      <c r="D938" t="s">
        <v>1803</v>
      </c>
      <c r="E938" t="s">
        <v>5335</v>
      </c>
      <c r="F938">
        <v>0</v>
      </c>
      <c r="H938">
        <v>46.9</v>
      </c>
      <c r="I938" t="s">
        <v>5336</v>
      </c>
      <c r="J938">
        <v>3</v>
      </c>
      <c r="K938" t="s">
        <v>1938</v>
      </c>
      <c r="L938">
        <v>2</v>
      </c>
    </row>
    <row r="939" spans="1:12">
      <c r="A939">
        <f t="shared" si="14"/>
        <v>935</v>
      </c>
      <c r="B939" t="s">
        <v>3589</v>
      </c>
      <c r="C939" t="s">
        <v>3589</v>
      </c>
      <c r="D939" t="s">
        <v>1804</v>
      </c>
      <c r="F939">
        <v>1</v>
      </c>
      <c r="H939">
        <v>10.4</v>
      </c>
      <c r="I939" t="s">
        <v>3590</v>
      </c>
      <c r="J939">
        <v>1</v>
      </c>
      <c r="K939" t="s">
        <v>1915</v>
      </c>
      <c r="L939">
        <v>2</v>
      </c>
    </row>
    <row r="940" spans="1:12">
      <c r="A940">
        <f t="shared" si="14"/>
        <v>936</v>
      </c>
      <c r="B940" t="s">
        <v>3591</v>
      </c>
      <c r="C940" t="s">
        <v>3591</v>
      </c>
      <c r="D940" t="s">
        <v>1805</v>
      </c>
      <c r="F940">
        <v>1</v>
      </c>
      <c r="H940">
        <v>10.4</v>
      </c>
      <c r="I940" t="s">
        <v>3592</v>
      </c>
      <c r="J940">
        <v>1</v>
      </c>
      <c r="K940" t="s">
        <v>1915</v>
      </c>
      <c r="L940">
        <v>2</v>
      </c>
    </row>
    <row r="941" spans="1:12">
      <c r="A941">
        <f t="shared" si="14"/>
        <v>937</v>
      </c>
      <c r="B941" t="s">
        <v>3593</v>
      </c>
      <c r="C941" t="s">
        <v>3593</v>
      </c>
      <c r="D941" t="s">
        <v>1806</v>
      </c>
      <c r="F941">
        <v>1</v>
      </c>
      <c r="H941">
        <v>10.4</v>
      </c>
      <c r="I941" t="s">
        <v>3594</v>
      </c>
      <c r="J941">
        <v>1</v>
      </c>
      <c r="K941" t="s">
        <v>1915</v>
      </c>
      <c r="L941">
        <v>2</v>
      </c>
    </row>
    <row r="942" spans="1:12">
      <c r="A942">
        <f t="shared" si="14"/>
        <v>938</v>
      </c>
      <c r="B942" t="s">
        <v>3595</v>
      </c>
      <c r="C942" t="s">
        <v>3595</v>
      </c>
      <c r="D942" t="s">
        <v>1807</v>
      </c>
      <c r="F942">
        <v>1</v>
      </c>
      <c r="H942">
        <v>10.9</v>
      </c>
      <c r="I942" t="s">
        <v>3596</v>
      </c>
      <c r="J942">
        <v>1</v>
      </c>
      <c r="K942" t="s">
        <v>1915</v>
      </c>
      <c r="L942">
        <v>2</v>
      </c>
    </row>
    <row r="943" spans="1:12">
      <c r="A943">
        <f t="shared" si="14"/>
        <v>939</v>
      </c>
      <c r="B943" t="s">
        <v>3597</v>
      </c>
      <c r="C943" t="s">
        <v>3597</v>
      </c>
      <c r="D943" t="s">
        <v>1808</v>
      </c>
      <c r="E943" t="s">
        <v>3598</v>
      </c>
      <c r="F943">
        <v>1</v>
      </c>
      <c r="H943">
        <v>16.2</v>
      </c>
      <c r="I943" t="s">
        <v>3599</v>
      </c>
      <c r="J943">
        <v>1</v>
      </c>
      <c r="K943" t="s">
        <v>1915</v>
      </c>
      <c r="L943">
        <v>0</v>
      </c>
    </row>
    <row r="944" spans="1:12">
      <c r="A944">
        <f t="shared" si="14"/>
        <v>940</v>
      </c>
      <c r="B944" t="s">
        <v>3600</v>
      </c>
      <c r="C944" t="s">
        <v>3600</v>
      </c>
      <c r="D944" t="s">
        <v>1063</v>
      </c>
      <c r="E944" t="s">
        <v>3601</v>
      </c>
      <c r="F944">
        <v>1</v>
      </c>
      <c r="H944">
        <v>6.6</v>
      </c>
      <c r="I944" t="s">
        <v>3602</v>
      </c>
      <c r="J944">
        <v>1</v>
      </c>
      <c r="K944" t="s">
        <v>1915</v>
      </c>
      <c r="L944">
        <v>0</v>
      </c>
    </row>
    <row r="945" spans="1:12">
      <c r="A945">
        <f t="shared" si="14"/>
        <v>941</v>
      </c>
      <c r="B945" t="s">
        <v>3603</v>
      </c>
      <c r="C945" t="s">
        <v>3603</v>
      </c>
      <c r="D945" t="s">
        <v>1809</v>
      </c>
      <c r="F945">
        <v>2</v>
      </c>
      <c r="H945">
        <v>14.7</v>
      </c>
      <c r="I945" t="s">
        <v>3604</v>
      </c>
      <c r="J945">
        <v>14</v>
      </c>
      <c r="K945" t="s">
        <v>1898</v>
      </c>
      <c r="L945">
        <v>0</v>
      </c>
    </row>
    <row r="946" spans="1:12">
      <c r="A946">
        <f t="shared" si="14"/>
        <v>942</v>
      </c>
      <c r="B946" t="s">
        <v>5337</v>
      </c>
      <c r="C946" t="s">
        <v>5337</v>
      </c>
      <c r="D946" t="s">
        <v>4186</v>
      </c>
      <c r="E946" t="s">
        <v>5338</v>
      </c>
      <c r="F946">
        <v>0</v>
      </c>
      <c r="H946">
        <v>30.1</v>
      </c>
      <c r="I946" t="s">
        <v>5339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5340</v>
      </c>
      <c r="C947" t="s">
        <v>5340</v>
      </c>
      <c r="D947" t="s">
        <v>4407</v>
      </c>
      <c r="E947" t="s">
        <v>5341</v>
      </c>
      <c r="F947">
        <v>0</v>
      </c>
      <c r="H947">
        <v>71.2</v>
      </c>
      <c r="I947" t="s">
        <v>5342</v>
      </c>
      <c r="J947">
        <v>19</v>
      </c>
      <c r="K947" t="s">
        <v>1979</v>
      </c>
      <c r="L947">
        <v>2</v>
      </c>
    </row>
    <row r="948" spans="1:12">
      <c r="A948">
        <f t="shared" si="14"/>
        <v>944</v>
      </c>
      <c r="B948" t="s">
        <v>5343</v>
      </c>
      <c r="C948" t="s">
        <v>5343</v>
      </c>
      <c r="D948" t="s">
        <v>4408</v>
      </c>
      <c r="E948" t="s">
        <v>5344</v>
      </c>
      <c r="F948">
        <v>0</v>
      </c>
      <c r="H948">
        <v>80.400000000000006</v>
      </c>
      <c r="I948" t="s">
        <v>5345</v>
      </c>
      <c r="J948">
        <v>19</v>
      </c>
      <c r="K948" t="s">
        <v>1979</v>
      </c>
      <c r="L948">
        <v>2</v>
      </c>
    </row>
    <row r="949" spans="1:12">
      <c r="A949">
        <f t="shared" si="14"/>
        <v>945</v>
      </c>
      <c r="B949" t="s">
        <v>5346</v>
      </c>
      <c r="C949" t="s">
        <v>5346</v>
      </c>
      <c r="D949" t="s">
        <v>4409</v>
      </c>
      <c r="E949" t="s">
        <v>5347</v>
      </c>
      <c r="F949">
        <v>0</v>
      </c>
      <c r="H949">
        <v>84</v>
      </c>
      <c r="I949" t="s">
        <v>5348</v>
      </c>
      <c r="J949">
        <v>19</v>
      </c>
      <c r="K949" t="s">
        <v>1979</v>
      </c>
      <c r="L949">
        <v>2</v>
      </c>
    </row>
    <row r="950" spans="1:12">
      <c r="A950">
        <f t="shared" si="14"/>
        <v>946</v>
      </c>
      <c r="B950" t="s">
        <v>5349</v>
      </c>
      <c r="C950" t="s">
        <v>5349</v>
      </c>
      <c r="D950" t="s">
        <v>4410</v>
      </c>
      <c r="E950" t="s">
        <v>5350</v>
      </c>
      <c r="F950">
        <v>0</v>
      </c>
      <c r="H950">
        <v>89.5</v>
      </c>
      <c r="I950" t="s">
        <v>5351</v>
      </c>
      <c r="J950">
        <v>19</v>
      </c>
      <c r="K950" t="s">
        <v>1979</v>
      </c>
      <c r="L950">
        <v>2</v>
      </c>
    </row>
    <row r="951" spans="1:12">
      <c r="A951">
        <f t="shared" si="14"/>
        <v>947</v>
      </c>
      <c r="B951" t="s">
        <v>3605</v>
      </c>
      <c r="C951" t="s">
        <v>3605</v>
      </c>
      <c r="D951" t="s">
        <v>1810</v>
      </c>
      <c r="F951">
        <v>1</v>
      </c>
      <c r="H951">
        <v>71.2</v>
      </c>
      <c r="I951" t="s">
        <v>3606</v>
      </c>
      <c r="J951">
        <v>19</v>
      </c>
      <c r="K951" t="s">
        <v>1979</v>
      </c>
      <c r="L951">
        <v>2</v>
      </c>
    </row>
    <row r="952" spans="1:12">
      <c r="A952">
        <f t="shared" si="14"/>
        <v>948</v>
      </c>
      <c r="B952" t="s">
        <v>3607</v>
      </c>
      <c r="C952" t="s">
        <v>3607</v>
      </c>
      <c r="D952" t="s">
        <v>1811</v>
      </c>
      <c r="F952">
        <v>1</v>
      </c>
      <c r="H952">
        <v>80.400000000000006</v>
      </c>
      <c r="I952" t="s">
        <v>3608</v>
      </c>
      <c r="J952">
        <v>19</v>
      </c>
      <c r="K952" t="s">
        <v>1979</v>
      </c>
      <c r="L952">
        <v>2</v>
      </c>
    </row>
    <row r="953" spans="1:12">
      <c r="A953">
        <f t="shared" si="14"/>
        <v>949</v>
      </c>
      <c r="B953" t="s">
        <v>3609</v>
      </c>
      <c r="C953" t="s">
        <v>3609</v>
      </c>
      <c r="D953" t="s">
        <v>1812</v>
      </c>
      <c r="F953">
        <v>1</v>
      </c>
      <c r="H953">
        <v>84</v>
      </c>
      <c r="I953" t="s">
        <v>3610</v>
      </c>
      <c r="J953">
        <v>19</v>
      </c>
      <c r="K953" t="s">
        <v>1979</v>
      </c>
      <c r="L953">
        <v>2</v>
      </c>
    </row>
    <row r="954" spans="1:12">
      <c r="A954">
        <f t="shared" si="14"/>
        <v>950</v>
      </c>
      <c r="B954" t="s">
        <v>3611</v>
      </c>
      <c r="C954" t="s">
        <v>3611</v>
      </c>
      <c r="D954" t="s">
        <v>1813</v>
      </c>
      <c r="F954">
        <v>1</v>
      </c>
      <c r="H954">
        <v>89.5</v>
      </c>
      <c r="I954" t="s">
        <v>3612</v>
      </c>
      <c r="J954">
        <v>19</v>
      </c>
      <c r="K954" t="s">
        <v>1979</v>
      </c>
      <c r="L954">
        <v>2</v>
      </c>
    </row>
    <row r="955" spans="1:12">
      <c r="A955">
        <f t="shared" si="14"/>
        <v>951</v>
      </c>
      <c r="B955" t="s">
        <v>5352</v>
      </c>
      <c r="C955" t="s">
        <v>5352</v>
      </c>
      <c r="D955" t="s">
        <v>4187</v>
      </c>
      <c r="F955">
        <v>0</v>
      </c>
      <c r="H955">
        <v>161.30000000000001</v>
      </c>
      <c r="I955" t="s">
        <v>5353</v>
      </c>
      <c r="J955">
        <v>1</v>
      </c>
      <c r="K955" t="s">
        <v>1915</v>
      </c>
      <c r="L955">
        <v>0</v>
      </c>
    </row>
    <row r="956" spans="1:12">
      <c r="A956">
        <f t="shared" si="14"/>
        <v>952</v>
      </c>
      <c r="B956" t="s">
        <v>3613</v>
      </c>
      <c r="C956" t="s">
        <v>3613</v>
      </c>
      <c r="D956" t="s">
        <v>1814</v>
      </c>
      <c r="F956">
        <v>1</v>
      </c>
      <c r="H956">
        <v>161.30000000000001</v>
      </c>
      <c r="I956" t="s">
        <v>3614</v>
      </c>
      <c r="J956">
        <v>1</v>
      </c>
      <c r="K956" t="s">
        <v>1915</v>
      </c>
      <c r="L956">
        <v>0</v>
      </c>
    </row>
    <row r="957" spans="1:12">
      <c r="A957">
        <f t="shared" si="14"/>
        <v>953</v>
      </c>
      <c r="B957" t="s">
        <v>5354</v>
      </c>
      <c r="C957" t="s">
        <v>5354</v>
      </c>
      <c r="D957" t="s">
        <v>4411</v>
      </c>
      <c r="E957" t="s">
        <v>5355</v>
      </c>
      <c r="F957">
        <v>0</v>
      </c>
      <c r="H957">
        <v>16.899999999999999</v>
      </c>
      <c r="I957" t="s">
        <v>5356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5357</v>
      </c>
      <c r="C958" t="s">
        <v>5357</v>
      </c>
      <c r="D958" t="s">
        <v>1815</v>
      </c>
      <c r="F958">
        <v>0</v>
      </c>
      <c r="H958">
        <v>235.1</v>
      </c>
      <c r="I958" t="s">
        <v>5358</v>
      </c>
      <c r="J958">
        <v>1</v>
      </c>
      <c r="K958" t="s">
        <v>1915</v>
      </c>
      <c r="L958">
        <v>0</v>
      </c>
    </row>
    <row r="959" spans="1:12">
      <c r="A959">
        <f t="shared" si="14"/>
        <v>955</v>
      </c>
      <c r="B959" t="s">
        <v>5359</v>
      </c>
      <c r="C959" t="s">
        <v>5359</v>
      </c>
      <c r="D959" t="s">
        <v>4412</v>
      </c>
      <c r="E959" t="s">
        <v>5360</v>
      </c>
      <c r="F959">
        <v>0</v>
      </c>
      <c r="H959">
        <v>0</v>
      </c>
      <c r="I959" t="s">
        <v>5360</v>
      </c>
      <c r="J959">
        <v>25</v>
      </c>
      <c r="K959" t="s">
        <v>1902</v>
      </c>
      <c r="L959">
        <v>0</v>
      </c>
    </row>
    <row r="960" spans="1:12">
      <c r="A960">
        <f t="shared" si="14"/>
        <v>956</v>
      </c>
      <c r="B960" t="s">
        <v>3615</v>
      </c>
      <c r="C960" t="s">
        <v>3615</v>
      </c>
      <c r="D960" t="s">
        <v>1816</v>
      </c>
      <c r="E960" t="s">
        <v>3616</v>
      </c>
      <c r="F960">
        <v>1</v>
      </c>
      <c r="H960">
        <v>9.6</v>
      </c>
      <c r="I960" t="s">
        <v>3617</v>
      </c>
      <c r="J960">
        <v>1</v>
      </c>
      <c r="K960" t="s">
        <v>1915</v>
      </c>
      <c r="L960">
        <v>0</v>
      </c>
    </row>
    <row r="961" spans="1:12">
      <c r="A961">
        <f t="shared" si="14"/>
        <v>957</v>
      </c>
      <c r="B961" t="s">
        <v>3618</v>
      </c>
      <c r="C961" t="s">
        <v>3618</v>
      </c>
      <c r="D961" t="s">
        <v>1817</v>
      </c>
      <c r="E961" t="s">
        <v>3619</v>
      </c>
      <c r="F961">
        <v>1</v>
      </c>
      <c r="H961">
        <v>10.4</v>
      </c>
      <c r="I961" t="s">
        <v>3620</v>
      </c>
      <c r="J961">
        <v>1</v>
      </c>
      <c r="K961" t="s">
        <v>1915</v>
      </c>
      <c r="L961">
        <v>0</v>
      </c>
    </row>
    <row r="962" spans="1:12">
      <c r="A962">
        <f t="shared" si="14"/>
        <v>958</v>
      </c>
      <c r="B962" t="s">
        <v>3621</v>
      </c>
      <c r="C962" t="s">
        <v>3621</v>
      </c>
      <c r="D962" t="s">
        <v>1818</v>
      </c>
      <c r="F962">
        <v>2</v>
      </c>
      <c r="H962">
        <v>29</v>
      </c>
      <c r="I962" t="s">
        <v>3622</v>
      </c>
      <c r="J962">
        <v>1</v>
      </c>
      <c r="K962" t="s">
        <v>1915</v>
      </c>
      <c r="L962">
        <v>2</v>
      </c>
    </row>
    <row r="963" spans="1:12">
      <c r="A963">
        <f t="shared" si="14"/>
        <v>959</v>
      </c>
      <c r="B963" t="s">
        <v>3623</v>
      </c>
      <c r="C963" t="s">
        <v>3623</v>
      </c>
      <c r="D963" t="s">
        <v>1819</v>
      </c>
      <c r="E963" t="s">
        <v>3624</v>
      </c>
      <c r="F963">
        <v>1</v>
      </c>
      <c r="H963">
        <v>9.9</v>
      </c>
      <c r="I963" t="s">
        <v>3625</v>
      </c>
      <c r="J963">
        <v>1</v>
      </c>
      <c r="K963" t="s">
        <v>1915</v>
      </c>
      <c r="L963">
        <v>0</v>
      </c>
    </row>
    <row r="964" spans="1:12">
      <c r="A964">
        <f t="shared" si="14"/>
        <v>960</v>
      </c>
      <c r="B964" t="s">
        <v>5361</v>
      </c>
      <c r="C964" t="s">
        <v>5361</v>
      </c>
      <c r="D964" t="s">
        <v>4188</v>
      </c>
      <c r="E964" t="s">
        <v>5362</v>
      </c>
      <c r="F964">
        <v>0</v>
      </c>
      <c r="H964">
        <v>396</v>
      </c>
      <c r="I964" t="s">
        <v>5363</v>
      </c>
      <c r="J964">
        <v>25</v>
      </c>
      <c r="K964" t="s">
        <v>1902</v>
      </c>
      <c r="L964">
        <v>0</v>
      </c>
    </row>
    <row r="965" spans="1:12">
      <c r="A965">
        <f t="shared" si="14"/>
        <v>961</v>
      </c>
      <c r="B965" t="s">
        <v>3626</v>
      </c>
      <c r="C965" t="s">
        <v>3626</v>
      </c>
      <c r="D965" t="s">
        <v>1820</v>
      </c>
      <c r="E965" t="s">
        <v>3627</v>
      </c>
      <c r="F965">
        <v>2</v>
      </c>
      <c r="H965">
        <v>17611</v>
      </c>
      <c r="I965" t="s">
        <v>3628</v>
      </c>
      <c r="J965">
        <v>25</v>
      </c>
      <c r="K965" t="s">
        <v>1902</v>
      </c>
      <c r="L965">
        <v>2</v>
      </c>
    </row>
    <row r="966" spans="1:12">
      <c r="A966">
        <f t="shared" si="14"/>
        <v>962</v>
      </c>
      <c r="B966" t="s">
        <v>3629</v>
      </c>
      <c r="C966" t="s">
        <v>3629</v>
      </c>
      <c r="D966" t="s">
        <v>1821</v>
      </c>
      <c r="F966">
        <v>2</v>
      </c>
      <c r="H966">
        <v>383.5</v>
      </c>
      <c r="I966" t="s">
        <v>3630</v>
      </c>
      <c r="J966">
        <v>1</v>
      </c>
      <c r="K966" t="s">
        <v>1915</v>
      </c>
      <c r="L966">
        <v>0</v>
      </c>
    </row>
    <row r="967" spans="1:12">
      <c r="A967">
        <f t="shared" ref="A967:A1030" si="15">A966+1</f>
        <v>963</v>
      </c>
      <c r="B967" t="s">
        <v>3631</v>
      </c>
      <c r="C967" t="s">
        <v>3631</v>
      </c>
      <c r="D967" t="s">
        <v>1822</v>
      </c>
      <c r="E967" t="s">
        <v>3632</v>
      </c>
      <c r="F967">
        <v>1</v>
      </c>
      <c r="H967">
        <v>64.5</v>
      </c>
      <c r="I967" t="s">
        <v>3633</v>
      </c>
      <c r="J967">
        <v>1</v>
      </c>
      <c r="K967" t="s">
        <v>1915</v>
      </c>
      <c r="L967">
        <v>0</v>
      </c>
    </row>
    <row r="968" spans="1:12">
      <c r="A968">
        <f t="shared" si="15"/>
        <v>964</v>
      </c>
      <c r="B968" t="s">
        <v>3634</v>
      </c>
      <c r="C968" t="s">
        <v>3634</v>
      </c>
      <c r="D968" t="s">
        <v>1823</v>
      </c>
      <c r="E968" t="s">
        <v>3635</v>
      </c>
      <c r="F968">
        <v>1</v>
      </c>
      <c r="H968">
        <v>49.1</v>
      </c>
      <c r="I968" t="s">
        <v>3636</v>
      </c>
      <c r="J968">
        <v>17</v>
      </c>
      <c r="K968" t="s">
        <v>2090</v>
      </c>
      <c r="L968">
        <v>0</v>
      </c>
    </row>
    <row r="969" spans="1:12">
      <c r="A969">
        <f t="shared" si="15"/>
        <v>965</v>
      </c>
      <c r="B969" t="s">
        <v>5364</v>
      </c>
      <c r="C969" t="s">
        <v>5364</v>
      </c>
      <c r="D969" t="s">
        <v>4413</v>
      </c>
      <c r="E969" t="s">
        <v>5365</v>
      </c>
      <c r="F969">
        <v>0</v>
      </c>
      <c r="H969">
        <v>67.7</v>
      </c>
      <c r="I969" t="s">
        <v>5366</v>
      </c>
      <c r="J969">
        <v>14</v>
      </c>
      <c r="K969" t="s">
        <v>1898</v>
      </c>
      <c r="L969">
        <v>0</v>
      </c>
    </row>
    <row r="970" spans="1:12">
      <c r="A970">
        <f t="shared" si="15"/>
        <v>966</v>
      </c>
      <c r="B970" t="s">
        <v>3637</v>
      </c>
      <c r="C970" t="s">
        <v>3637</v>
      </c>
      <c r="D970" t="s">
        <v>1824</v>
      </c>
      <c r="E970" t="s">
        <v>3638</v>
      </c>
      <c r="F970">
        <v>1</v>
      </c>
      <c r="H970">
        <v>16.899999999999999</v>
      </c>
      <c r="I970" t="s">
        <v>3639</v>
      </c>
      <c r="J970">
        <v>15</v>
      </c>
      <c r="K970" t="s">
        <v>1906</v>
      </c>
      <c r="L970">
        <v>0</v>
      </c>
    </row>
    <row r="971" spans="1:12">
      <c r="A971">
        <f t="shared" si="15"/>
        <v>967</v>
      </c>
      <c r="B971" t="s">
        <v>3640</v>
      </c>
      <c r="C971" t="s">
        <v>3640</v>
      </c>
      <c r="D971" t="s">
        <v>1825</v>
      </c>
      <c r="E971" t="s">
        <v>3641</v>
      </c>
      <c r="F971">
        <v>2</v>
      </c>
      <c r="H971">
        <v>16.899999999999999</v>
      </c>
      <c r="I971" t="s">
        <v>3642</v>
      </c>
      <c r="J971">
        <v>14</v>
      </c>
      <c r="K971" t="s">
        <v>1898</v>
      </c>
      <c r="L971">
        <v>0</v>
      </c>
    </row>
    <row r="972" spans="1:12">
      <c r="A972">
        <f t="shared" si="15"/>
        <v>968</v>
      </c>
      <c r="B972" t="s">
        <v>3643</v>
      </c>
      <c r="C972" t="s">
        <v>3643</v>
      </c>
      <c r="D972" t="s">
        <v>1826</v>
      </c>
      <c r="F972">
        <v>2</v>
      </c>
      <c r="H972">
        <v>208</v>
      </c>
      <c r="I972" t="s">
        <v>3644</v>
      </c>
      <c r="J972">
        <v>25</v>
      </c>
      <c r="K972" t="s">
        <v>1902</v>
      </c>
      <c r="L972">
        <v>0</v>
      </c>
    </row>
    <row r="973" spans="1:12">
      <c r="A973">
        <f t="shared" si="15"/>
        <v>969</v>
      </c>
      <c r="B973" t="s">
        <v>5367</v>
      </c>
      <c r="C973" t="s">
        <v>5367</v>
      </c>
      <c r="D973" t="s">
        <v>4189</v>
      </c>
      <c r="E973" t="s">
        <v>5368</v>
      </c>
      <c r="F973">
        <v>0</v>
      </c>
      <c r="H973">
        <v>12</v>
      </c>
      <c r="I973" t="s">
        <v>5369</v>
      </c>
      <c r="J973">
        <v>1</v>
      </c>
      <c r="K973" t="s">
        <v>1915</v>
      </c>
      <c r="L973">
        <v>0</v>
      </c>
    </row>
    <row r="974" spans="1:12">
      <c r="A974">
        <f t="shared" si="15"/>
        <v>970</v>
      </c>
      <c r="B974" t="s">
        <v>5370</v>
      </c>
      <c r="C974" t="s">
        <v>5370</v>
      </c>
      <c r="D974" t="s">
        <v>4414</v>
      </c>
      <c r="E974" t="s">
        <v>5371</v>
      </c>
      <c r="F974">
        <v>0</v>
      </c>
      <c r="H974">
        <v>14.4</v>
      </c>
      <c r="I974" t="s">
        <v>5372</v>
      </c>
      <c r="J974">
        <v>1</v>
      </c>
      <c r="K974" t="s">
        <v>1915</v>
      </c>
      <c r="L974">
        <v>0</v>
      </c>
    </row>
    <row r="975" spans="1:12">
      <c r="A975">
        <f t="shared" si="15"/>
        <v>971</v>
      </c>
      <c r="B975" t="s">
        <v>5373</v>
      </c>
      <c r="C975" t="s">
        <v>5373</v>
      </c>
      <c r="D975" t="s">
        <v>4063</v>
      </c>
      <c r="E975" t="s">
        <v>5374</v>
      </c>
      <c r="F975">
        <v>0</v>
      </c>
      <c r="H975">
        <v>14.1</v>
      </c>
      <c r="I975" t="s">
        <v>5375</v>
      </c>
      <c r="J975">
        <v>1</v>
      </c>
      <c r="K975" t="s">
        <v>1915</v>
      </c>
      <c r="L975">
        <v>0</v>
      </c>
    </row>
    <row r="976" spans="1:12">
      <c r="A976">
        <f t="shared" si="15"/>
        <v>972</v>
      </c>
      <c r="B976" t="s">
        <v>3645</v>
      </c>
      <c r="C976" t="s">
        <v>3645</v>
      </c>
      <c r="D976" t="s">
        <v>1827</v>
      </c>
      <c r="E976" t="s">
        <v>3646</v>
      </c>
      <c r="F976">
        <v>1</v>
      </c>
      <c r="H976">
        <v>9.6</v>
      </c>
      <c r="I976" t="s">
        <v>3647</v>
      </c>
      <c r="J976">
        <v>1</v>
      </c>
      <c r="K976" t="s">
        <v>1915</v>
      </c>
      <c r="L976">
        <v>2</v>
      </c>
    </row>
    <row r="977" spans="1:12">
      <c r="A977">
        <f t="shared" si="15"/>
        <v>973</v>
      </c>
      <c r="B977" t="s">
        <v>3648</v>
      </c>
      <c r="C977" t="s">
        <v>3648</v>
      </c>
      <c r="D977" t="s">
        <v>1116</v>
      </c>
      <c r="E977" t="s">
        <v>3649</v>
      </c>
      <c r="F977">
        <v>1</v>
      </c>
      <c r="H977">
        <v>18.7</v>
      </c>
      <c r="I977" t="s">
        <v>3650</v>
      </c>
      <c r="J977">
        <v>1</v>
      </c>
      <c r="K977" t="s">
        <v>1915</v>
      </c>
      <c r="L977">
        <v>2</v>
      </c>
    </row>
    <row r="978" spans="1:12">
      <c r="A978">
        <f t="shared" si="15"/>
        <v>974</v>
      </c>
      <c r="B978" t="s">
        <v>3651</v>
      </c>
      <c r="C978" t="s">
        <v>3651</v>
      </c>
      <c r="D978" t="s">
        <v>1828</v>
      </c>
      <c r="E978" t="s">
        <v>3652</v>
      </c>
      <c r="F978">
        <v>1</v>
      </c>
      <c r="H978">
        <v>241.8</v>
      </c>
      <c r="I978" t="s">
        <v>3653</v>
      </c>
      <c r="J978">
        <v>1</v>
      </c>
      <c r="K978" t="s">
        <v>1915</v>
      </c>
      <c r="L978">
        <v>2</v>
      </c>
    </row>
    <row r="979" spans="1:12">
      <c r="A979">
        <f t="shared" si="15"/>
        <v>975</v>
      </c>
      <c r="B979" t="s">
        <v>3654</v>
      </c>
      <c r="C979" t="s">
        <v>3654</v>
      </c>
      <c r="D979" t="s">
        <v>1829</v>
      </c>
      <c r="E979" t="s">
        <v>3655</v>
      </c>
      <c r="F979">
        <v>1</v>
      </c>
      <c r="H979">
        <v>461.9</v>
      </c>
      <c r="I979" t="s">
        <v>3656</v>
      </c>
      <c r="J979">
        <v>1</v>
      </c>
      <c r="K979" t="s">
        <v>1915</v>
      </c>
      <c r="L979">
        <v>2</v>
      </c>
    </row>
    <row r="980" spans="1:12">
      <c r="A980">
        <f t="shared" si="15"/>
        <v>976</v>
      </c>
      <c r="B980" t="s">
        <v>3657</v>
      </c>
      <c r="C980" t="s">
        <v>3657</v>
      </c>
      <c r="D980" t="s">
        <v>1830</v>
      </c>
      <c r="F980">
        <v>1</v>
      </c>
      <c r="H980">
        <v>128.69999999999999</v>
      </c>
      <c r="I980" t="s">
        <v>3658</v>
      </c>
      <c r="J980">
        <v>1</v>
      </c>
      <c r="K980" t="s">
        <v>1915</v>
      </c>
      <c r="L980">
        <v>2</v>
      </c>
    </row>
    <row r="981" spans="1:12">
      <c r="A981">
        <f t="shared" si="15"/>
        <v>977</v>
      </c>
      <c r="B981" t="s">
        <v>3659</v>
      </c>
      <c r="C981" t="s">
        <v>3659</v>
      </c>
      <c r="D981" t="s">
        <v>1122</v>
      </c>
      <c r="E981" t="s">
        <v>3660</v>
      </c>
      <c r="F981">
        <v>1</v>
      </c>
      <c r="H981">
        <v>6.1</v>
      </c>
      <c r="I981" t="s">
        <v>3661</v>
      </c>
      <c r="J981">
        <v>1</v>
      </c>
      <c r="K981" t="s">
        <v>1915</v>
      </c>
      <c r="L981">
        <v>0</v>
      </c>
    </row>
    <row r="982" spans="1:12">
      <c r="A982">
        <f t="shared" si="15"/>
        <v>978</v>
      </c>
      <c r="B982" t="s">
        <v>3662</v>
      </c>
      <c r="C982" t="s">
        <v>3662</v>
      </c>
      <c r="D982" t="s">
        <v>1124</v>
      </c>
      <c r="E982" t="s">
        <v>3663</v>
      </c>
      <c r="F982">
        <v>1</v>
      </c>
      <c r="H982">
        <v>7</v>
      </c>
      <c r="I982" t="s">
        <v>3664</v>
      </c>
      <c r="J982">
        <v>1</v>
      </c>
      <c r="K982" t="s">
        <v>1915</v>
      </c>
      <c r="L982">
        <v>0</v>
      </c>
    </row>
    <row r="983" spans="1:12">
      <c r="A983">
        <f t="shared" si="15"/>
        <v>979</v>
      </c>
      <c r="B983" t="s">
        <v>3665</v>
      </c>
      <c r="C983" t="s">
        <v>3665</v>
      </c>
      <c r="D983" t="s">
        <v>1831</v>
      </c>
      <c r="E983" t="s">
        <v>3666</v>
      </c>
      <c r="F983">
        <v>2</v>
      </c>
      <c r="H983">
        <v>76.3</v>
      </c>
      <c r="I983" t="s">
        <v>3667</v>
      </c>
      <c r="J983">
        <v>1</v>
      </c>
      <c r="K983" t="s">
        <v>1915</v>
      </c>
      <c r="L983">
        <v>0</v>
      </c>
    </row>
    <row r="984" spans="1:12">
      <c r="A984">
        <f t="shared" si="15"/>
        <v>980</v>
      </c>
      <c r="B984" t="s">
        <v>3668</v>
      </c>
      <c r="C984" t="s">
        <v>3668</v>
      </c>
      <c r="D984" t="s">
        <v>1832</v>
      </c>
      <c r="E984" t="s">
        <v>3669</v>
      </c>
      <c r="F984">
        <v>1</v>
      </c>
      <c r="H984">
        <v>34.200000000000003</v>
      </c>
      <c r="I984" t="s">
        <v>3670</v>
      </c>
      <c r="J984">
        <v>1</v>
      </c>
      <c r="K984" t="s">
        <v>1915</v>
      </c>
      <c r="L984">
        <v>0</v>
      </c>
    </row>
    <row r="985" spans="1:12">
      <c r="A985">
        <f t="shared" si="15"/>
        <v>981</v>
      </c>
      <c r="B985" t="s">
        <v>3671</v>
      </c>
      <c r="C985" t="s">
        <v>3671</v>
      </c>
      <c r="D985" t="s">
        <v>1833</v>
      </c>
      <c r="F985">
        <v>1</v>
      </c>
      <c r="H985">
        <v>2.13</v>
      </c>
      <c r="I985" t="s">
        <v>3672</v>
      </c>
      <c r="J985">
        <v>15</v>
      </c>
      <c r="K985" t="s">
        <v>1906</v>
      </c>
      <c r="L985">
        <v>0</v>
      </c>
    </row>
    <row r="986" spans="1:12">
      <c r="A986">
        <f t="shared" si="15"/>
        <v>982</v>
      </c>
      <c r="B986" t="s">
        <v>3673</v>
      </c>
      <c r="C986" t="s">
        <v>3673</v>
      </c>
      <c r="D986" t="s">
        <v>1834</v>
      </c>
      <c r="E986" t="s">
        <v>3674</v>
      </c>
      <c r="F986">
        <v>1</v>
      </c>
      <c r="H986">
        <v>10.8</v>
      </c>
      <c r="I986" t="s">
        <v>3675</v>
      </c>
      <c r="J986">
        <v>1</v>
      </c>
      <c r="K986" t="s">
        <v>1915</v>
      </c>
      <c r="L986">
        <v>0</v>
      </c>
    </row>
    <row r="987" spans="1:12">
      <c r="A987">
        <f t="shared" si="15"/>
        <v>983</v>
      </c>
      <c r="B987" t="s">
        <v>3676</v>
      </c>
      <c r="C987" t="s">
        <v>3676</v>
      </c>
      <c r="D987" t="s">
        <v>1835</v>
      </c>
      <c r="F987">
        <v>2</v>
      </c>
      <c r="H987">
        <v>52.4</v>
      </c>
      <c r="I987" t="s">
        <v>3677</v>
      </c>
      <c r="J987">
        <v>1</v>
      </c>
      <c r="K987" t="s">
        <v>1915</v>
      </c>
      <c r="L987">
        <v>2</v>
      </c>
    </row>
    <row r="988" spans="1:12">
      <c r="A988">
        <f t="shared" si="15"/>
        <v>984</v>
      </c>
      <c r="B988" t="s">
        <v>3678</v>
      </c>
      <c r="C988" t="s">
        <v>3678</v>
      </c>
      <c r="D988" t="s">
        <v>1836</v>
      </c>
      <c r="E988" t="s">
        <v>3679</v>
      </c>
      <c r="F988">
        <v>1</v>
      </c>
      <c r="H988">
        <v>10.4</v>
      </c>
      <c r="I988" t="s">
        <v>3680</v>
      </c>
      <c r="J988">
        <v>1</v>
      </c>
      <c r="K988" t="s">
        <v>1915</v>
      </c>
      <c r="L988">
        <v>0</v>
      </c>
    </row>
    <row r="989" spans="1:12">
      <c r="A989">
        <f t="shared" si="15"/>
        <v>985</v>
      </c>
      <c r="B989" t="s">
        <v>3681</v>
      </c>
      <c r="C989" t="s">
        <v>3681</v>
      </c>
      <c r="D989" t="s">
        <v>1837</v>
      </c>
      <c r="E989" t="s">
        <v>3682</v>
      </c>
      <c r="F989">
        <v>2</v>
      </c>
      <c r="H989">
        <v>111.8</v>
      </c>
      <c r="I989" t="s">
        <v>3683</v>
      </c>
      <c r="J989">
        <v>12</v>
      </c>
      <c r="K989" t="s">
        <v>2247</v>
      </c>
      <c r="L989">
        <v>2</v>
      </c>
    </row>
    <row r="990" spans="1:12">
      <c r="A990">
        <f t="shared" si="15"/>
        <v>986</v>
      </c>
      <c r="B990" t="s">
        <v>5376</v>
      </c>
      <c r="C990" t="s">
        <v>5376</v>
      </c>
      <c r="D990" t="s">
        <v>4190</v>
      </c>
      <c r="E990" t="s">
        <v>5377</v>
      </c>
      <c r="F990">
        <v>0</v>
      </c>
      <c r="H990">
        <v>25.4</v>
      </c>
      <c r="I990" t="s">
        <v>5378</v>
      </c>
      <c r="J990">
        <v>1</v>
      </c>
      <c r="K990" t="s">
        <v>1915</v>
      </c>
      <c r="L990">
        <v>0</v>
      </c>
    </row>
    <row r="991" spans="1:12">
      <c r="A991">
        <f t="shared" si="15"/>
        <v>987</v>
      </c>
      <c r="B991" t="s">
        <v>5379</v>
      </c>
      <c r="C991" t="s">
        <v>5379</v>
      </c>
      <c r="D991" t="s">
        <v>4415</v>
      </c>
      <c r="E991" t="s">
        <v>5380</v>
      </c>
      <c r="F991">
        <v>0</v>
      </c>
      <c r="H991">
        <v>63.7</v>
      </c>
      <c r="I991" t="s">
        <v>5381</v>
      </c>
      <c r="J991">
        <v>3</v>
      </c>
      <c r="K991" t="s">
        <v>1938</v>
      </c>
      <c r="L991">
        <v>0</v>
      </c>
    </row>
    <row r="992" spans="1:12">
      <c r="A992">
        <f t="shared" si="15"/>
        <v>988</v>
      </c>
      <c r="B992" t="s">
        <v>3684</v>
      </c>
      <c r="C992" t="s">
        <v>3684</v>
      </c>
      <c r="D992" t="s">
        <v>1838</v>
      </c>
      <c r="E992" t="s">
        <v>3685</v>
      </c>
      <c r="F992">
        <v>1</v>
      </c>
      <c r="H992">
        <v>669</v>
      </c>
      <c r="I992" t="s">
        <v>3686</v>
      </c>
      <c r="J992">
        <v>25</v>
      </c>
      <c r="K992" t="s">
        <v>1902</v>
      </c>
      <c r="L992">
        <v>0</v>
      </c>
    </row>
    <row r="993" spans="1:12">
      <c r="A993">
        <f t="shared" si="15"/>
        <v>989</v>
      </c>
      <c r="B993" t="s">
        <v>3687</v>
      </c>
      <c r="C993" t="s">
        <v>3687</v>
      </c>
      <c r="D993" t="s">
        <v>1839</v>
      </c>
      <c r="F993">
        <v>1</v>
      </c>
      <c r="H993">
        <v>25.4</v>
      </c>
      <c r="I993" t="s">
        <v>3688</v>
      </c>
      <c r="J993">
        <v>1</v>
      </c>
      <c r="K993" t="s">
        <v>1915</v>
      </c>
      <c r="L993">
        <v>0</v>
      </c>
    </row>
    <row r="994" spans="1:12">
      <c r="A994">
        <f t="shared" si="15"/>
        <v>990</v>
      </c>
      <c r="B994" t="s">
        <v>3689</v>
      </c>
      <c r="C994" t="s">
        <v>3689</v>
      </c>
      <c r="D994" t="s">
        <v>1840</v>
      </c>
      <c r="F994">
        <v>1</v>
      </c>
      <c r="H994">
        <v>63.7</v>
      </c>
      <c r="I994" t="s">
        <v>3690</v>
      </c>
      <c r="J994">
        <v>3</v>
      </c>
      <c r="K994" t="s">
        <v>1938</v>
      </c>
      <c r="L994">
        <v>0</v>
      </c>
    </row>
    <row r="995" spans="1:12">
      <c r="A995">
        <f t="shared" si="15"/>
        <v>991</v>
      </c>
      <c r="B995" t="s">
        <v>3691</v>
      </c>
      <c r="C995" t="s">
        <v>3691</v>
      </c>
      <c r="D995" t="s">
        <v>1841</v>
      </c>
      <c r="F995">
        <v>2</v>
      </c>
      <c r="H995">
        <v>75.900000000000006</v>
      </c>
      <c r="I995" t="s">
        <v>3692</v>
      </c>
      <c r="J995">
        <v>1</v>
      </c>
      <c r="K995" t="s">
        <v>1915</v>
      </c>
      <c r="L995">
        <v>0</v>
      </c>
    </row>
    <row r="996" spans="1:12">
      <c r="A996">
        <f t="shared" si="15"/>
        <v>992</v>
      </c>
      <c r="B996" t="s">
        <v>5382</v>
      </c>
      <c r="C996" t="s">
        <v>5382</v>
      </c>
      <c r="D996" t="s">
        <v>4191</v>
      </c>
      <c r="E996" t="s">
        <v>5383</v>
      </c>
      <c r="F996">
        <v>0</v>
      </c>
      <c r="H996">
        <v>5.9</v>
      </c>
      <c r="I996" t="s">
        <v>5384</v>
      </c>
      <c r="J996">
        <v>1</v>
      </c>
      <c r="K996" t="s">
        <v>1915</v>
      </c>
      <c r="L996">
        <v>0</v>
      </c>
    </row>
    <row r="997" spans="1:12">
      <c r="A997">
        <f t="shared" si="15"/>
        <v>993</v>
      </c>
      <c r="B997" t="s">
        <v>5385</v>
      </c>
      <c r="C997" t="s">
        <v>5385</v>
      </c>
      <c r="D997" t="s">
        <v>4192</v>
      </c>
      <c r="E997" t="s">
        <v>5386</v>
      </c>
      <c r="F997">
        <v>0</v>
      </c>
      <c r="H997">
        <v>8.6</v>
      </c>
      <c r="I997" t="s">
        <v>5387</v>
      </c>
      <c r="J997">
        <v>1</v>
      </c>
      <c r="K997" t="s">
        <v>1915</v>
      </c>
      <c r="L997">
        <v>0</v>
      </c>
    </row>
    <row r="998" spans="1:12">
      <c r="A998">
        <f t="shared" si="15"/>
        <v>994</v>
      </c>
      <c r="B998" t="s">
        <v>5388</v>
      </c>
      <c r="C998" t="s">
        <v>5388</v>
      </c>
      <c r="D998" t="s">
        <v>4193</v>
      </c>
      <c r="E998" t="s">
        <v>5389</v>
      </c>
      <c r="F998">
        <v>0</v>
      </c>
      <c r="H998">
        <v>8.9</v>
      </c>
      <c r="I998" t="s">
        <v>5390</v>
      </c>
      <c r="J998">
        <v>1</v>
      </c>
      <c r="K998" t="s">
        <v>1915</v>
      </c>
      <c r="L998">
        <v>2</v>
      </c>
    </row>
    <row r="999" spans="1:12">
      <c r="A999">
        <f t="shared" si="15"/>
        <v>995</v>
      </c>
      <c r="B999" t="s">
        <v>5391</v>
      </c>
      <c r="C999" t="s">
        <v>5391</v>
      </c>
      <c r="D999" t="s">
        <v>4194</v>
      </c>
      <c r="E999" t="s">
        <v>5392</v>
      </c>
      <c r="F999">
        <v>0</v>
      </c>
      <c r="H999">
        <v>14.3</v>
      </c>
      <c r="I999" t="s">
        <v>5393</v>
      </c>
      <c r="J999">
        <v>3</v>
      </c>
      <c r="K999" t="s">
        <v>1938</v>
      </c>
      <c r="L999">
        <v>2</v>
      </c>
    </row>
    <row r="1000" spans="1:12">
      <c r="A1000">
        <f t="shared" si="15"/>
        <v>996</v>
      </c>
      <c r="B1000" t="s">
        <v>5394</v>
      </c>
      <c r="C1000" t="s">
        <v>5394</v>
      </c>
      <c r="D1000" t="s">
        <v>4416</v>
      </c>
      <c r="E1000" t="s">
        <v>5395</v>
      </c>
      <c r="F1000">
        <v>0</v>
      </c>
      <c r="H1000">
        <v>57</v>
      </c>
      <c r="I1000" t="s">
        <v>5396</v>
      </c>
      <c r="J1000">
        <v>25</v>
      </c>
      <c r="K1000" t="s">
        <v>1902</v>
      </c>
      <c r="L1000">
        <v>2</v>
      </c>
    </row>
    <row r="1001" spans="1:12">
      <c r="A1001">
        <f t="shared" si="15"/>
        <v>997</v>
      </c>
      <c r="B1001" t="s">
        <v>3693</v>
      </c>
      <c r="C1001" t="s">
        <v>3693</v>
      </c>
      <c r="D1001" t="s">
        <v>1842</v>
      </c>
      <c r="E1001" t="s">
        <v>3694</v>
      </c>
      <c r="F1001">
        <v>2</v>
      </c>
      <c r="H1001">
        <v>27.7</v>
      </c>
      <c r="I1001" t="s">
        <v>3695</v>
      </c>
      <c r="J1001">
        <v>3</v>
      </c>
      <c r="K1001" t="s">
        <v>1938</v>
      </c>
      <c r="L1001">
        <v>0</v>
      </c>
    </row>
    <row r="1002" spans="1:12">
      <c r="A1002">
        <f t="shared" si="15"/>
        <v>998</v>
      </c>
      <c r="B1002" t="s">
        <v>3696</v>
      </c>
      <c r="C1002" t="s">
        <v>3696</v>
      </c>
      <c r="D1002" t="s">
        <v>1843</v>
      </c>
      <c r="E1002" t="s">
        <v>3697</v>
      </c>
      <c r="F1002">
        <v>1</v>
      </c>
      <c r="H1002">
        <v>32.9</v>
      </c>
      <c r="I1002" t="s">
        <v>3698</v>
      </c>
      <c r="J1002">
        <v>1</v>
      </c>
      <c r="K1002" t="s">
        <v>1915</v>
      </c>
      <c r="L1002">
        <v>0</v>
      </c>
    </row>
    <row r="1003" spans="1:12">
      <c r="A1003">
        <f t="shared" si="15"/>
        <v>999</v>
      </c>
      <c r="B1003" t="s">
        <v>3699</v>
      </c>
      <c r="C1003" t="s">
        <v>3699</v>
      </c>
      <c r="D1003" t="s">
        <v>1844</v>
      </c>
      <c r="F1003">
        <v>1</v>
      </c>
      <c r="H1003">
        <v>1044</v>
      </c>
      <c r="I1003" t="s">
        <v>3700</v>
      </c>
      <c r="J1003">
        <v>25</v>
      </c>
      <c r="K1003" t="s">
        <v>1902</v>
      </c>
      <c r="L1003">
        <v>0</v>
      </c>
    </row>
    <row r="1004" spans="1:12">
      <c r="A1004">
        <f t="shared" si="15"/>
        <v>1000</v>
      </c>
      <c r="B1004" t="s">
        <v>3701</v>
      </c>
      <c r="C1004" t="s">
        <v>3701</v>
      </c>
      <c r="D1004" t="s">
        <v>1845</v>
      </c>
      <c r="F1004">
        <v>2</v>
      </c>
      <c r="H1004">
        <v>26.6</v>
      </c>
      <c r="I1004" t="s">
        <v>3702</v>
      </c>
      <c r="J1004">
        <v>21</v>
      </c>
      <c r="K1004" t="s">
        <v>1945</v>
      </c>
      <c r="L1004">
        <v>0</v>
      </c>
    </row>
    <row r="1005" spans="1:12">
      <c r="A1005">
        <f t="shared" si="15"/>
        <v>1001</v>
      </c>
      <c r="B1005" t="s">
        <v>3703</v>
      </c>
      <c r="C1005" t="s">
        <v>3703</v>
      </c>
      <c r="D1005" t="s">
        <v>1846</v>
      </c>
      <c r="E1005" t="s">
        <v>3704</v>
      </c>
      <c r="F1005">
        <v>2</v>
      </c>
      <c r="H1005">
        <v>2377.3000000000002</v>
      </c>
      <c r="I1005" t="s">
        <v>3705</v>
      </c>
      <c r="J1005">
        <v>1</v>
      </c>
      <c r="K1005" t="s">
        <v>1915</v>
      </c>
      <c r="L1005">
        <v>2</v>
      </c>
    </row>
    <row r="1006" spans="1:12">
      <c r="A1006">
        <f t="shared" si="15"/>
        <v>1002</v>
      </c>
      <c r="B1006" t="s">
        <v>3706</v>
      </c>
      <c r="C1006" t="s">
        <v>3706</v>
      </c>
      <c r="D1006" t="s">
        <v>1847</v>
      </c>
      <c r="E1006" t="s">
        <v>3707</v>
      </c>
      <c r="F1006">
        <v>2</v>
      </c>
      <c r="H1006">
        <v>346.9</v>
      </c>
      <c r="I1006" t="s">
        <v>3708</v>
      </c>
      <c r="J1006">
        <v>1</v>
      </c>
      <c r="K1006" t="s">
        <v>1915</v>
      </c>
      <c r="L1006">
        <v>2</v>
      </c>
    </row>
    <row r="1007" spans="1:12">
      <c r="A1007">
        <f t="shared" si="15"/>
        <v>1003</v>
      </c>
      <c r="B1007" t="s">
        <v>3709</v>
      </c>
      <c r="C1007" t="s">
        <v>3709</v>
      </c>
      <c r="D1007" t="s">
        <v>1848</v>
      </c>
      <c r="E1007" t="s">
        <v>3710</v>
      </c>
      <c r="F1007">
        <v>2</v>
      </c>
      <c r="H1007">
        <v>5220.8</v>
      </c>
      <c r="I1007" t="s">
        <v>3711</v>
      </c>
      <c r="J1007">
        <v>10</v>
      </c>
      <c r="K1007" t="s">
        <v>1967</v>
      </c>
      <c r="L1007">
        <v>0</v>
      </c>
    </row>
    <row r="1008" spans="1:12">
      <c r="A1008">
        <f t="shared" si="15"/>
        <v>1004</v>
      </c>
      <c r="B1008" t="s">
        <v>3712</v>
      </c>
      <c r="C1008" t="s">
        <v>3712</v>
      </c>
      <c r="D1008" t="s">
        <v>1849</v>
      </c>
      <c r="E1008" t="s">
        <v>3713</v>
      </c>
      <c r="F1008">
        <v>2</v>
      </c>
      <c r="H1008">
        <v>4829.8999999999996</v>
      </c>
      <c r="I1008" t="s">
        <v>3714</v>
      </c>
      <c r="J1008">
        <v>10</v>
      </c>
      <c r="K1008" t="s">
        <v>1967</v>
      </c>
      <c r="L1008">
        <v>0</v>
      </c>
    </row>
    <row r="1009" spans="1:12">
      <c r="A1009">
        <f t="shared" si="15"/>
        <v>1005</v>
      </c>
      <c r="B1009" t="s">
        <v>3715</v>
      </c>
      <c r="C1009" t="s">
        <v>3715</v>
      </c>
      <c r="D1009" t="s">
        <v>1850</v>
      </c>
      <c r="E1009" t="s">
        <v>3716</v>
      </c>
      <c r="F1009">
        <v>1</v>
      </c>
      <c r="H1009">
        <v>10.1</v>
      </c>
      <c r="I1009" t="s">
        <v>3717</v>
      </c>
      <c r="J1009">
        <v>1</v>
      </c>
      <c r="K1009" t="s">
        <v>1915</v>
      </c>
      <c r="L1009">
        <v>0</v>
      </c>
    </row>
    <row r="1010" spans="1:12">
      <c r="A1010">
        <f t="shared" si="15"/>
        <v>1006</v>
      </c>
      <c r="B1010" t="s">
        <v>3718</v>
      </c>
      <c r="C1010" t="s">
        <v>3718</v>
      </c>
      <c r="D1010" t="s">
        <v>1851</v>
      </c>
      <c r="E1010" t="s">
        <v>3719</v>
      </c>
      <c r="F1010">
        <v>1</v>
      </c>
      <c r="H1010">
        <v>13.8</v>
      </c>
      <c r="I1010" t="s">
        <v>3720</v>
      </c>
      <c r="J1010">
        <v>3</v>
      </c>
      <c r="K1010" t="s">
        <v>1938</v>
      </c>
      <c r="L1010">
        <v>0</v>
      </c>
    </row>
    <row r="1011" spans="1:12">
      <c r="A1011">
        <f t="shared" si="15"/>
        <v>1007</v>
      </c>
      <c r="B1011" t="s">
        <v>5397</v>
      </c>
      <c r="C1011" t="s">
        <v>5397</v>
      </c>
      <c r="D1011" t="s">
        <v>4417</v>
      </c>
      <c r="E1011" t="s">
        <v>5398</v>
      </c>
      <c r="F1011">
        <v>0</v>
      </c>
      <c r="H1011">
        <v>17.600000000000001</v>
      </c>
      <c r="I1011" t="s">
        <v>5399</v>
      </c>
      <c r="J1011">
        <v>19</v>
      </c>
      <c r="K1011" t="s">
        <v>1979</v>
      </c>
      <c r="L1011">
        <v>0</v>
      </c>
    </row>
    <row r="1012" spans="1:12">
      <c r="A1012">
        <f t="shared" si="15"/>
        <v>1008</v>
      </c>
      <c r="B1012" t="s">
        <v>5400</v>
      </c>
      <c r="C1012" t="s">
        <v>5400</v>
      </c>
      <c r="D1012" t="s">
        <v>4418</v>
      </c>
      <c r="F1012">
        <v>0</v>
      </c>
      <c r="H1012">
        <v>17.600000000000001</v>
      </c>
      <c r="I1012" t="s">
        <v>5401</v>
      </c>
      <c r="J1012">
        <v>19</v>
      </c>
      <c r="K1012" t="s">
        <v>1979</v>
      </c>
      <c r="L1012">
        <v>0</v>
      </c>
    </row>
    <row r="1013" spans="1:12">
      <c r="A1013">
        <f t="shared" si="15"/>
        <v>1009</v>
      </c>
      <c r="B1013" t="s">
        <v>3721</v>
      </c>
      <c r="C1013" t="s">
        <v>3721</v>
      </c>
      <c r="D1013" t="s">
        <v>1852</v>
      </c>
      <c r="F1013">
        <v>1</v>
      </c>
      <c r="H1013">
        <v>17.600000000000001</v>
      </c>
      <c r="I1013" t="s">
        <v>3722</v>
      </c>
      <c r="J1013">
        <v>19</v>
      </c>
      <c r="K1013" t="s">
        <v>1979</v>
      </c>
      <c r="L1013">
        <v>0</v>
      </c>
    </row>
    <row r="1014" spans="1:12">
      <c r="A1014">
        <f t="shared" si="15"/>
        <v>1010</v>
      </c>
      <c r="B1014" t="s">
        <v>3723</v>
      </c>
      <c r="C1014" t="s">
        <v>3723</v>
      </c>
      <c r="D1014" t="s">
        <v>1853</v>
      </c>
      <c r="F1014">
        <v>2</v>
      </c>
      <c r="H1014">
        <v>1024.3</v>
      </c>
      <c r="I1014" t="s">
        <v>3724</v>
      </c>
      <c r="J1014">
        <v>3</v>
      </c>
      <c r="K1014" t="s">
        <v>1938</v>
      </c>
      <c r="L1014">
        <v>0</v>
      </c>
    </row>
    <row r="1015" spans="1:12">
      <c r="A1015">
        <f t="shared" si="15"/>
        <v>1011</v>
      </c>
      <c r="B1015" t="s">
        <v>3725</v>
      </c>
      <c r="C1015" t="s">
        <v>3725</v>
      </c>
      <c r="D1015" t="s">
        <v>1854</v>
      </c>
      <c r="F1015">
        <v>1</v>
      </c>
      <c r="H1015">
        <v>14.9</v>
      </c>
      <c r="I1015" t="s">
        <v>3726</v>
      </c>
      <c r="J1015">
        <v>14</v>
      </c>
      <c r="K1015" t="s">
        <v>1898</v>
      </c>
      <c r="L1015">
        <v>0</v>
      </c>
    </row>
    <row r="1016" spans="1:12">
      <c r="A1016">
        <f t="shared" si="15"/>
        <v>1012</v>
      </c>
      <c r="B1016" t="s">
        <v>5402</v>
      </c>
      <c r="C1016" t="s">
        <v>5402</v>
      </c>
      <c r="D1016" t="s">
        <v>4419</v>
      </c>
      <c r="E1016" t="s">
        <v>5403</v>
      </c>
      <c r="F1016">
        <v>0</v>
      </c>
      <c r="H1016">
        <v>10.4</v>
      </c>
      <c r="I1016" t="s">
        <v>5404</v>
      </c>
      <c r="J1016">
        <v>1</v>
      </c>
      <c r="K1016" t="s">
        <v>1915</v>
      </c>
      <c r="L1016">
        <v>0</v>
      </c>
    </row>
    <row r="1017" spans="1:12">
      <c r="A1017">
        <f t="shared" si="15"/>
        <v>1013</v>
      </c>
      <c r="B1017" t="s">
        <v>3727</v>
      </c>
      <c r="C1017" t="s">
        <v>3727</v>
      </c>
      <c r="D1017" t="s">
        <v>1855</v>
      </c>
      <c r="F1017">
        <v>1</v>
      </c>
      <c r="H1017">
        <v>10.4</v>
      </c>
      <c r="I1017" t="s">
        <v>3728</v>
      </c>
      <c r="J1017">
        <v>1</v>
      </c>
      <c r="K1017" t="s">
        <v>1915</v>
      </c>
      <c r="L1017">
        <v>0</v>
      </c>
    </row>
    <row r="1018" spans="1:12">
      <c r="A1018">
        <f t="shared" si="15"/>
        <v>1014</v>
      </c>
      <c r="B1018" t="s">
        <v>3729</v>
      </c>
      <c r="C1018" t="s">
        <v>3729</v>
      </c>
      <c r="D1018" t="s">
        <v>1856</v>
      </c>
      <c r="E1018" t="s">
        <v>3730</v>
      </c>
      <c r="F1018">
        <v>2</v>
      </c>
      <c r="H1018">
        <v>41.1</v>
      </c>
      <c r="I1018" t="s">
        <v>3731</v>
      </c>
      <c r="J1018">
        <v>1</v>
      </c>
      <c r="K1018" t="s">
        <v>1915</v>
      </c>
      <c r="L1018">
        <v>0</v>
      </c>
    </row>
    <row r="1019" spans="1:12">
      <c r="A1019">
        <f t="shared" si="15"/>
        <v>1015</v>
      </c>
      <c r="B1019" t="s">
        <v>5405</v>
      </c>
      <c r="C1019" t="s">
        <v>5405</v>
      </c>
      <c r="D1019" t="s">
        <v>4420</v>
      </c>
      <c r="E1019" t="s">
        <v>5406</v>
      </c>
      <c r="F1019">
        <v>0</v>
      </c>
      <c r="H1019">
        <v>7.7</v>
      </c>
      <c r="I1019" t="s">
        <v>5407</v>
      </c>
      <c r="J1019">
        <v>3</v>
      </c>
      <c r="K1019" t="s">
        <v>1938</v>
      </c>
      <c r="L1019">
        <v>2</v>
      </c>
    </row>
    <row r="1020" spans="1:12">
      <c r="A1020">
        <f t="shared" si="15"/>
        <v>1016</v>
      </c>
      <c r="B1020" t="s">
        <v>3732</v>
      </c>
      <c r="C1020" t="s">
        <v>3732</v>
      </c>
      <c r="D1020" t="s">
        <v>1857</v>
      </c>
      <c r="E1020" t="s">
        <v>3733</v>
      </c>
      <c r="F1020">
        <v>1</v>
      </c>
      <c r="H1020">
        <v>10.199999999999999</v>
      </c>
      <c r="I1020" t="s">
        <v>3734</v>
      </c>
      <c r="J1020">
        <v>1</v>
      </c>
      <c r="K1020" t="s">
        <v>1915</v>
      </c>
      <c r="L1020">
        <v>2</v>
      </c>
    </row>
    <row r="1021" spans="1:12">
      <c r="A1021">
        <f t="shared" si="15"/>
        <v>1017</v>
      </c>
      <c r="B1021" t="s">
        <v>3735</v>
      </c>
      <c r="C1021" t="s">
        <v>3735</v>
      </c>
      <c r="D1021" t="s">
        <v>1858</v>
      </c>
      <c r="E1021" t="s">
        <v>3736</v>
      </c>
      <c r="F1021">
        <v>1</v>
      </c>
      <c r="H1021">
        <v>18.899999999999999</v>
      </c>
      <c r="I1021" t="s">
        <v>3737</v>
      </c>
      <c r="J1021">
        <v>1</v>
      </c>
      <c r="K1021" t="s">
        <v>1915</v>
      </c>
      <c r="L1021">
        <v>2</v>
      </c>
    </row>
    <row r="1022" spans="1:12">
      <c r="A1022">
        <f t="shared" si="15"/>
        <v>1018</v>
      </c>
      <c r="B1022" t="s">
        <v>3738</v>
      </c>
      <c r="C1022" t="s">
        <v>3738</v>
      </c>
      <c r="D1022" t="s">
        <v>1859</v>
      </c>
      <c r="E1022" t="s">
        <v>3739</v>
      </c>
      <c r="F1022">
        <v>1</v>
      </c>
      <c r="H1022">
        <v>202.6</v>
      </c>
      <c r="I1022" t="s">
        <v>3740</v>
      </c>
      <c r="J1022">
        <v>3</v>
      </c>
      <c r="K1022" t="s">
        <v>1938</v>
      </c>
      <c r="L1022">
        <v>2</v>
      </c>
    </row>
    <row r="1023" spans="1:12">
      <c r="A1023">
        <f t="shared" si="15"/>
        <v>1019</v>
      </c>
      <c r="B1023" t="s">
        <v>3741</v>
      </c>
      <c r="C1023" t="s">
        <v>3741</v>
      </c>
      <c r="D1023" t="s">
        <v>1860</v>
      </c>
      <c r="E1023" t="s">
        <v>3742</v>
      </c>
      <c r="F1023">
        <v>1</v>
      </c>
      <c r="H1023">
        <v>229</v>
      </c>
      <c r="I1023" t="s">
        <v>3743</v>
      </c>
      <c r="J1023">
        <v>19</v>
      </c>
      <c r="K1023" t="s">
        <v>1979</v>
      </c>
      <c r="L1023">
        <v>2</v>
      </c>
    </row>
    <row r="1024" spans="1:12">
      <c r="A1024">
        <f t="shared" si="15"/>
        <v>1020</v>
      </c>
      <c r="B1024" t="s">
        <v>3744</v>
      </c>
      <c r="C1024" t="s">
        <v>3744</v>
      </c>
      <c r="D1024" t="s">
        <v>1861</v>
      </c>
      <c r="E1024" t="s">
        <v>3745</v>
      </c>
      <c r="F1024">
        <v>1</v>
      </c>
      <c r="H1024">
        <v>429.1</v>
      </c>
      <c r="I1024" t="s">
        <v>3746</v>
      </c>
      <c r="J1024">
        <v>19</v>
      </c>
      <c r="K1024" t="s">
        <v>1979</v>
      </c>
      <c r="L1024">
        <v>2</v>
      </c>
    </row>
    <row r="1025" spans="1:12">
      <c r="A1025">
        <f t="shared" si="15"/>
        <v>1021</v>
      </c>
      <c r="B1025" t="s">
        <v>5408</v>
      </c>
      <c r="C1025" t="s">
        <v>5408</v>
      </c>
      <c r="D1025" t="s">
        <v>4195</v>
      </c>
      <c r="E1025" t="s">
        <v>5409</v>
      </c>
      <c r="F1025">
        <v>0</v>
      </c>
      <c r="H1025">
        <v>46.8</v>
      </c>
      <c r="I1025" t="s">
        <v>5410</v>
      </c>
      <c r="J1025">
        <v>1</v>
      </c>
      <c r="K1025" t="s">
        <v>1915</v>
      </c>
      <c r="L1025">
        <v>2</v>
      </c>
    </row>
    <row r="1026" spans="1:12">
      <c r="A1026">
        <f t="shared" si="15"/>
        <v>1022</v>
      </c>
      <c r="B1026" t="s">
        <v>5411</v>
      </c>
      <c r="C1026" t="s">
        <v>5411</v>
      </c>
      <c r="D1026" t="s">
        <v>4421</v>
      </c>
      <c r="E1026" t="s">
        <v>5412</v>
      </c>
      <c r="F1026">
        <v>0</v>
      </c>
      <c r="H1026">
        <v>6.1</v>
      </c>
      <c r="I1026" t="s">
        <v>5413</v>
      </c>
      <c r="J1026">
        <v>1</v>
      </c>
      <c r="K1026" t="s">
        <v>1915</v>
      </c>
      <c r="L1026">
        <v>0</v>
      </c>
    </row>
    <row r="1027" spans="1:12">
      <c r="A1027">
        <f t="shared" si="15"/>
        <v>1023</v>
      </c>
      <c r="B1027" t="s">
        <v>3747</v>
      </c>
      <c r="C1027" t="s">
        <v>3747</v>
      </c>
      <c r="D1027" t="s">
        <v>1162</v>
      </c>
      <c r="E1027" t="s">
        <v>3748</v>
      </c>
      <c r="F1027">
        <v>1</v>
      </c>
      <c r="H1027">
        <v>9.8000000000000007</v>
      </c>
      <c r="I1027" t="s">
        <v>3749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3750</v>
      </c>
      <c r="C1028" t="s">
        <v>3750</v>
      </c>
      <c r="D1028" t="s">
        <v>1862</v>
      </c>
      <c r="E1028" t="s">
        <v>3751</v>
      </c>
      <c r="F1028">
        <v>1</v>
      </c>
      <c r="H1028">
        <v>5.3</v>
      </c>
      <c r="I1028" t="s">
        <v>3752</v>
      </c>
      <c r="J1028">
        <v>1</v>
      </c>
      <c r="K1028" t="s">
        <v>1915</v>
      </c>
      <c r="L1028">
        <v>0</v>
      </c>
    </row>
    <row r="1029" spans="1:12">
      <c r="A1029">
        <f t="shared" si="15"/>
        <v>1025</v>
      </c>
      <c r="B1029" t="s">
        <v>3753</v>
      </c>
      <c r="C1029" t="s">
        <v>3753</v>
      </c>
      <c r="D1029" t="s">
        <v>1863</v>
      </c>
      <c r="E1029" t="s">
        <v>3754</v>
      </c>
      <c r="F1029">
        <v>1</v>
      </c>
      <c r="H1029">
        <v>13.8</v>
      </c>
      <c r="I1029" t="s">
        <v>3755</v>
      </c>
      <c r="J1029">
        <v>1</v>
      </c>
      <c r="K1029" t="s">
        <v>1915</v>
      </c>
      <c r="L1029">
        <v>0</v>
      </c>
    </row>
    <row r="1030" spans="1:12">
      <c r="A1030">
        <f t="shared" si="15"/>
        <v>1026</v>
      </c>
      <c r="B1030" t="s">
        <v>3756</v>
      </c>
      <c r="C1030" t="s">
        <v>3756</v>
      </c>
      <c r="D1030" t="s">
        <v>1864</v>
      </c>
      <c r="E1030" t="s">
        <v>3757</v>
      </c>
      <c r="F1030">
        <v>1</v>
      </c>
      <c r="H1030">
        <v>100</v>
      </c>
      <c r="I1030" t="s">
        <v>3758</v>
      </c>
      <c r="J1030">
        <v>25</v>
      </c>
      <c r="K1030" t="s">
        <v>1902</v>
      </c>
      <c r="L1030">
        <v>2</v>
      </c>
    </row>
    <row r="1031" spans="1:12">
      <c r="A1031">
        <f t="shared" ref="A1031:A1036" si="16">A1030+1</f>
        <v>1027</v>
      </c>
      <c r="B1031" t="s">
        <v>3759</v>
      </c>
      <c r="C1031" t="s">
        <v>3759</v>
      </c>
      <c r="D1031" t="s">
        <v>1865</v>
      </c>
      <c r="E1031" t="s">
        <v>3760</v>
      </c>
      <c r="F1031">
        <v>1</v>
      </c>
      <c r="H1031">
        <v>206</v>
      </c>
      <c r="I1031" t="s">
        <v>3761</v>
      </c>
      <c r="J1031">
        <v>25</v>
      </c>
      <c r="K1031" t="s">
        <v>1902</v>
      </c>
      <c r="L1031">
        <v>2</v>
      </c>
    </row>
    <row r="1032" spans="1:12">
      <c r="A1032">
        <f t="shared" si="16"/>
        <v>1028</v>
      </c>
      <c r="B1032" t="s">
        <v>3762</v>
      </c>
      <c r="C1032" t="s">
        <v>3762</v>
      </c>
      <c r="D1032" t="s">
        <v>1866</v>
      </c>
      <c r="E1032" t="s">
        <v>3763</v>
      </c>
      <c r="F1032">
        <v>1</v>
      </c>
      <c r="H1032">
        <v>7.4</v>
      </c>
      <c r="I1032" t="s">
        <v>3764</v>
      </c>
      <c r="J1032">
        <v>1</v>
      </c>
      <c r="K1032" t="s">
        <v>1915</v>
      </c>
      <c r="L1032">
        <v>0</v>
      </c>
    </row>
    <row r="1033" spans="1:12">
      <c r="A1033">
        <f t="shared" si="16"/>
        <v>1029</v>
      </c>
      <c r="B1033" t="s">
        <v>3765</v>
      </c>
      <c r="C1033" t="s">
        <v>3765</v>
      </c>
      <c r="D1033" t="s">
        <v>1165</v>
      </c>
      <c r="E1033" t="s">
        <v>3766</v>
      </c>
      <c r="F1033">
        <v>1</v>
      </c>
      <c r="H1033">
        <v>10.4</v>
      </c>
      <c r="I1033" t="s">
        <v>3767</v>
      </c>
      <c r="J1033">
        <v>1</v>
      </c>
      <c r="K1033" t="s">
        <v>1915</v>
      </c>
      <c r="L1033">
        <v>0</v>
      </c>
    </row>
    <row r="1034" spans="1:12">
      <c r="A1034">
        <f t="shared" si="16"/>
        <v>1030</v>
      </c>
      <c r="B1034" t="s">
        <v>3768</v>
      </c>
      <c r="C1034" t="s">
        <v>3768</v>
      </c>
      <c r="D1034" t="s">
        <v>1867</v>
      </c>
      <c r="E1034" t="s">
        <v>3769</v>
      </c>
      <c r="F1034">
        <v>1</v>
      </c>
      <c r="H1034">
        <v>1825</v>
      </c>
      <c r="I1034" t="s">
        <v>3770</v>
      </c>
      <c r="J1034">
        <v>25</v>
      </c>
      <c r="K1034" t="s">
        <v>1902</v>
      </c>
      <c r="L1034">
        <v>0</v>
      </c>
    </row>
    <row r="1035" spans="1:12">
      <c r="A1035">
        <f t="shared" si="16"/>
        <v>1031</v>
      </c>
      <c r="B1035" t="s">
        <v>3771</v>
      </c>
      <c r="C1035" t="s">
        <v>3771</v>
      </c>
      <c r="D1035" t="s">
        <v>1868</v>
      </c>
      <c r="E1035" t="s">
        <v>3772</v>
      </c>
      <c r="F1035">
        <v>1</v>
      </c>
      <c r="H1035">
        <v>1399</v>
      </c>
      <c r="I1035" t="s">
        <v>3770</v>
      </c>
      <c r="J1035">
        <v>25</v>
      </c>
      <c r="K1035" t="s">
        <v>1902</v>
      </c>
      <c r="L1035">
        <v>0</v>
      </c>
    </row>
    <row r="1036" spans="1:12">
      <c r="A1036">
        <f t="shared" si="16"/>
        <v>1032</v>
      </c>
      <c r="B1036" t="s">
        <v>5414</v>
      </c>
      <c r="C1036" t="s">
        <v>5414</v>
      </c>
      <c r="D1036" t="s">
        <v>4422</v>
      </c>
      <c r="F1036">
        <v>0</v>
      </c>
      <c r="H1036">
        <v>1313</v>
      </c>
      <c r="I1036" t="s">
        <v>5415</v>
      </c>
      <c r="J1036">
        <v>25</v>
      </c>
      <c r="K1036" t="s">
        <v>1902</v>
      </c>
      <c r="L1036">
        <v>0</v>
      </c>
    </row>
  </sheetData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235"/>
  <sheetViews>
    <sheetView topLeftCell="A136" workbookViewId="0">
      <selection activeCell="A163" sqref="A163:XFD163"/>
    </sheetView>
  </sheetViews>
  <sheetFormatPr defaultRowHeight="13.2"/>
  <cols>
    <col min="5" max="5" width="58.44140625" bestFit="1" customWidth="1"/>
  </cols>
  <sheetData>
    <row r="1" spans="1:26">
      <c r="A1" t="s">
        <v>5433</v>
      </c>
      <c r="B1" t="s">
        <v>5434</v>
      </c>
      <c r="C1" t="s">
        <v>5435</v>
      </c>
      <c r="D1" t="s">
        <v>5436</v>
      </c>
      <c r="E1" t="s">
        <v>5437</v>
      </c>
      <c r="F1" t="s">
        <v>5438</v>
      </c>
      <c r="G1" t="s">
        <v>5439</v>
      </c>
      <c r="H1" t="s">
        <v>5440</v>
      </c>
      <c r="I1" t="s">
        <v>5441</v>
      </c>
      <c r="J1" t="s">
        <v>5442</v>
      </c>
      <c r="K1" t="s">
        <v>5443</v>
      </c>
      <c r="L1" t="s">
        <v>5444</v>
      </c>
      <c r="M1" t="s">
        <v>5445</v>
      </c>
      <c r="N1" t="s">
        <v>5446</v>
      </c>
      <c r="O1" t="s">
        <v>5447</v>
      </c>
      <c r="P1" t="s">
        <v>5448</v>
      </c>
      <c r="Q1" t="s">
        <v>5449</v>
      </c>
      <c r="R1" t="s">
        <v>5450</v>
      </c>
      <c r="S1" t="s">
        <v>5451</v>
      </c>
      <c r="T1" t="s">
        <v>5452</v>
      </c>
      <c r="U1" t="s">
        <v>5453</v>
      </c>
      <c r="V1" t="s">
        <v>5454</v>
      </c>
      <c r="W1" t="s">
        <v>5455</v>
      </c>
      <c r="X1" t="s">
        <v>5456</v>
      </c>
      <c r="Y1" t="s">
        <v>5457</v>
      </c>
      <c r="Z1" t="s">
        <v>5458</v>
      </c>
    </row>
    <row r="2" spans="1:26">
      <c r="A2">
        <v>1</v>
      </c>
      <c r="B2" t="s">
        <v>5459</v>
      </c>
      <c r="C2">
        <v>1</v>
      </c>
      <c r="D2" t="s">
        <v>2316</v>
      </c>
      <c r="E2" t="s">
        <v>1389</v>
      </c>
      <c r="F2">
        <v>0</v>
      </c>
      <c r="G2" t="s">
        <v>5460</v>
      </c>
      <c r="H2">
        <v>0</v>
      </c>
      <c r="I2" t="s">
        <v>5461</v>
      </c>
      <c r="J2">
        <v>200</v>
      </c>
      <c r="K2">
        <v>100</v>
      </c>
      <c r="L2">
        <v>34</v>
      </c>
      <c r="M2">
        <v>106</v>
      </c>
      <c r="P2" t="s">
        <v>5462</v>
      </c>
      <c r="Q2" s="16">
        <v>45869</v>
      </c>
      <c r="R2" t="s">
        <v>5463</v>
      </c>
      <c r="S2" t="s">
        <v>5464</v>
      </c>
      <c r="T2" s="16">
        <v>46045</v>
      </c>
      <c r="U2">
        <v>1</v>
      </c>
      <c r="V2" t="s">
        <v>5465</v>
      </c>
      <c r="Y2">
        <v>1</v>
      </c>
    </row>
    <row r="3" spans="1:26">
      <c r="A3">
        <v>1</v>
      </c>
      <c r="B3" t="s">
        <v>5459</v>
      </c>
      <c r="C3">
        <v>2</v>
      </c>
      <c r="D3" t="s">
        <v>2764</v>
      </c>
      <c r="E3" t="s">
        <v>1527</v>
      </c>
      <c r="F3">
        <v>0</v>
      </c>
      <c r="G3" t="s">
        <v>5460</v>
      </c>
      <c r="H3">
        <v>0</v>
      </c>
      <c r="I3" t="s">
        <v>5461</v>
      </c>
      <c r="J3">
        <v>2000</v>
      </c>
      <c r="K3">
        <v>500</v>
      </c>
      <c r="L3">
        <v>7</v>
      </c>
      <c r="M3">
        <v>158</v>
      </c>
      <c r="P3" t="s">
        <v>5466</v>
      </c>
      <c r="Q3" s="16">
        <v>47330</v>
      </c>
      <c r="R3">
        <v>1</v>
      </c>
      <c r="S3" t="s">
        <v>5477</v>
      </c>
      <c r="T3" s="16">
        <v>46111</v>
      </c>
      <c r="U3">
        <v>1</v>
      </c>
      <c r="V3" t="s">
        <v>5465</v>
      </c>
      <c r="W3">
        <v>2</v>
      </c>
      <c r="X3" t="s">
        <v>1203</v>
      </c>
      <c r="Y3">
        <v>1</v>
      </c>
    </row>
    <row r="4" spans="1:26">
      <c r="A4">
        <v>1</v>
      </c>
      <c r="B4" t="s">
        <v>5459</v>
      </c>
      <c r="C4">
        <v>3</v>
      </c>
      <c r="D4" t="s">
        <v>2018</v>
      </c>
      <c r="E4" t="s">
        <v>1286</v>
      </c>
      <c r="F4">
        <v>0</v>
      </c>
      <c r="G4" t="s">
        <v>5460</v>
      </c>
      <c r="H4">
        <v>0</v>
      </c>
      <c r="I4" t="s">
        <v>5461</v>
      </c>
      <c r="J4">
        <v>2000</v>
      </c>
      <c r="K4">
        <v>500</v>
      </c>
      <c r="L4">
        <v>1545</v>
      </c>
      <c r="M4">
        <v>281</v>
      </c>
      <c r="P4" t="s">
        <v>5468</v>
      </c>
      <c r="Q4" s="16">
        <v>47483</v>
      </c>
      <c r="R4" t="s">
        <v>5463</v>
      </c>
      <c r="S4" t="s">
        <v>5464</v>
      </c>
      <c r="T4" s="16">
        <v>46045</v>
      </c>
      <c r="U4">
        <v>1</v>
      </c>
      <c r="V4" t="s">
        <v>5465</v>
      </c>
      <c r="W4">
        <v>2</v>
      </c>
      <c r="X4" t="s">
        <v>1203</v>
      </c>
      <c r="Y4">
        <v>1</v>
      </c>
    </row>
    <row r="5" spans="1:26">
      <c r="A5">
        <v>1</v>
      </c>
      <c r="B5" t="s">
        <v>5459</v>
      </c>
      <c r="C5">
        <v>4</v>
      </c>
      <c r="D5" t="s">
        <v>3615</v>
      </c>
      <c r="E5" t="s">
        <v>1816</v>
      </c>
      <c r="F5">
        <v>0</v>
      </c>
      <c r="G5" t="s">
        <v>5460</v>
      </c>
      <c r="H5">
        <v>0</v>
      </c>
      <c r="I5" t="s">
        <v>5461</v>
      </c>
      <c r="J5">
        <v>2000</v>
      </c>
      <c r="K5">
        <v>500</v>
      </c>
      <c r="L5">
        <v>445</v>
      </c>
      <c r="M5">
        <v>486</v>
      </c>
      <c r="P5" t="s">
        <v>5469</v>
      </c>
      <c r="Q5" s="16">
        <v>47573</v>
      </c>
      <c r="R5">
        <v>6</v>
      </c>
      <c r="S5" t="s">
        <v>5470</v>
      </c>
      <c r="T5" s="16">
        <v>46083</v>
      </c>
      <c r="U5">
        <v>1</v>
      </c>
      <c r="V5" t="s">
        <v>5465</v>
      </c>
      <c r="W5">
        <v>1</v>
      </c>
      <c r="X5" t="s">
        <v>88</v>
      </c>
      <c r="Y5">
        <v>1</v>
      </c>
    </row>
    <row r="6" spans="1:26">
      <c r="A6">
        <v>1</v>
      </c>
      <c r="B6" t="s">
        <v>5459</v>
      </c>
      <c r="C6">
        <v>5</v>
      </c>
      <c r="D6" t="s">
        <v>3007</v>
      </c>
      <c r="E6" t="s">
        <v>1610</v>
      </c>
      <c r="F6">
        <v>0</v>
      </c>
      <c r="G6" t="s">
        <v>5460</v>
      </c>
      <c r="H6">
        <v>0</v>
      </c>
      <c r="I6" t="s">
        <v>5461</v>
      </c>
      <c r="J6">
        <v>0</v>
      </c>
      <c r="K6">
        <v>0</v>
      </c>
      <c r="L6">
        <v>84</v>
      </c>
      <c r="M6">
        <v>43</v>
      </c>
      <c r="N6">
        <v>1</v>
      </c>
      <c r="O6" t="s">
        <v>5471</v>
      </c>
      <c r="P6" t="s">
        <v>5472</v>
      </c>
      <c r="Q6" s="16">
        <v>46934</v>
      </c>
      <c r="R6">
        <v>4</v>
      </c>
      <c r="S6" t="s">
        <v>5473</v>
      </c>
      <c r="T6" s="16">
        <v>46074</v>
      </c>
      <c r="U6">
        <v>1</v>
      </c>
      <c r="V6" t="s">
        <v>5465</v>
      </c>
      <c r="W6">
        <v>2</v>
      </c>
      <c r="X6" t="s">
        <v>1203</v>
      </c>
      <c r="Y6">
        <v>1</v>
      </c>
    </row>
    <row r="7" spans="1:26">
      <c r="A7">
        <v>1</v>
      </c>
      <c r="B7" t="s">
        <v>5459</v>
      </c>
      <c r="C7">
        <v>7</v>
      </c>
      <c r="D7" t="s">
        <v>2205</v>
      </c>
      <c r="E7" t="s">
        <v>1350</v>
      </c>
      <c r="F7">
        <v>0</v>
      </c>
      <c r="G7" t="s">
        <v>5460</v>
      </c>
      <c r="H7">
        <v>0</v>
      </c>
      <c r="I7" t="s">
        <v>5461</v>
      </c>
      <c r="J7">
        <v>0</v>
      </c>
      <c r="K7">
        <v>0</v>
      </c>
      <c r="L7">
        <v>56</v>
      </c>
      <c r="M7">
        <v>52</v>
      </c>
      <c r="P7" t="s">
        <v>5585</v>
      </c>
      <c r="Q7" s="16">
        <v>46996</v>
      </c>
      <c r="R7">
        <v>1</v>
      </c>
      <c r="S7" t="s">
        <v>5477</v>
      </c>
      <c r="T7" s="16">
        <v>46107</v>
      </c>
      <c r="U7">
        <v>1</v>
      </c>
      <c r="V7" t="s">
        <v>5465</v>
      </c>
      <c r="W7">
        <v>2</v>
      </c>
      <c r="X7" t="s">
        <v>1203</v>
      </c>
      <c r="Y7">
        <v>1</v>
      </c>
    </row>
    <row r="8" spans="1:26">
      <c r="A8">
        <v>1</v>
      </c>
      <c r="B8" t="s">
        <v>5459</v>
      </c>
      <c r="C8">
        <v>9</v>
      </c>
      <c r="D8" t="s">
        <v>1985</v>
      </c>
      <c r="E8" t="s">
        <v>1272</v>
      </c>
      <c r="F8">
        <v>0</v>
      </c>
      <c r="G8" t="s">
        <v>5460</v>
      </c>
      <c r="H8">
        <v>0</v>
      </c>
      <c r="I8" t="s">
        <v>5461</v>
      </c>
      <c r="J8">
        <v>0</v>
      </c>
      <c r="K8">
        <v>0</v>
      </c>
      <c r="L8">
        <v>147</v>
      </c>
      <c r="M8">
        <v>146</v>
      </c>
      <c r="P8" t="s">
        <v>5474</v>
      </c>
      <c r="Q8" s="16">
        <v>47057</v>
      </c>
      <c r="R8">
        <v>1</v>
      </c>
      <c r="S8" t="s">
        <v>5477</v>
      </c>
      <c r="T8" s="16">
        <v>46102</v>
      </c>
      <c r="U8">
        <v>1</v>
      </c>
      <c r="V8" t="s">
        <v>5465</v>
      </c>
      <c r="W8">
        <v>2</v>
      </c>
      <c r="X8" t="s">
        <v>1203</v>
      </c>
      <c r="Y8">
        <v>1</v>
      </c>
    </row>
    <row r="9" spans="1:26">
      <c r="A9">
        <v>1</v>
      </c>
      <c r="B9" t="s">
        <v>5459</v>
      </c>
      <c r="C9">
        <v>10</v>
      </c>
      <c r="D9" t="s">
        <v>2767</v>
      </c>
      <c r="E9" t="s">
        <v>1528</v>
      </c>
      <c r="F9">
        <v>0</v>
      </c>
      <c r="G9" t="s">
        <v>5460</v>
      </c>
      <c r="H9">
        <v>0</v>
      </c>
      <c r="I9" t="s">
        <v>5461</v>
      </c>
      <c r="J9">
        <v>2000</v>
      </c>
      <c r="K9">
        <v>500</v>
      </c>
      <c r="L9">
        <v>14</v>
      </c>
      <c r="M9">
        <v>220</v>
      </c>
      <c r="P9" t="s">
        <v>5586</v>
      </c>
      <c r="Q9" s="16">
        <v>46934</v>
      </c>
      <c r="R9">
        <v>3</v>
      </c>
      <c r="S9" t="s">
        <v>5487</v>
      </c>
      <c r="T9" s="16">
        <v>46111</v>
      </c>
      <c r="U9">
        <v>1</v>
      </c>
      <c r="V9" t="s">
        <v>5465</v>
      </c>
      <c r="W9">
        <v>2</v>
      </c>
      <c r="X9" t="s">
        <v>1203</v>
      </c>
      <c r="Y9">
        <v>1</v>
      </c>
    </row>
    <row r="10" spans="1:26">
      <c r="A10">
        <v>1</v>
      </c>
      <c r="B10" t="s">
        <v>5459</v>
      </c>
      <c r="C10">
        <v>11</v>
      </c>
      <c r="D10" t="s">
        <v>1929</v>
      </c>
      <c r="E10" t="s">
        <v>1253</v>
      </c>
      <c r="F10">
        <v>0</v>
      </c>
      <c r="G10" t="s">
        <v>5460</v>
      </c>
      <c r="H10">
        <v>0</v>
      </c>
      <c r="I10" t="s">
        <v>5461</v>
      </c>
      <c r="J10">
        <v>2000</v>
      </c>
      <c r="K10">
        <v>500</v>
      </c>
      <c r="L10">
        <v>14</v>
      </c>
      <c r="M10">
        <v>0</v>
      </c>
      <c r="P10" t="s">
        <v>5587</v>
      </c>
      <c r="Q10" s="16">
        <v>46752</v>
      </c>
      <c r="R10">
        <v>1</v>
      </c>
      <c r="S10" t="s">
        <v>5477</v>
      </c>
      <c r="T10" s="16">
        <v>46111</v>
      </c>
      <c r="U10">
        <v>1</v>
      </c>
      <c r="V10" t="s">
        <v>5465</v>
      </c>
      <c r="W10">
        <v>2</v>
      </c>
      <c r="X10" t="s">
        <v>1203</v>
      </c>
      <c r="Y10">
        <v>1</v>
      </c>
    </row>
    <row r="11" spans="1:26">
      <c r="A11">
        <v>1</v>
      </c>
      <c r="B11" t="s">
        <v>5459</v>
      </c>
      <c r="C11">
        <v>12</v>
      </c>
      <c r="D11" t="s">
        <v>3618</v>
      </c>
      <c r="E11" t="s">
        <v>1817</v>
      </c>
      <c r="F11">
        <v>0</v>
      </c>
      <c r="G11" t="s">
        <v>5460</v>
      </c>
      <c r="H11">
        <v>0</v>
      </c>
      <c r="I11" t="s">
        <v>5461</v>
      </c>
      <c r="J11">
        <v>2000</v>
      </c>
      <c r="K11">
        <v>500</v>
      </c>
      <c r="L11">
        <v>1177</v>
      </c>
      <c r="M11">
        <v>505</v>
      </c>
      <c r="P11" t="s">
        <v>5475</v>
      </c>
      <c r="Q11" s="16">
        <v>47149</v>
      </c>
      <c r="R11">
        <v>9</v>
      </c>
      <c r="S11" t="s">
        <v>5467</v>
      </c>
      <c r="T11" s="16">
        <v>46077</v>
      </c>
      <c r="U11">
        <v>1</v>
      </c>
      <c r="V11" t="s">
        <v>5465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5459</v>
      </c>
      <c r="C12">
        <v>13</v>
      </c>
      <c r="D12" t="s">
        <v>3114</v>
      </c>
      <c r="E12" t="s">
        <v>1643</v>
      </c>
      <c r="F12">
        <v>0</v>
      </c>
      <c r="G12" t="s">
        <v>5460</v>
      </c>
      <c r="H12">
        <v>0</v>
      </c>
      <c r="I12" t="s">
        <v>5461</v>
      </c>
      <c r="J12">
        <v>0</v>
      </c>
      <c r="K12">
        <v>0</v>
      </c>
      <c r="L12">
        <v>125</v>
      </c>
      <c r="M12">
        <v>112</v>
      </c>
      <c r="N12">
        <v>1</v>
      </c>
      <c r="O12" t="s">
        <v>5471</v>
      </c>
      <c r="P12" t="s">
        <v>5476</v>
      </c>
      <c r="Q12" s="16">
        <v>46812</v>
      </c>
      <c r="R12">
        <v>7</v>
      </c>
      <c r="S12" t="s">
        <v>5485</v>
      </c>
      <c r="T12" s="16">
        <v>46099</v>
      </c>
      <c r="U12">
        <v>1</v>
      </c>
      <c r="V12" t="s">
        <v>5465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5459</v>
      </c>
      <c r="C13">
        <v>15</v>
      </c>
      <c r="D13" t="s">
        <v>2601</v>
      </c>
      <c r="E13" t="s">
        <v>1473</v>
      </c>
      <c r="F13">
        <v>0</v>
      </c>
      <c r="G13" t="s">
        <v>5460</v>
      </c>
      <c r="H13">
        <v>0</v>
      </c>
      <c r="I13" t="s">
        <v>5461</v>
      </c>
      <c r="J13">
        <v>0</v>
      </c>
      <c r="K13">
        <v>0</v>
      </c>
      <c r="L13">
        <v>98</v>
      </c>
      <c r="M13">
        <v>6</v>
      </c>
      <c r="P13" t="s">
        <v>5478</v>
      </c>
      <c r="Q13" s="16">
        <v>46538</v>
      </c>
      <c r="R13">
        <v>1</v>
      </c>
      <c r="S13" t="s">
        <v>5477</v>
      </c>
      <c r="T13" s="16">
        <v>46099</v>
      </c>
      <c r="U13">
        <v>1</v>
      </c>
      <c r="V13" t="s">
        <v>5465</v>
      </c>
      <c r="W13">
        <v>2</v>
      </c>
      <c r="X13" t="s">
        <v>1203</v>
      </c>
      <c r="Y13">
        <v>1</v>
      </c>
    </row>
    <row r="14" spans="1:26">
      <c r="A14">
        <v>1</v>
      </c>
      <c r="B14" t="s">
        <v>5459</v>
      </c>
      <c r="C14">
        <v>17</v>
      </c>
      <c r="D14" t="s">
        <v>2012</v>
      </c>
      <c r="E14" t="s">
        <v>1283</v>
      </c>
      <c r="F14">
        <v>0</v>
      </c>
      <c r="G14" t="s">
        <v>5460</v>
      </c>
      <c r="H14">
        <v>0</v>
      </c>
      <c r="I14" t="s">
        <v>5461</v>
      </c>
      <c r="J14">
        <v>0</v>
      </c>
      <c r="K14">
        <v>0</v>
      </c>
      <c r="L14">
        <v>7</v>
      </c>
      <c r="M14">
        <v>0</v>
      </c>
      <c r="N14">
        <v>1</v>
      </c>
      <c r="O14" t="s">
        <v>5471</v>
      </c>
      <c r="P14">
        <v>112</v>
      </c>
      <c r="Q14" s="16">
        <v>46721</v>
      </c>
      <c r="R14">
        <v>4</v>
      </c>
      <c r="S14" t="s">
        <v>5473</v>
      </c>
      <c r="T14" s="16">
        <v>46111</v>
      </c>
      <c r="U14">
        <v>1</v>
      </c>
      <c r="V14" t="s">
        <v>5465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5459</v>
      </c>
      <c r="C15">
        <v>18</v>
      </c>
      <c r="D15" t="s">
        <v>2806</v>
      </c>
      <c r="E15" t="s">
        <v>1541</v>
      </c>
      <c r="F15">
        <v>0</v>
      </c>
      <c r="G15" t="s">
        <v>5460</v>
      </c>
      <c r="H15">
        <v>0</v>
      </c>
      <c r="I15" t="s">
        <v>5461</v>
      </c>
      <c r="J15">
        <v>2000</v>
      </c>
      <c r="K15">
        <v>500</v>
      </c>
      <c r="L15">
        <v>737</v>
      </c>
      <c r="M15">
        <v>118</v>
      </c>
      <c r="P15" t="s">
        <v>5479</v>
      </c>
      <c r="Q15" s="16">
        <v>46934</v>
      </c>
      <c r="R15">
        <v>9</v>
      </c>
      <c r="S15" t="s">
        <v>5467</v>
      </c>
      <c r="T15" s="16">
        <v>46090</v>
      </c>
      <c r="U15">
        <v>1</v>
      </c>
      <c r="V15" t="s">
        <v>5465</v>
      </c>
      <c r="W15">
        <v>4</v>
      </c>
      <c r="Y15">
        <v>1</v>
      </c>
    </row>
    <row r="16" spans="1:26">
      <c r="A16">
        <v>1</v>
      </c>
      <c r="B16" t="s">
        <v>5459</v>
      </c>
      <c r="C16">
        <v>19</v>
      </c>
      <c r="D16" t="s">
        <v>1958</v>
      </c>
      <c r="E16" t="s">
        <v>1263</v>
      </c>
      <c r="F16">
        <v>0</v>
      </c>
      <c r="G16" t="s">
        <v>5460</v>
      </c>
      <c r="H16">
        <v>0</v>
      </c>
      <c r="I16" t="s">
        <v>5461</v>
      </c>
      <c r="J16">
        <v>2000</v>
      </c>
      <c r="K16">
        <v>500</v>
      </c>
      <c r="L16">
        <v>22</v>
      </c>
      <c r="M16">
        <v>76</v>
      </c>
      <c r="P16" t="s">
        <v>5480</v>
      </c>
      <c r="Q16" s="16">
        <v>46387</v>
      </c>
      <c r="R16">
        <v>1</v>
      </c>
      <c r="S16" t="s">
        <v>5477</v>
      </c>
      <c r="T16" s="16">
        <v>46107</v>
      </c>
      <c r="U16">
        <v>1</v>
      </c>
      <c r="V16" t="s">
        <v>5465</v>
      </c>
      <c r="W16">
        <v>2</v>
      </c>
      <c r="X16" t="s">
        <v>1203</v>
      </c>
      <c r="Y16">
        <v>1</v>
      </c>
    </row>
    <row r="17" spans="1:25">
      <c r="A17">
        <v>1</v>
      </c>
      <c r="B17" t="s">
        <v>5459</v>
      </c>
      <c r="C17">
        <v>20</v>
      </c>
      <c r="D17" t="s">
        <v>2801</v>
      </c>
      <c r="E17" t="s">
        <v>1539</v>
      </c>
      <c r="F17">
        <v>0</v>
      </c>
      <c r="G17" t="s">
        <v>5460</v>
      </c>
      <c r="H17">
        <v>1</v>
      </c>
      <c r="I17" t="s">
        <v>5481</v>
      </c>
      <c r="J17">
        <v>0</v>
      </c>
      <c r="K17">
        <v>0</v>
      </c>
      <c r="L17">
        <v>0</v>
      </c>
      <c r="M17">
        <v>164</v>
      </c>
      <c r="N17">
        <v>1</v>
      </c>
      <c r="O17" t="s">
        <v>5471</v>
      </c>
      <c r="U17">
        <v>0</v>
      </c>
      <c r="V17" t="s">
        <v>5482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5459</v>
      </c>
      <c r="C18">
        <v>23</v>
      </c>
      <c r="D18" t="s">
        <v>2816</v>
      </c>
      <c r="E18" t="s">
        <v>1545</v>
      </c>
      <c r="F18">
        <v>0</v>
      </c>
      <c r="G18" t="s">
        <v>5460</v>
      </c>
      <c r="H18">
        <v>0</v>
      </c>
      <c r="I18" t="s">
        <v>5461</v>
      </c>
      <c r="J18">
        <v>0</v>
      </c>
      <c r="K18">
        <v>0</v>
      </c>
      <c r="L18">
        <v>14</v>
      </c>
      <c r="M18">
        <v>316</v>
      </c>
      <c r="P18" t="s">
        <v>5588</v>
      </c>
      <c r="Q18" s="16">
        <v>47787</v>
      </c>
      <c r="R18">
        <v>1</v>
      </c>
      <c r="S18" t="s">
        <v>5477</v>
      </c>
      <c r="T18" s="16">
        <v>46111</v>
      </c>
      <c r="U18">
        <v>1</v>
      </c>
      <c r="V18" t="s">
        <v>5465</v>
      </c>
      <c r="W18">
        <v>2</v>
      </c>
      <c r="X18" t="s">
        <v>1203</v>
      </c>
      <c r="Y18">
        <v>1</v>
      </c>
    </row>
    <row r="19" spans="1:25">
      <c r="A19">
        <v>1</v>
      </c>
      <c r="B19" t="s">
        <v>5459</v>
      </c>
      <c r="C19">
        <v>25</v>
      </c>
      <c r="D19" t="s">
        <v>2025</v>
      </c>
      <c r="E19" t="s">
        <v>1289</v>
      </c>
      <c r="F19">
        <v>0</v>
      </c>
      <c r="G19" t="s">
        <v>5460</v>
      </c>
      <c r="H19">
        <v>0</v>
      </c>
      <c r="I19" t="s">
        <v>5461</v>
      </c>
      <c r="J19">
        <v>2000</v>
      </c>
      <c r="K19">
        <v>500</v>
      </c>
      <c r="L19">
        <v>1153</v>
      </c>
      <c r="M19">
        <v>156</v>
      </c>
      <c r="P19" t="s">
        <v>5483</v>
      </c>
      <c r="Q19" s="16">
        <v>46812</v>
      </c>
      <c r="R19" t="s">
        <v>5463</v>
      </c>
      <c r="S19" t="s">
        <v>5464</v>
      </c>
      <c r="T19" s="16">
        <v>46045</v>
      </c>
      <c r="U19">
        <v>1</v>
      </c>
      <c r="V19" t="s">
        <v>5465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5459</v>
      </c>
      <c r="C20">
        <v>26</v>
      </c>
      <c r="D20" t="s">
        <v>2840</v>
      </c>
      <c r="E20" t="s">
        <v>1555</v>
      </c>
      <c r="F20">
        <v>0</v>
      </c>
      <c r="G20" t="s">
        <v>5460</v>
      </c>
      <c r="H20">
        <v>0</v>
      </c>
      <c r="I20" t="s">
        <v>5461</v>
      </c>
      <c r="J20">
        <v>2000</v>
      </c>
      <c r="K20">
        <v>500</v>
      </c>
      <c r="L20">
        <v>322</v>
      </c>
      <c r="M20">
        <v>149</v>
      </c>
      <c r="P20" t="s">
        <v>5484</v>
      </c>
      <c r="Q20" s="16">
        <v>46934</v>
      </c>
      <c r="R20" t="s">
        <v>5463</v>
      </c>
      <c r="S20" t="s">
        <v>5464</v>
      </c>
      <c r="T20" s="16">
        <v>46045</v>
      </c>
      <c r="U20">
        <v>1</v>
      </c>
      <c r="V20" t="s">
        <v>5465</v>
      </c>
      <c r="W20">
        <v>2</v>
      </c>
      <c r="X20" t="s">
        <v>1203</v>
      </c>
      <c r="Y20">
        <v>1</v>
      </c>
    </row>
    <row r="21" spans="1:25">
      <c r="A21">
        <v>1</v>
      </c>
      <c r="B21" t="s">
        <v>5459</v>
      </c>
      <c r="C21">
        <v>27</v>
      </c>
      <c r="D21" t="s">
        <v>1980</v>
      </c>
      <c r="E21" t="s">
        <v>1270</v>
      </c>
      <c r="F21">
        <v>0</v>
      </c>
      <c r="G21" t="s">
        <v>5460</v>
      </c>
      <c r="H21">
        <v>0</v>
      </c>
      <c r="I21" t="s">
        <v>5461</v>
      </c>
      <c r="J21">
        <v>2000</v>
      </c>
      <c r="K21">
        <v>500</v>
      </c>
      <c r="L21">
        <v>386</v>
      </c>
      <c r="M21">
        <v>1</v>
      </c>
      <c r="P21">
        <v>121901</v>
      </c>
      <c r="Q21" s="16">
        <v>45565</v>
      </c>
      <c r="R21" t="s">
        <v>5463</v>
      </c>
      <c r="S21" t="s">
        <v>5464</v>
      </c>
      <c r="T21" s="16">
        <v>46045</v>
      </c>
      <c r="U21">
        <v>1</v>
      </c>
      <c r="V21" t="s">
        <v>5465</v>
      </c>
      <c r="W21">
        <v>4</v>
      </c>
      <c r="Y21">
        <v>1</v>
      </c>
    </row>
    <row r="22" spans="1:25">
      <c r="A22">
        <v>1</v>
      </c>
      <c r="B22" t="s">
        <v>5459</v>
      </c>
      <c r="C22">
        <v>28</v>
      </c>
      <c r="D22" t="s">
        <v>3659</v>
      </c>
      <c r="E22" t="s">
        <v>1122</v>
      </c>
      <c r="F22">
        <v>0</v>
      </c>
      <c r="G22" t="s">
        <v>5460</v>
      </c>
      <c r="H22">
        <v>0</v>
      </c>
      <c r="I22" t="s">
        <v>5461</v>
      </c>
      <c r="J22">
        <v>2000</v>
      </c>
      <c r="K22">
        <v>500</v>
      </c>
      <c r="L22">
        <v>551</v>
      </c>
      <c r="M22">
        <v>493</v>
      </c>
      <c r="R22">
        <v>7</v>
      </c>
      <c r="S22" t="s">
        <v>5485</v>
      </c>
      <c r="T22" s="16">
        <v>46052</v>
      </c>
      <c r="U22">
        <v>1</v>
      </c>
      <c r="V22" t="s">
        <v>5465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5459</v>
      </c>
      <c r="C23">
        <v>31</v>
      </c>
      <c r="D23" t="s">
        <v>3356</v>
      </c>
      <c r="E23" t="s">
        <v>1727</v>
      </c>
      <c r="F23">
        <v>0</v>
      </c>
      <c r="G23" t="s">
        <v>5460</v>
      </c>
      <c r="H23">
        <v>0</v>
      </c>
      <c r="I23" t="s">
        <v>5461</v>
      </c>
      <c r="J23">
        <v>0</v>
      </c>
      <c r="K23">
        <v>0</v>
      </c>
      <c r="L23">
        <v>420</v>
      </c>
      <c r="M23">
        <v>46</v>
      </c>
      <c r="P23" t="s">
        <v>5486</v>
      </c>
      <c r="Q23" s="16">
        <v>46934</v>
      </c>
      <c r="R23">
        <v>3</v>
      </c>
      <c r="S23" t="s">
        <v>5487</v>
      </c>
      <c r="T23" s="16">
        <v>46066</v>
      </c>
      <c r="U23">
        <v>1</v>
      </c>
      <c r="V23" t="s">
        <v>5465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5459</v>
      </c>
      <c r="C24">
        <v>32</v>
      </c>
      <c r="D24" t="s">
        <v>2195</v>
      </c>
      <c r="E24" t="s">
        <v>1346</v>
      </c>
      <c r="F24">
        <v>0</v>
      </c>
      <c r="G24" t="s">
        <v>5460</v>
      </c>
      <c r="H24">
        <v>0</v>
      </c>
      <c r="I24" t="s">
        <v>5461</v>
      </c>
      <c r="J24">
        <v>0</v>
      </c>
      <c r="K24">
        <v>0</v>
      </c>
      <c r="L24">
        <v>531</v>
      </c>
      <c r="M24">
        <v>18</v>
      </c>
      <c r="N24">
        <v>1</v>
      </c>
      <c r="O24" t="s">
        <v>5471</v>
      </c>
      <c r="P24" t="s">
        <v>5488</v>
      </c>
      <c r="Q24" s="16">
        <v>46691</v>
      </c>
      <c r="R24">
        <v>7</v>
      </c>
      <c r="S24" t="s">
        <v>5485</v>
      </c>
      <c r="T24" s="16">
        <v>46093</v>
      </c>
      <c r="U24">
        <v>1</v>
      </c>
      <c r="V24" t="s">
        <v>5465</v>
      </c>
      <c r="W24">
        <v>2</v>
      </c>
      <c r="X24" t="s">
        <v>1203</v>
      </c>
      <c r="Y24">
        <v>1</v>
      </c>
    </row>
    <row r="25" spans="1:25">
      <c r="A25">
        <v>1</v>
      </c>
      <c r="B25" t="s">
        <v>5459</v>
      </c>
      <c r="C25">
        <v>33</v>
      </c>
      <c r="D25" t="s">
        <v>2031</v>
      </c>
      <c r="E25" t="s">
        <v>1292</v>
      </c>
      <c r="F25">
        <v>0</v>
      </c>
      <c r="G25" t="s">
        <v>5460</v>
      </c>
      <c r="H25">
        <v>0</v>
      </c>
      <c r="I25" t="s">
        <v>5461</v>
      </c>
      <c r="J25">
        <v>2000</v>
      </c>
      <c r="K25">
        <v>500</v>
      </c>
      <c r="L25">
        <v>292</v>
      </c>
      <c r="M25">
        <v>13</v>
      </c>
      <c r="P25" t="s">
        <v>5489</v>
      </c>
      <c r="Q25" s="16">
        <v>47391</v>
      </c>
      <c r="R25">
        <v>9</v>
      </c>
      <c r="S25" t="s">
        <v>5467</v>
      </c>
      <c r="T25" s="16">
        <v>46098</v>
      </c>
      <c r="U25">
        <v>1</v>
      </c>
      <c r="V25" t="s">
        <v>5465</v>
      </c>
      <c r="Y25">
        <v>1</v>
      </c>
    </row>
    <row r="26" spans="1:25">
      <c r="A26">
        <v>1</v>
      </c>
      <c r="B26" t="s">
        <v>5459</v>
      </c>
      <c r="C26">
        <v>34</v>
      </c>
      <c r="D26" t="s">
        <v>2909</v>
      </c>
      <c r="E26" t="s">
        <v>1577</v>
      </c>
      <c r="F26">
        <v>0</v>
      </c>
      <c r="G26" t="s">
        <v>5460</v>
      </c>
      <c r="H26">
        <v>0</v>
      </c>
      <c r="I26" t="s">
        <v>5461</v>
      </c>
      <c r="J26">
        <v>0</v>
      </c>
      <c r="K26">
        <v>0</v>
      </c>
      <c r="L26">
        <v>339</v>
      </c>
      <c r="M26">
        <v>285</v>
      </c>
      <c r="N26">
        <v>1</v>
      </c>
      <c r="O26" t="s">
        <v>5471</v>
      </c>
      <c r="P26" t="s">
        <v>5490</v>
      </c>
      <c r="Q26" s="16">
        <v>46721</v>
      </c>
      <c r="R26">
        <v>1</v>
      </c>
      <c r="S26" t="s">
        <v>5477</v>
      </c>
      <c r="T26" s="16">
        <v>46097</v>
      </c>
      <c r="U26">
        <v>1</v>
      </c>
      <c r="V26" t="s">
        <v>5465</v>
      </c>
      <c r="W26">
        <v>2</v>
      </c>
      <c r="X26" t="s">
        <v>1203</v>
      </c>
      <c r="Y26">
        <v>1</v>
      </c>
    </row>
    <row r="27" spans="1:25">
      <c r="A27">
        <v>1</v>
      </c>
      <c r="B27" t="s">
        <v>5459</v>
      </c>
      <c r="C27">
        <v>36</v>
      </c>
      <c r="D27" t="s">
        <v>3662</v>
      </c>
      <c r="E27" t="s">
        <v>1124</v>
      </c>
      <c r="F27">
        <v>0</v>
      </c>
      <c r="G27" t="s">
        <v>5460</v>
      </c>
      <c r="H27">
        <v>0</v>
      </c>
      <c r="I27" t="s">
        <v>5461</v>
      </c>
      <c r="J27">
        <v>2000</v>
      </c>
      <c r="K27">
        <v>500</v>
      </c>
      <c r="L27">
        <v>280</v>
      </c>
      <c r="M27">
        <v>505</v>
      </c>
      <c r="Q27" s="16"/>
      <c r="R27" t="s">
        <v>5463</v>
      </c>
      <c r="S27" t="s">
        <v>5464</v>
      </c>
      <c r="T27" s="16">
        <v>46045</v>
      </c>
      <c r="U27">
        <v>1</v>
      </c>
      <c r="V27" t="s">
        <v>5465</v>
      </c>
      <c r="W27">
        <v>1</v>
      </c>
      <c r="X27" t="s">
        <v>88</v>
      </c>
      <c r="Y27">
        <v>1</v>
      </c>
    </row>
    <row r="28" spans="1:25">
      <c r="A28">
        <v>1</v>
      </c>
      <c r="B28" t="s">
        <v>5459</v>
      </c>
      <c r="C28">
        <v>37</v>
      </c>
      <c r="D28" t="s">
        <v>2264</v>
      </c>
      <c r="E28" t="s">
        <v>1370</v>
      </c>
      <c r="F28">
        <v>0</v>
      </c>
      <c r="G28" t="s">
        <v>5460</v>
      </c>
      <c r="H28">
        <v>0</v>
      </c>
      <c r="I28" t="s">
        <v>5461</v>
      </c>
      <c r="J28">
        <v>0</v>
      </c>
      <c r="K28">
        <v>0</v>
      </c>
      <c r="L28">
        <v>2044</v>
      </c>
      <c r="M28">
        <v>20</v>
      </c>
      <c r="N28">
        <v>1</v>
      </c>
      <c r="O28" t="s">
        <v>5471</v>
      </c>
      <c r="P28">
        <v>2542</v>
      </c>
      <c r="Q28">
        <v>46843</v>
      </c>
      <c r="R28">
        <v>9</v>
      </c>
      <c r="S28" t="s">
        <v>5467</v>
      </c>
      <c r="T28" s="16">
        <v>46098</v>
      </c>
      <c r="U28">
        <v>1</v>
      </c>
      <c r="V28" t="s">
        <v>5465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5459</v>
      </c>
      <c r="C29">
        <v>39</v>
      </c>
      <c r="D29" t="s">
        <v>3424</v>
      </c>
      <c r="E29" t="s">
        <v>1000</v>
      </c>
      <c r="F29">
        <v>0</v>
      </c>
      <c r="G29" t="s">
        <v>5460</v>
      </c>
      <c r="H29">
        <v>0</v>
      </c>
      <c r="I29" t="s">
        <v>5461</v>
      </c>
      <c r="J29">
        <v>2000</v>
      </c>
      <c r="K29">
        <v>500</v>
      </c>
      <c r="L29">
        <v>336</v>
      </c>
      <c r="M29">
        <v>46</v>
      </c>
      <c r="Q29" s="16"/>
      <c r="R29">
        <v>1</v>
      </c>
      <c r="S29" t="s">
        <v>5477</v>
      </c>
      <c r="T29" s="16">
        <v>46077</v>
      </c>
      <c r="U29">
        <v>1</v>
      </c>
      <c r="V29" t="s">
        <v>5465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5459</v>
      </c>
      <c r="C30">
        <v>40</v>
      </c>
      <c r="D30" t="s">
        <v>3488</v>
      </c>
      <c r="E30" t="s">
        <v>1765</v>
      </c>
      <c r="F30">
        <v>0</v>
      </c>
      <c r="G30" t="s">
        <v>5460</v>
      </c>
      <c r="H30">
        <v>0</v>
      </c>
      <c r="I30" t="s">
        <v>5461</v>
      </c>
      <c r="J30">
        <v>2000</v>
      </c>
      <c r="K30">
        <v>500</v>
      </c>
      <c r="L30">
        <v>426</v>
      </c>
      <c r="M30">
        <v>208</v>
      </c>
      <c r="Q30" s="16"/>
      <c r="R30">
        <v>1</v>
      </c>
      <c r="S30" t="s">
        <v>5477</v>
      </c>
      <c r="T30" s="16">
        <v>46090</v>
      </c>
      <c r="U30">
        <v>1</v>
      </c>
      <c r="V30" t="s">
        <v>5465</v>
      </c>
      <c r="Y30">
        <v>1</v>
      </c>
    </row>
    <row r="31" spans="1:25">
      <c r="A31">
        <v>1</v>
      </c>
      <c r="B31" t="s">
        <v>5459</v>
      </c>
      <c r="C31">
        <v>42</v>
      </c>
      <c r="D31" t="s">
        <v>2876</v>
      </c>
      <c r="E31" t="s">
        <v>1566</v>
      </c>
      <c r="F31">
        <v>0</v>
      </c>
      <c r="G31" t="s">
        <v>5460</v>
      </c>
      <c r="H31">
        <v>0</v>
      </c>
      <c r="I31" t="s">
        <v>5461</v>
      </c>
      <c r="J31">
        <v>2000</v>
      </c>
      <c r="K31">
        <v>500</v>
      </c>
      <c r="L31">
        <v>216</v>
      </c>
      <c r="M31">
        <v>615</v>
      </c>
      <c r="R31" t="s">
        <v>5463</v>
      </c>
      <c r="S31" t="s">
        <v>5464</v>
      </c>
      <c r="T31" s="16">
        <v>46045</v>
      </c>
      <c r="U31">
        <v>1</v>
      </c>
      <c r="V31" t="s">
        <v>5465</v>
      </c>
      <c r="W31">
        <v>2</v>
      </c>
      <c r="X31" t="s">
        <v>1203</v>
      </c>
      <c r="Y31">
        <v>1</v>
      </c>
    </row>
    <row r="32" spans="1:25">
      <c r="A32">
        <v>1</v>
      </c>
      <c r="B32" t="s">
        <v>5459</v>
      </c>
      <c r="C32">
        <v>43</v>
      </c>
      <c r="D32" t="s">
        <v>2063</v>
      </c>
      <c r="E32" t="s">
        <v>1301</v>
      </c>
      <c r="F32">
        <v>0</v>
      </c>
      <c r="G32" t="s">
        <v>5460</v>
      </c>
      <c r="H32">
        <v>0</v>
      </c>
      <c r="I32" t="s">
        <v>5461</v>
      </c>
      <c r="J32">
        <v>2000</v>
      </c>
      <c r="K32">
        <v>500</v>
      </c>
      <c r="L32">
        <v>0</v>
      </c>
      <c r="M32">
        <v>178</v>
      </c>
      <c r="R32" t="s">
        <v>5463</v>
      </c>
      <c r="S32" t="s">
        <v>5464</v>
      </c>
      <c r="T32" s="16">
        <v>46045</v>
      </c>
      <c r="U32">
        <v>1</v>
      </c>
      <c r="V32" t="s">
        <v>5465</v>
      </c>
      <c r="W32">
        <v>4</v>
      </c>
      <c r="Y32">
        <v>1</v>
      </c>
    </row>
    <row r="33" spans="1:25">
      <c r="A33">
        <v>1</v>
      </c>
      <c r="B33" t="s">
        <v>5459</v>
      </c>
      <c r="C33">
        <v>45</v>
      </c>
      <c r="D33" t="s">
        <v>2329</v>
      </c>
      <c r="E33" t="s">
        <v>421</v>
      </c>
      <c r="F33">
        <v>0</v>
      </c>
      <c r="G33" t="s">
        <v>5460</v>
      </c>
      <c r="H33">
        <v>0</v>
      </c>
      <c r="I33" t="s">
        <v>5461</v>
      </c>
      <c r="J33">
        <v>2000</v>
      </c>
      <c r="K33">
        <v>500</v>
      </c>
      <c r="L33">
        <v>630</v>
      </c>
      <c r="M33">
        <v>187</v>
      </c>
      <c r="R33" t="s">
        <v>5463</v>
      </c>
      <c r="S33" t="s">
        <v>5464</v>
      </c>
      <c r="T33" s="16">
        <v>46045</v>
      </c>
      <c r="U33">
        <v>1</v>
      </c>
      <c r="V33" t="s">
        <v>5465</v>
      </c>
      <c r="Y33">
        <v>1</v>
      </c>
    </row>
    <row r="34" spans="1:25">
      <c r="A34">
        <v>1</v>
      </c>
      <c r="B34" t="s">
        <v>5459</v>
      </c>
      <c r="C34">
        <v>46</v>
      </c>
      <c r="D34" t="s">
        <v>2270</v>
      </c>
      <c r="E34" t="s">
        <v>1372</v>
      </c>
      <c r="F34">
        <v>0</v>
      </c>
      <c r="G34" t="s">
        <v>5460</v>
      </c>
      <c r="H34">
        <v>0</v>
      </c>
      <c r="I34" t="s">
        <v>5461</v>
      </c>
      <c r="J34">
        <v>2000</v>
      </c>
      <c r="K34">
        <v>500</v>
      </c>
      <c r="L34">
        <v>964</v>
      </c>
      <c r="M34">
        <v>58</v>
      </c>
      <c r="P34">
        <v>2505</v>
      </c>
      <c r="Q34">
        <v>46965</v>
      </c>
      <c r="R34">
        <v>4</v>
      </c>
      <c r="S34" t="s">
        <v>5473</v>
      </c>
      <c r="T34" s="16">
        <v>46074</v>
      </c>
      <c r="U34">
        <v>1</v>
      </c>
      <c r="V34" t="s">
        <v>5465</v>
      </c>
      <c r="Y34">
        <v>1</v>
      </c>
    </row>
    <row r="35" spans="1:25">
      <c r="A35">
        <v>1</v>
      </c>
      <c r="B35" t="s">
        <v>5459</v>
      </c>
      <c r="C35">
        <v>47</v>
      </c>
      <c r="D35" t="s">
        <v>3522</v>
      </c>
      <c r="E35" t="s">
        <v>1780</v>
      </c>
      <c r="F35">
        <v>0</v>
      </c>
      <c r="G35" t="s">
        <v>5460</v>
      </c>
      <c r="H35">
        <v>0</v>
      </c>
      <c r="I35" t="s">
        <v>5461</v>
      </c>
      <c r="J35">
        <v>2000</v>
      </c>
      <c r="K35">
        <v>500</v>
      </c>
      <c r="L35">
        <v>1194</v>
      </c>
      <c r="M35">
        <v>340</v>
      </c>
      <c r="P35" t="s">
        <v>5491</v>
      </c>
      <c r="Q35">
        <v>46904</v>
      </c>
      <c r="R35">
        <v>3</v>
      </c>
      <c r="S35" t="s">
        <v>5487</v>
      </c>
      <c r="T35" s="16">
        <v>46062</v>
      </c>
      <c r="U35">
        <v>1</v>
      </c>
      <c r="V35" t="s">
        <v>5465</v>
      </c>
      <c r="Y35">
        <v>1</v>
      </c>
    </row>
    <row r="36" spans="1:25">
      <c r="A36">
        <v>1</v>
      </c>
      <c r="B36" t="s">
        <v>5459</v>
      </c>
      <c r="C36">
        <v>48</v>
      </c>
      <c r="D36" t="s">
        <v>1968</v>
      </c>
      <c r="E36" t="s">
        <v>1266</v>
      </c>
      <c r="F36">
        <v>0</v>
      </c>
      <c r="G36" t="s">
        <v>5460</v>
      </c>
      <c r="H36">
        <v>0</v>
      </c>
      <c r="I36" t="s">
        <v>5461</v>
      </c>
      <c r="J36">
        <v>2000</v>
      </c>
      <c r="K36">
        <v>500</v>
      </c>
      <c r="L36">
        <v>235</v>
      </c>
      <c r="M36">
        <v>0</v>
      </c>
      <c r="P36" t="s">
        <v>5589</v>
      </c>
      <c r="Q36" s="16">
        <v>46752</v>
      </c>
      <c r="R36">
        <v>3</v>
      </c>
      <c r="S36" t="s">
        <v>5487</v>
      </c>
      <c r="T36" s="16">
        <v>46098</v>
      </c>
      <c r="U36">
        <v>1</v>
      </c>
      <c r="V36" t="s">
        <v>5465</v>
      </c>
      <c r="W36">
        <v>2</v>
      </c>
      <c r="X36" t="s">
        <v>1203</v>
      </c>
      <c r="Y36">
        <v>1</v>
      </c>
    </row>
    <row r="37" spans="1:25">
      <c r="A37">
        <v>1</v>
      </c>
      <c r="B37" t="s">
        <v>5459</v>
      </c>
      <c r="C37">
        <v>49</v>
      </c>
      <c r="D37" t="s">
        <v>2075</v>
      </c>
      <c r="E37" t="s">
        <v>1304</v>
      </c>
      <c r="F37">
        <v>0</v>
      </c>
      <c r="G37" t="s">
        <v>5460</v>
      </c>
      <c r="H37">
        <v>0</v>
      </c>
      <c r="I37" t="s">
        <v>5461</v>
      </c>
      <c r="J37">
        <v>2000</v>
      </c>
      <c r="K37">
        <v>500</v>
      </c>
      <c r="L37">
        <v>490</v>
      </c>
      <c r="M37">
        <v>153</v>
      </c>
      <c r="P37">
        <v>725703</v>
      </c>
      <c r="Q37" s="16">
        <v>47026</v>
      </c>
      <c r="R37">
        <v>4</v>
      </c>
      <c r="S37" t="s">
        <v>5473</v>
      </c>
      <c r="T37" s="16">
        <v>46095</v>
      </c>
      <c r="U37">
        <v>1</v>
      </c>
      <c r="V37" t="s">
        <v>5465</v>
      </c>
      <c r="Y37">
        <v>1</v>
      </c>
    </row>
    <row r="38" spans="1:25">
      <c r="A38">
        <v>1</v>
      </c>
      <c r="B38" t="s">
        <v>5459</v>
      </c>
      <c r="C38">
        <v>50</v>
      </c>
      <c r="D38" t="s">
        <v>2879</v>
      </c>
      <c r="E38" t="s">
        <v>1567</v>
      </c>
      <c r="F38">
        <v>0</v>
      </c>
      <c r="G38" t="s">
        <v>5460</v>
      </c>
      <c r="H38">
        <v>0</v>
      </c>
      <c r="I38" t="s">
        <v>5461</v>
      </c>
      <c r="J38">
        <v>2000</v>
      </c>
      <c r="K38">
        <v>500</v>
      </c>
      <c r="L38">
        <v>617</v>
      </c>
      <c r="M38">
        <v>89</v>
      </c>
      <c r="P38">
        <v>563982</v>
      </c>
      <c r="Q38" s="16">
        <v>46599</v>
      </c>
      <c r="R38">
        <v>1</v>
      </c>
      <c r="S38" t="s">
        <v>5477</v>
      </c>
      <c r="T38" s="16">
        <v>46081</v>
      </c>
      <c r="U38">
        <v>1</v>
      </c>
      <c r="V38" t="s">
        <v>5465</v>
      </c>
      <c r="W38">
        <v>2</v>
      </c>
      <c r="X38" t="s">
        <v>1203</v>
      </c>
      <c r="Y38">
        <v>1</v>
      </c>
    </row>
    <row r="39" spans="1:25">
      <c r="A39">
        <v>1</v>
      </c>
      <c r="B39" t="s">
        <v>5459</v>
      </c>
      <c r="C39">
        <v>51</v>
      </c>
      <c r="D39" t="s">
        <v>2066</v>
      </c>
      <c r="E39" t="s">
        <v>1302</v>
      </c>
      <c r="F39">
        <v>0</v>
      </c>
      <c r="G39" t="s">
        <v>5460</v>
      </c>
      <c r="H39">
        <v>0</v>
      </c>
      <c r="I39" t="s">
        <v>5461</v>
      </c>
      <c r="J39">
        <v>2000</v>
      </c>
      <c r="K39">
        <v>500</v>
      </c>
      <c r="L39">
        <v>246</v>
      </c>
      <c r="M39">
        <v>74</v>
      </c>
      <c r="P39" t="s">
        <v>5492</v>
      </c>
      <c r="Q39" s="16">
        <v>45900</v>
      </c>
      <c r="R39">
        <v>4</v>
      </c>
      <c r="S39" t="s">
        <v>5473</v>
      </c>
      <c r="T39" s="16">
        <v>46058</v>
      </c>
      <c r="U39">
        <v>1</v>
      </c>
      <c r="V39" t="s">
        <v>5465</v>
      </c>
      <c r="W39">
        <v>4</v>
      </c>
      <c r="Y39">
        <v>1</v>
      </c>
    </row>
    <row r="40" spans="1:25">
      <c r="A40">
        <v>1</v>
      </c>
      <c r="B40" t="s">
        <v>5459</v>
      </c>
      <c r="C40">
        <v>52</v>
      </c>
      <c r="D40" t="s">
        <v>3119</v>
      </c>
      <c r="E40" t="s">
        <v>1645</v>
      </c>
      <c r="F40">
        <v>0</v>
      </c>
      <c r="G40" t="s">
        <v>5460</v>
      </c>
      <c r="H40">
        <v>0</v>
      </c>
      <c r="I40" t="s">
        <v>5461</v>
      </c>
      <c r="J40">
        <v>0</v>
      </c>
      <c r="K40">
        <v>0</v>
      </c>
      <c r="L40">
        <v>289</v>
      </c>
      <c r="M40">
        <v>369</v>
      </c>
      <c r="P40">
        <v>2505</v>
      </c>
      <c r="Q40" s="16">
        <v>47664</v>
      </c>
      <c r="R40">
        <v>1</v>
      </c>
      <c r="S40" t="s">
        <v>5477</v>
      </c>
      <c r="T40" s="16">
        <v>46098</v>
      </c>
      <c r="U40">
        <v>1</v>
      </c>
      <c r="V40" t="s">
        <v>5465</v>
      </c>
      <c r="W40">
        <v>1</v>
      </c>
      <c r="X40" t="s">
        <v>88</v>
      </c>
      <c r="Y40">
        <v>1</v>
      </c>
    </row>
    <row r="41" spans="1:25">
      <c r="A41">
        <v>1</v>
      </c>
      <c r="B41" t="s">
        <v>5459</v>
      </c>
      <c r="C41">
        <v>53</v>
      </c>
      <c r="D41" t="s">
        <v>2571</v>
      </c>
      <c r="E41" t="s">
        <v>5493</v>
      </c>
      <c r="F41">
        <v>0</v>
      </c>
      <c r="G41" t="s">
        <v>5460</v>
      </c>
      <c r="H41">
        <v>0</v>
      </c>
      <c r="I41" t="s">
        <v>5461</v>
      </c>
      <c r="J41">
        <v>0</v>
      </c>
      <c r="K41">
        <v>0</v>
      </c>
      <c r="M41">
        <v>307</v>
      </c>
      <c r="Q41" s="16"/>
      <c r="R41">
        <v>1</v>
      </c>
      <c r="S41" t="s">
        <v>5477</v>
      </c>
      <c r="T41" s="16">
        <v>46072</v>
      </c>
      <c r="U41">
        <v>1</v>
      </c>
      <c r="V41" t="s">
        <v>5465</v>
      </c>
      <c r="Y41">
        <v>1</v>
      </c>
    </row>
    <row r="42" spans="1:25">
      <c r="A42">
        <v>1</v>
      </c>
      <c r="B42" t="s">
        <v>5459</v>
      </c>
      <c r="C42">
        <v>54</v>
      </c>
      <c r="D42" t="s">
        <v>2790</v>
      </c>
      <c r="E42" t="s">
        <v>670</v>
      </c>
      <c r="F42">
        <v>0</v>
      </c>
      <c r="G42" t="s">
        <v>5460</v>
      </c>
      <c r="H42">
        <v>0</v>
      </c>
      <c r="I42" t="s">
        <v>5461</v>
      </c>
      <c r="J42">
        <v>2000</v>
      </c>
      <c r="K42">
        <v>500</v>
      </c>
      <c r="L42">
        <v>0</v>
      </c>
      <c r="M42">
        <v>202</v>
      </c>
      <c r="P42" t="s">
        <v>5590</v>
      </c>
      <c r="Q42" s="16">
        <v>46996</v>
      </c>
      <c r="R42">
        <v>1</v>
      </c>
      <c r="S42" t="s">
        <v>5477</v>
      </c>
      <c r="T42" s="16">
        <v>46111</v>
      </c>
      <c r="U42">
        <v>1</v>
      </c>
      <c r="V42" t="s">
        <v>5465</v>
      </c>
      <c r="Y42">
        <v>1</v>
      </c>
    </row>
    <row r="43" spans="1:25">
      <c r="A43">
        <v>1</v>
      </c>
      <c r="B43" t="s">
        <v>5459</v>
      </c>
      <c r="C43">
        <v>55</v>
      </c>
      <c r="D43" t="s">
        <v>2828</v>
      </c>
      <c r="E43" t="s">
        <v>1550</v>
      </c>
      <c r="F43">
        <v>0</v>
      </c>
      <c r="G43" t="s">
        <v>5460</v>
      </c>
      <c r="H43">
        <v>0</v>
      </c>
      <c r="I43" t="s">
        <v>5461</v>
      </c>
      <c r="J43">
        <v>0</v>
      </c>
      <c r="K43">
        <v>0</v>
      </c>
      <c r="L43">
        <v>91</v>
      </c>
      <c r="M43">
        <v>119</v>
      </c>
      <c r="P43" t="s">
        <v>5591</v>
      </c>
      <c r="Q43">
        <v>46752</v>
      </c>
      <c r="R43">
        <v>6</v>
      </c>
      <c r="S43" t="s">
        <v>5470</v>
      </c>
      <c r="T43" s="16">
        <v>46109</v>
      </c>
      <c r="U43">
        <v>1</v>
      </c>
      <c r="V43" t="s">
        <v>5465</v>
      </c>
      <c r="W43">
        <v>2</v>
      </c>
      <c r="X43" t="s">
        <v>1203</v>
      </c>
      <c r="Y43">
        <v>1</v>
      </c>
    </row>
    <row r="44" spans="1:25">
      <c r="A44">
        <v>1</v>
      </c>
      <c r="B44" t="s">
        <v>5459</v>
      </c>
      <c r="C44">
        <v>56</v>
      </c>
      <c r="D44" t="s">
        <v>2104</v>
      </c>
      <c r="E44" t="s">
        <v>1312</v>
      </c>
      <c r="F44">
        <v>0</v>
      </c>
      <c r="G44" t="s">
        <v>5460</v>
      </c>
      <c r="H44">
        <v>0</v>
      </c>
      <c r="I44" t="s">
        <v>5461</v>
      </c>
      <c r="J44">
        <v>2000</v>
      </c>
      <c r="K44">
        <v>500</v>
      </c>
      <c r="L44">
        <v>329</v>
      </c>
      <c r="M44">
        <v>274</v>
      </c>
      <c r="P44" t="s">
        <v>5494</v>
      </c>
      <c r="Q44">
        <v>46873</v>
      </c>
      <c r="R44">
        <v>1</v>
      </c>
      <c r="S44" t="s">
        <v>5477</v>
      </c>
      <c r="T44" s="16">
        <v>46094</v>
      </c>
      <c r="U44">
        <v>1</v>
      </c>
      <c r="V44" t="s">
        <v>5465</v>
      </c>
      <c r="W44">
        <v>2</v>
      </c>
      <c r="X44" t="s">
        <v>1203</v>
      </c>
      <c r="Y44">
        <v>1</v>
      </c>
    </row>
    <row r="45" spans="1:25">
      <c r="A45">
        <v>1</v>
      </c>
      <c r="B45" t="s">
        <v>5459</v>
      </c>
      <c r="C45">
        <v>57</v>
      </c>
      <c r="D45" t="s">
        <v>2098</v>
      </c>
      <c r="E45" t="s">
        <v>1310</v>
      </c>
      <c r="F45">
        <v>0</v>
      </c>
      <c r="G45" t="s">
        <v>5460</v>
      </c>
      <c r="H45">
        <v>0</v>
      </c>
      <c r="I45" t="s">
        <v>5461</v>
      </c>
      <c r="J45">
        <v>2000</v>
      </c>
      <c r="K45">
        <v>500</v>
      </c>
      <c r="L45">
        <v>1098</v>
      </c>
      <c r="M45">
        <v>813</v>
      </c>
      <c r="P45" t="s">
        <v>5495</v>
      </c>
      <c r="Q45" s="16">
        <v>46996</v>
      </c>
      <c r="R45">
        <v>4</v>
      </c>
      <c r="S45" t="s">
        <v>5473</v>
      </c>
      <c r="T45" s="16">
        <v>46079</v>
      </c>
      <c r="U45">
        <v>1</v>
      </c>
      <c r="V45" t="s">
        <v>5465</v>
      </c>
      <c r="W45">
        <v>1</v>
      </c>
      <c r="X45" t="s">
        <v>88</v>
      </c>
      <c r="Y45">
        <v>1</v>
      </c>
    </row>
    <row r="46" spans="1:25">
      <c r="A46">
        <v>1</v>
      </c>
      <c r="B46" t="s">
        <v>5459</v>
      </c>
      <c r="C46">
        <v>58</v>
      </c>
      <c r="D46" t="s">
        <v>2634</v>
      </c>
      <c r="E46" t="s">
        <v>1481</v>
      </c>
      <c r="F46">
        <v>0</v>
      </c>
      <c r="G46" t="s">
        <v>5460</v>
      </c>
      <c r="H46">
        <v>0</v>
      </c>
      <c r="I46" t="s">
        <v>5461</v>
      </c>
      <c r="J46">
        <v>0</v>
      </c>
      <c r="K46">
        <v>0</v>
      </c>
      <c r="L46">
        <v>681</v>
      </c>
      <c r="M46">
        <v>141</v>
      </c>
      <c r="P46">
        <v>574461</v>
      </c>
      <c r="Q46" s="16">
        <v>46873</v>
      </c>
      <c r="R46">
        <v>1</v>
      </c>
      <c r="S46" t="s">
        <v>5477</v>
      </c>
      <c r="T46" s="16">
        <v>46097</v>
      </c>
      <c r="U46">
        <v>1</v>
      </c>
      <c r="V46" t="s">
        <v>5465</v>
      </c>
      <c r="W46">
        <v>2</v>
      </c>
      <c r="X46" t="s">
        <v>1203</v>
      </c>
      <c r="Y46">
        <v>1</v>
      </c>
    </row>
    <row r="47" spans="1:25">
      <c r="A47">
        <v>1</v>
      </c>
      <c r="B47" t="s">
        <v>5459</v>
      </c>
      <c r="C47">
        <v>60</v>
      </c>
      <c r="D47" t="s">
        <v>3735</v>
      </c>
      <c r="E47" t="s">
        <v>1858</v>
      </c>
      <c r="F47">
        <v>0</v>
      </c>
      <c r="G47" t="s">
        <v>5460</v>
      </c>
      <c r="H47">
        <v>0</v>
      </c>
      <c r="I47" t="s">
        <v>5461</v>
      </c>
      <c r="J47">
        <v>2000</v>
      </c>
      <c r="K47">
        <v>500</v>
      </c>
      <c r="L47">
        <v>854</v>
      </c>
      <c r="M47">
        <v>538</v>
      </c>
      <c r="P47" t="s">
        <v>5496</v>
      </c>
      <c r="Q47" s="16">
        <v>46691</v>
      </c>
      <c r="R47" t="s">
        <v>5463</v>
      </c>
      <c r="S47" t="s">
        <v>5464</v>
      </c>
      <c r="T47" s="16">
        <v>46045</v>
      </c>
      <c r="U47">
        <v>1</v>
      </c>
      <c r="V47" t="s">
        <v>5465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5459</v>
      </c>
      <c r="C48">
        <v>61</v>
      </c>
      <c r="D48" t="s">
        <v>2588</v>
      </c>
      <c r="E48" t="s">
        <v>1468</v>
      </c>
      <c r="F48">
        <v>0</v>
      </c>
      <c r="G48" t="s">
        <v>5460</v>
      </c>
      <c r="H48">
        <v>0</v>
      </c>
      <c r="I48" t="s">
        <v>5461</v>
      </c>
      <c r="J48">
        <v>0</v>
      </c>
      <c r="K48">
        <v>0</v>
      </c>
      <c r="L48">
        <v>0</v>
      </c>
      <c r="M48">
        <v>736</v>
      </c>
      <c r="P48" t="s">
        <v>5592</v>
      </c>
      <c r="Q48" s="16">
        <v>47087</v>
      </c>
      <c r="R48">
        <v>3</v>
      </c>
      <c r="S48" t="s">
        <v>5487</v>
      </c>
      <c r="T48" s="16">
        <v>46111</v>
      </c>
      <c r="U48">
        <v>1</v>
      </c>
      <c r="V48" t="s">
        <v>5465</v>
      </c>
      <c r="Y48">
        <v>1</v>
      </c>
    </row>
    <row r="49" spans="1:25">
      <c r="A49">
        <v>1</v>
      </c>
      <c r="B49" t="s">
        <v>5459</v>
      </c>
      <c r="C49">
        <v>62</v>
      </c>
      <c r="D49" t="s">
        <v>3091</v>
      </c>
      <c r="E49" t="s">
        <v>1634</v>
      </c>
      <c r="F49">
        <v>0</v>
      </c>
      <c r="G49" t="s">
        <v>5460</v>
      </c>
      <c r="H49">
        <v>0</v>
      </c>
      <c r="I49" t="s">
        <v>5461</v>
      </c>
      <c r="J49">
        <v>2000</v>
      </c>
      <c r="K49">
        <v>500</v>
      </c>
      <c r="L49">
        <v>0</v>
      </c>
      <c r="M49">
        <v>120</v>
      </c>
      <c r="Q49" s="16"/>
      <c r="R49" t="s">
        <v>5463</v>
      </c>
      <c r="S49" t="s">
        <v>5464</v>
      </c>
      <c r="T49" s="16">
        <v>46045</v>
      </c>
      <c r="U49">
        <v>1</v>
      </c>
      <c r="V49" t="s">
        <v>5465</v>
      </c>
      <c r="Y49">
        <v>1</v>
      </c>
    </row>
    <row r="50" spans="1:25">
      <c r="A50">
        <v>1</v>
      </c>
      <c r="B50" t="s">
        <v>5459</v>
      </c>
      <c r="C50">
        <v>63</v>
      </c>
      <c r="D50" t="s">
        <v>3651</v>
      </c>
      <c r="E50" t="s">
        <v>1828</v>
      </c>
      <c r="F50">
        <v>0</v>
      </c>
      <c r="G50" t="s">
        <v>5460</v>
      </c>
      <c r="H50">
        <v>0</v>
      </c>
      <c r="I50" t="s">
        <v>5461</v>
      </c>
      <c r="J50">
        <v>2000</v>
      </c>
      <c r="K50">
        <v>500</v>
      </c>
      <c r="L50">
        <v>25</v>
      </c>
      <c r="M50">
        <v>369</v>
      </c>
      <c r="P50" t="s">
        <v>5497</v>
      </c>
      <c r="Q50" s="16">
        <v>46783</v>
      </c>
      <c r="R50">
        <v>1</v>
      </c>
      <c r="S50" t="s">
        <v>5477</v>
      </c>
      <c r="T50" s="16">
        <v>46109</v>
      </c>
      <c r="U50">
        <v>1</v>
      </c>
      <c r="V50" t="s">
        <v>5465</v>
      </c>
      <c r="W50">
        <v>1</v>
      </c>
      <c r="X50" t="s">
        <v>88</v>
      </c>
      <c r="Y50">
        <v>1</v>
      </c>
    </row>
    <row r="51" spans="1:25">
      <c r="A51">
        <v>1</v>
      </c>
      <c r="B51" t="s">
        <v>5459</v>
      </c>
      <c r="C51">
        <v>64</v>
      </c>
      <c r="D51" t="s">
        <v>2193</v>
      </c>
      <c r="E51" t="s">
        <v>1345</v>
      </c>
      <c r="F51">
        <v>0</v>
      </c>
      <c r="G51" t="s">
        <v>5460</v>
      </c>
      <c r="H51">
        <v>0</v>
      </c>
      <c r="I51" t="s">
        <v>5461</v>
      </c>
      <c r="J51">
        <v>0</v>
      </c>
      <c r="K51">
        <v>0</v>
      </c>
      <c r="L51">
        <v>542</v>
      </c>
      <c r="M51">
        <v>62</v>
      </c>
      <c r="N51">
        <v>1</v>
      </c>
      <c r="O51" t="s">
        <v>5471</v>
      </c>
      <c r="P51" t="s">
        <v>5498</v>
      </c>
      <c r="Q51">
        <v>46599</v>
      </c>
      <c r="R51">
        <v>9</v>
      </c>
      <c r="S51" t="s">
        <v>5467</v>
      </c>
      <c r="T51" s="16">
        <v>46079</v>
      </c>
      <c r="U51">
        <v>1</v>
      </c>
      <c r="V51" t="s">
        <v>5465</v>
      </c>
      <c r="W51">
        <v>2</v>
      </c>
      <c r="X51" t="s">
        <v>1203</v>
      </c>
      <c r="Y51">
        <v>1</v>
      </c>
    </row>
    <row r="52" spans="1:25">
      <c r="A52">
        <v>1</v>
      </c>
      <c r="B52" t="s">
        <v>5459</v>
      </c>
      <c r="C52">
        <v>65</v>
      </c>
      <c r="D52" t="s">
        <v>2107</v>
      </c>
      <c r="E52" t="s">
        <v>1313</v>
      </c>
      <c r="F52">
        <v>0</v>
      </c>
      <c r="G52" t="s">
        <v>5460</v>
      </c>
      <c r="H52">
        <v>0</v>
      </c>
      <c r="I52" t="s">
        <v>5461</v>
      </c>
      <c r="J52">
        <v>2000</v>
      </c>
      <c r="K52">
        <v>500</v>
      </c>
      <c r="L52">
        <v>981</v>
      </c>
      <c r="M52">
        <v>147</v>
      </c>
      <c r="P52" t="s">
        <v>5499</v>
      </c>
      <c r="Q52" s="16">
        <v>46721</v>
      </c>
      <c r="R52" t="s">
        <v>5463</v>
      </c>
      <c r="S52" t="s">
        <v>5464</v>
      </c>
      <c r="T52" s="16">
        <v>46045</v>
      </c>
      <c r="U52">
        <v>1</v>
      </c>
      <c r="V52" t="s">
        <v>5465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5459</v>
      </c>
      <c r="C53">
        <v>66</v>
      </c>
      <c r="D53" t="s">
        <v>5018</v>
      </c>
      <c r="E53" t="s">
        <v>4150</v>
      </c>
      <c r="F53">
        <v>0</v>
      </c>
      <c r="G53" t="s">
        <v>5460</v>
      </c>
      <c r="H53">
        <v>0</v>
      </c>
      <c r="I53" t="s">
        <v>5461</v>
      </c>
      <c r="J53">
        <v>2000</v>
      </c>
      <c r="K53">
        <v>500</v>
      </c>
      <c r="L53">
        <v>0</v>
      </c>
      <c r="M53">
        <v>0</v>
      </c>
      <c r="Q53" s="16"/>
      <c r="R53" t="s">
        <v>5463</v>
      </c>
      <c r="S53" t="s">
        <v>5464</v>
      </c>
      <c r="T53" s="16">
        <v>46045</v>
      </c>
      <c r="U53">
        <v>1</v>
      </c>
      <c r="V53" t="s">
        <v>5465</v>
      </c>
      <c r="W53">
        <v>2</v>
      </c>
      <c r="X53" t="s">
        <v>1203</v>
      </c>
      <c r="Y53">
        <v>1</v>
      </c>
    </row>
    <row r="54" spans="1:25">
      <c r="A54">
        <v>1</v>
      </c>
      <c r="B54" t="s">
        <v>5459</v>
      </c>
      <c r="C54">
        <v>67</v>
      </c>
      <c r="D54" t="s">
        <v>2131</v>
      </c>
      <c r="E54" t="s">
        <v>1322</v>
      </c>
      <c r="F54">
        <v>0</v>
      </c>
      <c r="G54" t="s">
        <v>5460</v>
      </c>
      <c r="H54">
        <v>0</v>
      </c>
      <c r="I54" t="s">
        <v>5461</v>
      </c>
      <c r="J54">
        <v>2000</v>
      </c>
      <c r="K54">
        <v>500</v>
      </c>
      <c r="L54">
        <v>661</v>
      </c>
      <c r="M54">
        <v>560</v>
      </c>
      <c r="P54" t="s">
        <v>5500</v>
      </c>
      <c r="Q54" s="16">
        <v>47391</v>
      </c>
      <c r="R54">
        <v>1</v>
      </c>
      <c r="S54" t="s">
        <v>5477</v>
      </c>
      <c r="T54" s="16">
        <v>46065</v>
      </c>
      <c r="U54">
        <v>1</v>
      </c>
      <c r="V54" t="s">
        <v>5465</v>
      </c>
      <c r="W54">
        <v>2</v>
      </c>
      <c r="X54" t="s">
        <v>1203</v>
      </c>
      <c r="Y54">
        <v>1</v>
      </c>
    </row>
    <row r="55" spans="1:25">
      <c r="A55">
        <v>1</v>
      </c>
      <c r="B55" t="s">
        <v>5459</v>
      </c>
      <c r="C55">
        <v>68</v>
      </c>
      <c r="D55" t="s">
        <v>3753</v>
      </c>
      <c r="E55" t="s">
        <v>1863</v>
      </c>
      <c r="F55">
        <v>0</v>
      </c>
      <c r="G55" t="s">
        <v>5460</v>
      </c>
      <c r="H55">
        <v>0</v>
      </c>
      <c r="I55" t="s">
        <v>5461</v>
      </c>
      <c r="J55">
        <v>2000</v>
      </c>
      <c r="K55">
        <v>500</v>
      </c>
      <c r="L55">
        <v>376</v>
      </c>
      <c r="M55">
        <v>133</v>
      </c>
      <c r="R55" t="s">
        <v>5463</v>
      </c>
      <c r="S55" t="s">
        <v>5464</v>
      </c>
      <c r="T55" s="16">
        <v>46045</v>
      </c>
      <c r="U55">
        <v>1</v>
      </c>
      <c r="V55" t="s">
        <v>5465</v>
      </c>
      <c r="W55">
        <v>1</v>
      </c>
      <c r="X55" t="s">
        <v>88</v>
      </c>
      <c r="Y55">
        <v>1</v>
      </c>
    </row>
    <row r="56" spans="1:25">
      <c r="A56">
        <v>1</v>
      </c>
      <c r="B56" t="s">
        <v>5459</v>
      </c>
      <c r="C56">
        <v>69</v>
      </c>
      <c r="D56" t="s">
        <v>2609</v>
      </c>
      <c r="E56" t="s">
        <v>1475</v>
      </c>
      <c r="F56">
        <v>0</v>
      </c>
      <c r="G56" t="s">
        <v>5460</v>
      </c>
      <c r="H56">
        <v>0</v>
      </c>
      <c r="I56" t="s">
        <v>5461</v>
      </c>
      <c r="J56">
        <v>2000</v>
      </c>
      <c r="K56">
        <v>500</v>
      </c>
      <c r="L56">
        <v>60</v>
      </c>
      <c r="M56">
        <v>0</v>
      </c>
      <c r="P56" t="s">
        <v>5501</v>
      </c>
      <c r="Q56" s="16">
        <v>46721</v>
      </c>
      <c r="R56">
        <v>4</v>
      </c>
      <c r="S56" t="s">
        <v>5473</v>
      </c>
      <c r="T56" s="16">
        <v>46111</v>
      </c>
      <c r="U56">
        <v>1</v>
      </c>
      <c r="V56" t="s">
        <v>5465</v>
      </c>
      <c r="Y56">
        <v>1</v>
      </c>
    </row>
    <row r="57" spans="1:25">
      <c r="A57">
        <v>1</v>
      </c>
      <c r="B57" t="s">
        <v>5459</v>
      </c>
      <c r="C57">
        <v>70</v>
      </c>
      <c r="D57" t="s">
        <v>3668</v>
      </c>
      <c r="E57" t="s">
        <v>1832</v>
      </c>
      <c r="F57">
        <v>0</v>
      </c>
      <c r="G57" t="s">
        <v>5460</v>
      </c>
      <c r="H57">
        <v>0</v>
      </c>
      <c r="I57" t="s">
        <v>5461</v>
      </c>
      <c r="J57">
        <v>2000</v>
      </c>
      <c r="K57">
        <v>500</v>
      </c>
      <c r="L57">
        <v>1048</v>
      </c>
      <c r="M57">
        <v>243</v>
      </c>
      <c r="P57">
        <v>148301</v>
      </c>
      <c r="Q57">
        <v>46691</v>
      </c>
      <c r="R57" t="s">
        <v>5463</v>
      </c>
      <c r="S57" t="s">
        <v>5464</v>
      </c>
      <c r="T57" s="16">
        <v>46045</v>
      </c>
      <c r="U57">
        <v>1</v>
      </c>
      <c r="V57" t="s">
        <v>5465</v>
      </c>
      <c r="Y57">
        <v>1</v>
      </c>
    </row>
    <row r="58" spans="1:25">
      <c r="A58">
        <v>1</v>
      </c>
      <c r="B58" t="s">
        <v>5459</v>
      </c>
      <c r="C58">
        <v>71</v>
      </c>
      <c r="D58" t="s">
        <v>3654</v>
      </c>
      <c r="E58" t="s">
        <v>1829</v>
      </c>
      <c r="F58">
        <v>0</v>
      </c>
      <c r="G58" t="s">
        <v>5460</v>
      </c>
      <c r="H58">
        <v>0</v>
      </c>
      <c r="I58" t="s">
        <v>5461</v>
      </c>
      <c r="J58">
        <v>2000</v>
      </c>
      <c r="K58">
        <v>500</v>
      </c>
      <c r="L58">
        <v>756</v>
      </c>
      <c r="M58">
        <v>443</v>
      </c>
      <c r="P58" t="s">
        <v>5502</v>
      </c>
      <c r="Q58" s="16">
        <v>46783</v>
      </c>
      <c r="R58">
        <v>6</v>
      </c>
      <c r="S58" t="s">
        <v>5470</v>
      </c>
      <c r="T58" s="16">
        <v>46086</v>
      </c>
      <c r="U58">
        <v>1</v>
      </c>
      <c r="V58" t="s">
        <v>5465</v>
      </c>
      <c r="W58">
        <v>1</v>
      </c>
      <c r="X58" t="s">
        <v>88</v>
      </c>
      <c r="Y58">
        <v>1</v>
      </c>
    </row>
    <row r="59" spans="1:25">
      <c r="A59">
        <v>1</v>
      </c>
      <c r="B59" t="s">
        <v>5459</v>
      </c>
      <c r="C59">
        <v>72</v>
      </c>
      <c r="D59" t="s">
        <v>2832</v>
      </c>
      <c r="E59" t="s">
        <v>1552</v>
      </c>
      <c r="F59">
        <v>0</v>
      </c>
      <c r="G59" t="s">
        <v>5460</v>
      </c>
      <c r="H59">
        <v>0</v>
      </c>
      <c r="I59" t="s">
        <v>5461</v>
      </c>
      <c r="J59">
        <v>0</v>
      </c>
      <c r="K59">
        <v>0</v>
      </c>
      <c r="L59">
        <v>245</v>
      </c>
      <c r="M59">
        <v>81</v>
      </c>
      <c r="N59">
        <v>1</v>
      </c>
      <c r="O59" t="s">
        <v>5471</v>
      </c>
      <c r="P59" t="s">
        <v>5503</v>
      </c>
      <c r="Q59" s="16">
        <v>46752</v>
      </c>
      <c r="R59">
        <v>4</v>
      </c>
      <c r="S59" t="s">
        <v>5473</v>
      </c>
      <c r="T59" s="16">
        <v>46070</v>
      </c>
      <c r="U59">
        <v>1</v>
      </c>
      <c r="V59" t="s">
        <v>5465</v>
      </c>
      <c r="W59">
        <v>2</v>
      </c>
      <c r="X59" t="s">
        <v>1203</v>
      </c>
      <c r="Y59">
        <v>1</v>
      </c>
    </row>
    <row r="60" spans="1:25">
      <c r="A60">
        <v>1</v>
      </c>
      <c r="B60" t="s">
        <v>5459</v>
      </c>
      <c r="C60">
        <v>73</v>
      </c>
      <c r="D60" t="s">
        <v>2124</v>
      </c>
      <c r="E60" t="s">
        <v>1319</v>
      </c>
      <c r="F60">
        <v>0</v>
      </c>
      <c r="G60" t="s">
        <v>5460</v>
      </c>
      <c r="H60">
        <v>0</v>
      </c>
      <c r="I60" t="s">
        <v>5461</v>
      </c>
      <c r="J60">
        <v>0</v>
      </c>
      <c r="K60">
        <v>0</v>
      </c>
      <c r="L60">
        <v>1525</v>
      </c>
      <c r="M60">
        <v>60</v>
      </c>
      <c r="N60">
        <v>1</v>
      </c>
      <c r="O60" t="s">
        <v>5471</v>
      </c>
      <c r="P60" t="s">
        <v>5504</v>
      </c>
      <c r="Q60" s="16">
        <v>46783</v>
      </c>
      <c r="R60">
        <v>9</v>
      </c>
      <c r="S60" t="s">
        <v>5467</v>
      </c>
      <c r="T60" s="16">
        <v>46035</v>
      </c>
      <c r="U60">
        <v>1</v>
      </c>
      <c r="V60" t="s">
        <v>5465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5459</v>
      </c>
      <c r="C61">
        <v>74</v>
      </c>
      <c r="D61" t="s">
        <v>2970</v>
      </c>
      <c r="E61" t="s">
        <v>1596</v>
      </c>
      <c r="F61">
        <v>0</v>
      </c>
      <c r="G61" t="s">
        <v>5460</v>
      </c>
      <c r="H61">
        <v>0</v>
      </c>
      <c r="I61" t="s">
        <v>5461</v>
      </c>
      <c r="J61">
        <v>2000</v>
      </c>
      <c r="K61">
        <v>500</v>
      </c>
      <c r="L61">
        <v>300</v>
      </c>
      <c r="M61">
        <v>100</v>
      </c>
      <c r="P61">
        <v>24248</v>
      </c>
      <c r="Q61" s="16">
        <v>47087</v>
      </c>
      <c r="R61">
        <v>9</v>
      </c>
      <c r="S61" t="s">
        <v>5467</v>
      </c>
      <c r="T61" s="16">
        <v>46100</v>
      </c>
      <c r="U61">
        <v>1</v>
      </c>
      <c r="V61" t="s">
        <v>5465</v>
      </c>
      <c r="W61">
        <v>2</v>
      </c>
      <c r="X61" t="s">
        <v>1203</v>
      </c>
      <c r="Y61">
        <v>1</v>
      </c>
    </row>
    <row r="62" spans="1:25">
      <c r="A62">
        <v>1</v>
      </c>
      <c r="B62" t="s">
        <v>5459</v>
      </c>
      <c r="C62">
        <v>75</v>
      </c>
      <c r="D62" t="s">
        <v>3519</v>
      </c>
      <c r="E62" t="s">
        <v>1779</v>
      </c>
      <c r="F62">
        <v>0</v>
      </c>
      <c r="G62" t="s">
        <v>5460</v>
      </c>
      <c r="H62">
        <v>0</v>
      </c>
      <c r="I62" t="s">
        <v>5461</v>
      </c>
      <c r="J62">
        <v>0</v>
      </c>
      <c r="K62">
        <v>0</v>
      </c>
      <c r="L62">
        <v>425</v>
      </c>
      <c r="M62">
        <v>356</v>
      </c>
      <c r="Q62" s="16"/>
      <c r="R62">
        <v>1</v>
      </c>
      <c r="S62" t="s">
        <v>5477</v>
      </c>
      <c r="T62" s="16">
        <v>46078</v>
      </c>
      <c r="U62">
        <v>1</v>
      </c>
      <c r="V62" t="s">
        <v>5465</v>
      </c>
      <c r="Y62">
        <v>1</v>
      </c>
    </row>
    <row r="63" spans="1:25">
      <c r="A63">
        <v>1</v>
      </c>
      <c r="B63" t="s">
        <v>5459</v>
      </c>
      <c r="C63">
        <v>76</v>
      </c>
      <c r="D63" t="s">
        <v>3762</v>
      </c>
      <c r="E63" t="s">
        <v>1866</v>
      </c>
      <c r="F63">
        <v>0</v>
      </c>
      <c r="G63" t="s">
        <v>5460</v>
      </c>
      <c r="H63">
        <v>0</v>
      </c>
      <c r="I63" t="s">
        <v>5461</v>
      </c>
      <c r="J63">
        <v>2000</v>
      </c>
      <c r="K63">
        <v>500</v>
      </c>
      <c r="L63">
        <v>206</v>
      </c>
      <c r="M63">
        <v>74</v>
      </c>
      <c r="P63" t="s">
        <v>5505</v>
      </c>
      <c r="Q63" s="16">
        <v>46356</v>
      </c>
      <c r="R63" t="s">
        <v>5463</v>
      </c>
      <c r="S63" t="s">
        <v>5464</v>
      </c>
      <c r="T63" s="16">
        <v>46045</v>
      </c>
      <c r="U63">
        <v>1</v>
      </c>
      <c r="V63" t="s">
        <v>5465</v>
      </c>
      <c r="Y63">
        <v>1</v>
      </c>
    </row>
    <row r="64" spans="1:25">
      <c r="A64">
        <v>1</v>
      </c>
      <c r="B64" t="s">
        <v>5459</v>
      </c>
      <c r="C64">
        <v>79</v>
      </c>
      <c r="D64" t="s">
        <v>3727</v>
      </c>
      <c r="E64" t="s">
        <v>1855</v>
      </c>
      <c r="F64">
        <v>0</v>
      </c>
      <c r="G64" t="s">
        <v>5460</v>
      </c>
      <c r="H64">
        <v>0</v>
      </c>
      <c r="I64" t="s">
        <v>5461</v>
      </c>
      <c r="J64">
        <v>0</v>
      </c>
      <c r="K64">
        <v>0</v>
      </c>
      <c r="L64">
        <v>283</v>
      </c>
      <c r="M64">
        <v>73</v>
      </c>
      <c r="P64" t="s">
        <v>5593</v>
      </c>
      <c r="Q64">
        <v>46996</v>
      </c>
      <c r="R64">
        <v>7</v>
      </c>
      <c r="S64" t="s">
        <v>5485</v>
      </c>
      <c r="T64" s="16">
        <v>46104</v>
      </c>
      <c r="U64">
        <v>1</v>
      </c>
      <c r="V64" t="s">
        <v>5465</v>
      </c>
      <c r="W64">
        <v>1</v>
      </c>
      <c r="X64" t="s">
        <v>88</v>
      </c>
      <c r="Y64">
        <v>1</v>
      </c>
    </row>
    <row r="65" spans="1:25">
      <c r="A65">
        <v>1</v>
      </c>
      <c r="B65" t="s">
        <v>5459</v>
      </c>
      <c r="C65">
        <v>80</v>
      </c>
      <c r="D65" t="s">
        <v>2843</v>
      </c>
      <c r="E65" t="s">
        <v>1556</v>
      </c>
      <c r="F65">
        <v>0</v>
      </c>
      <c r="G65" t="s">
        <v>5460</v>
      </c>
      <c r="H65">
        <v>0</v>
      </c>
      <c r="I65" t="s">
        <v>5461</v>
      </c>
      <c r="J65">
        <v>2000</v>
      </c>
      <c r="K65">
        <v>500</v>
      </c>
      <c r="L65">
        <v>214</v>
      </c>
      <c r="M65">
        <v>215</v>
      </c>
      <c r="P65" t="s">
        <v>5506</v>
      </c>
      <c r="Q65" s="16">
        <v>46053</v>
      </c>
      <c r="R65" t="s">
        <v>5463</v>
      </c>
      <c r="S65" t="s">
        <v>5464</v>
      </c>
      <c r="T65" s="16">
        <v>46045</v>
      </c>
      <c r="U65">
        <v>1</v>
      </c>
      <c r="V65" t="s">
        <v>5465</v>
      </c>
      <c r="W65">
        <v>2</v>
      </c>
      <c r="X65" t="s">
        <v>1203</v>
      </c>
      <c r="Y65">
        <v>1</v>
      </c>
    </row>
    <row r="66" spans="1:25">
      <c r="A66">
        <v>1</v>
      </c>
      <c r="B66" t="s">
        <v>5459</v>
      </c>
      <c r="C66">
        <v>81</v>
      </c>
      <c r="D66" t="s">
        <v>3081</v>
      </c>
      <c r="E66" t="s">
        <v>1630</v>
      </c>
      <c r="F66">
        <v>0</v>
      </c>
      <c r="G66" t="s">
        <v>5460</v>
      </c>
      <c r="H66">
        <v>0</v>
      </c>
      <c r="I66" t="s">
        <v>5461</v>
      </c>
      <c r="J66">
        <v>0</v>
      </c>
      <c r="K66">
        <v>0</v>
      </c>
      <c r="L66">
        <v>77</v>
      </c>
      <c r="M66">
        <v>216</v>
      </c>
      <c r="P66" t="s">
        <v>5507</v>
      </c>
      <c r="Q66" s="16">
        <v>46934</v>
      </c>
      <c r="R66">
        <v>7</v>
      </c>
      <c r="S66" t="s">
        <v>5485</v>
      </c>
      <c r="T66" s="16">
        <v>46100</v>
      </c>
      <c r="U66">
        <v>1</v>
      </c>
      <c r="V66" t="s">
        <v>5465</v>
      </c>
      <c r="Y66">
        <v>1</v>
      </c>
    </row>
    <row r="67" spans="1:25">
      <c r="A67">
        <v>1</v>
      </c>
      <c r="B67" t="s">
        <v>5459</v>
      </c>
      <c r="C67">
        <v>82</v>
      </c>
      <c r="D67" t="s">
        <v>2993</v>
      </c>
      <c r="E67" t="s">
        <v>1605</v>
      </c>
      <c r="F67">
        <v>0</v>
      </c>
      <c r="G67" t="s">
        <v>5460</v>
      </c>
      <c r="H67">
        <v>0</v>
      </c>
      <c r="I67" t="s">
        <v>5461</v>
      </c>
      <c r="J67">
        <v>2000</v>
      </c>
      <c r="K67">
        <v>500</v>
      </c>
      <c r="L67">
        <v>634</v>
      </c>
      <c r="M67">
        <v>371</v>
      </c>
      <c r="P67" t="s">
        <v>5508</v>
      </c>
      <c r="Q67" s="16">
        <v>46053</v>
      </c>
      <c r="R67">
        <v>6</v>
      </c>
      <c r="S67" t="s">
        <v>5470</v>
      </c>
      <c r="T67" s="16">
        <v>46083</v>
      </c>
      <c r="U67">
        <v>1</v>
      </c>
      <c r="V67" t="s">
        <v>5465</v>
      </c>
      <c r="W67">
        <v>2</v>
      </c>
      <c r="X67" t="s">
        <v>1203</v>
      </c>
      <c r="Y67">
        <v>1</v>
      </c>
    </row>
    <row r="68" spans="1:25">
      <c r="A68">
        <v>1</v>
      </c>
      <c r="B68" t="s">
        <v>5459</v>
      </c>
      <c r="C68">
        <v>83</v>
      </c>
      <c r="D68" t="s">
        <v>2200</v>
      </c>
      <c r="E68" t="s">
        <v>1348</v>
      </c>
      <c r="F68">
        <v>0</v>
      </c>
      <c r="G68" t="s">
        <v>5460</v>
      </c>
      <c r="H68">
        <v>0</v>
      </c>
      <c r="I68" t="s">
        <v>5461</v>
      </c>
      <c r="J68">
        <v>0</v>
      </c>
      <c r="K68">
        <v>0</v>
      </c>
      <c r="L68">
        <v>809</v>
      </c>
      <c r="M68">
        <v>23</v>
      </c>
      <c r="N68">
        <v>1</v>
      </c>
      <c r="O68" t="s">
        <v>5471</v>
      </c>
      <c r="P68" t="s">
        <v>5509</v>
      </c>
      <c r="Q68" s="16">
        <v>46812</v>
      </c>
      <c r="R68" t="s">
        <v>5463</v>
      </c>
      <c r="S68" t="s">
        <v>5464</v>
      </c>
      <c r="T68" s="16">
        <v>46045</v>
      </c>
      <c r="U68">
        <v>1</v>
      </c>
      <c r="V68" t="s">
        <v>5465</v>
      </c>
      <c r="W68">
        <v>2</v>
      </c>
      <c r="X68" t="s">
        <v>1203</v>
      </c>
      <c r="Y68">
        <v>1</v>
      </c>
    </row>
    <row r="69" spans="1:25">
      <c r="A69">
        <v>1</v>
      </c>
      <c r="B69" t="s">
        <v>5459</v>
      </c>
      <c r="C69">
        <v>84</v>
      </c>
      <c r="D69" t="s">
        <v>2897</v>
      </c>
      <c r="E69" t="s">
        <v>1573</v>
      </c>
      <c r="F69">
        <v>0</v>
      </c>
      <c r="G69" t="s">
        <v>5460</v>
      </c>
      <c r="H69">
        <v>0</v>
      </c>
      <c r="I69" t="s">
        <v>5461</v>
      </c>
      <c r="J69">
        <v>2000</v>
      </c>
      <c r="K69">
        <v>500</v>
      </c>
      <c r="L69">
        <v>56</v>
      </c>
      <c r="M69">
        <v>116</v>
      </c>
      <c r="Q69" s="16"/>
      <c r="R69" t="s">
        <v>5463</v>
      </c>
      <c r="S69" t="s">
        <v>5464</v>
      </c>
      <c r="T69" s="16">
        <v>46045</v>
      </c>
      <c r="U69">
        <v>1</v>
      </c>
      <c r="V69" t="s">
        <v>5465</v>
      </c>
      <c r="W69">
        <v>1</v>
      </c>
      <c r="X69" t="s">
        <v>88</v>
      </c>
      <c r="Y69">
        <v>1</v>
      </c>
    </row>
    <row r="70" spans="1:25">
      <c r="A70">
        <v>1</v>
      </c>
      <c r="B70" t="s">
        <v>5459</v>
      </c>
      <c r="C70">
        <v>86</v>
      </c>
      <c r="D70" t="s">
        <v>2149</v>
      </c>
      <c r="E70" t="s">
        <v>1329</v>
      </c>
      <c r="F70">
        <v>0</v>
      </c>
      <c r="G70" t="s">
        <v>5460</v>
      </c>
      <c r="H70">
        <v>0</v>
      </c>
      <c r="I70" t="s">
        <v>5461</v>
      </c>
      <c r="J70">
        <v>2000</v>
      </c>
      <c r="K70">
        <v>500</v>
      </c>
      <c r="L70">
        <v>1174</v>
      </c>
      <c r="M70">
        <v>119</v>
      </c>
      <c r="Q70" s="16"/>
      <c r="R70">
        <v>1</v>
      </c>
      <c r="S70" t="s">
        <v>5477</v>
      </c>
      <c r="T70" s="16">
        <v>46062</v>
      </c>
      <c r="U70">
        <v>1</v>
      </c>
      <c r="V70" t="s">
        <v>5465</v>
      </c>
      <c r="W70">
        <v>4</v>
      </c>
      <c r="Y70">
        <v>1</v>
      </c>
    </row>
    <row r="71" spans="1:25">
      <c r="A71">
        <v>1</v>
      </c>
      <c r="B71" t="s">
        <v>5459</v>
      </c>
      <c r="C71">
        <v>87</v>
      </c>
      <c r="D71" t="s">
        <v>2078</v>
      </c>
      <c r="E71" t="s">
        <v>278</v>
      </c>
      <c r="F71">
        <v>0</v>
      </c>
      <c r="G71" t="s">
        <v>5460</v>
      </c>
      <c r="H71">
        <v>0</v>
      </c>
      <c r="I71" t="s">
        <v>5461</v>
      </c>
      <c r="J71">
        <v>2000</v>
      </c>
      <c r="K71">
        <v>500</v>
      </c>
      <c r="L71">
        <v>198</v>
      </c>
      <c r="M71">
        <v>18</v>
      </c>
      <c r="P71" t="s">
        <v>5510</v>
      </c>
      <c r="Q71">
        <v>45504</v>
      </c>
      <c r="R71">
        <v>9</v>
      </c>
      <c r="S71" t="s">
        <v>5467</v>
      </c>
      <c r="T71" s="16">
        <v>46080</v>
      </c>
      <c r="U71">
        <v>1</v>
      </c>
      <c r="V71" t="s">
        <v>5465</v>
      </c>
      <c r="W71">
        <v>4</v>
      </c>
      <c r="Y71">
        <v>1</v>
      </c>
    </row>
    <row r="72" spans="1:25">
      <c r="A72">
        <v>1</v>
      </c>
      <c r="B72" t="s">
        <v>5459</v>
      </c>
      <c r="C72">
        <v>88</v>
      </c>
      <c r="D72" t="s">
        <v>3271</v>
      </c>
      <c r="E72" t="s">
        <v>1697</v>
      </c>
      <c r="F72">
        <v>0</v>
      </c>
      <c r="G72" t="s">
        <v>5460</v>
      </c>
      <c r="H72">
        <v>0</v>
      </c>
      <c r="I72" t="s">
        <v>5461</v>
      </c>
      <c r="J72">
        <v>2000</v>
      </c>
      <c r="K72">
        <v>500</v>
      </c>
      <c r="L72">
        <v>642</v>
      </c>
      <c r="M72">
        <v>66</v>
      </c>
      <c r="P72" t="s">
        <v>5511</v>
      </c>
      <c r="Q72">
        <v>46507</v>
      </c>
      <c r="R72">
        <v>3</v>
      </c>
      <c r="S72" t="s">
        <v>5487</v>
      </c>
      <c r="T72" s="16">
        <v>46086</v>
      </c>
      <c r="U72">
        <v>1</v>
      </c>
      <c r="V72" t="s">
        <v>5465</v>
      </c>
      <c r="W72">
        <v>2</v>
      </c>
      <c r="X72" t="s">
        <v>1203</v>
      </c>
      <c r="Y72">
        <v>1</v>
      </c>
    </row>
    <row r="73" spans="1:25">
      <c r="A73">
        <v>1</v>
      </c>
      <c r="B73" t="s">
        <v>5459</v>
      </c>
      <c r="C73">
        <v>89</v>
      </c>
      <c r="D73" t="s">
        <v>2029</v>
      </c>
      <c r="E73" t="s">
        <v>1291</v>
      </c>
      <c r="F73">
        <v>0</v>
      </c>
      <c r="G73" t="s">
        <v>5460</v>
      </c>
      <c r="H73">
        <v>0</v>
      </c>
      <c r="I73" t="s">
        <v>5461</v>
      </c>
      <c r="J73">
        <v>0</v>
      </c>
      <c r="K73">
        <v>0</v>
      </c>
      <c r="L73">
        <v>148</v>
      </c>
      <c r="M73">
        <v>60</v>
      </c>
      <c r="P73">
        <v>724301</v>
      </c>
      <c r="Q73" s="16">
        <v>46477</v>
      </c>
      <c r="R73">
        <v>7</v>
      </c>
      <c r="S73" t="s">
        <v>5485</v>
      </c>
      <c r="T73" s="16">
        <v>46100</v>
      </c>
      <c r="U73">
        <v>1</v>
      </c>
      <c r="V73" t="s">
        <v>5465</v>
      </c>
      <c r="W73">
        <v>1</v>
      </c>
      <c r="X73" t="s">
        <v>88</v>
      </c>
      <c r="Y73">
        <v>1</v>
      </c>
    </row>
    <row r="74" spans="1:25">
      <c r="A74">
        <v>1</v>
      </c>
      <c r="B74" t="s">
        <v>5459</v>
      </c>
      <c r="C74">
        <v>90</v>
      </c>
      <c r="D74" t="s">
        <v>2996</v>
      </c>
      <c r="E74" t="s">
        <v>1606</v>
      </c>
      <c r="F74">
        <v>0</v>
      </c>
      <c r="G74" t="s">
        <v>5460</v>
      </c>
      <c r="H74">
        <v>0</v>
      </c>
      <c r="I74" t="s">
        <v>5461</v>
      </c>
      <c r="J74">
        <v>2000</v>
      </c>
      <c r="K74">
        <v>500</v>
      </c>
      <c r="L74">
        <v>8</v>
      </c>
      <c r="M74">
        <v>61</v>
      </c>
      <c r="Q74" s="16"/>
      <c r="R74" t="s">
        <v>5463</v>
      </c>
      <c r="S74" t="s">
        <v>5464</v>
      </c>
      <c r="T74" s="16">
        <v>46045</v>
      </c>
      <c r="U74">
        <v>1</v>
      </c>
      <c r="V74" t="s">
        <v>5465</v>
      </c>
      <c r="W74">
        <v>2</v>
      </c>
      <c r="X74" t="s">
        <v>1203</v>
      </c>
      <c r="Y74">
        <v>1</v>
      </c>
    </row>
    <row r="75" spans="1:25">
      <c r="A75">
        <v>1</v>
      </c>
      <c r="B75" t="s">
        <v>5459</v>
      </c>
      <c r="C75">
        <v>91</v>
      </c>
      <c r="D75" t="s">
        <v>2636</v>
      </c>
      <c r="E75" t="s">
        <v>1482</v>
      </c>
      <c r="F75">
        <v>0</v>
      </c>
      <c r="G75" t="s">
        <v>5460</v>
      </c>
      <c r="H75">
        <v>0</v>
      </c>
      <c r="I75" t="s">
        <v>5461</v>
      </c>
      <c r="J75">
        <v>0</v>
      </c>
      <c r="K75">
        <v>0</v>
      </c>
      <c r="L75">
        <v>199</v>
      </c>
      <c r="M75">
        <v>64</v>
      </c>
      <c r="P75">
        <v>557404</v>
      </c>
      <c r="Q75" s="16">
        <v>46356</v>
      </c>
      <c r="R75">
        <v>4</v>
      </c>
      <c r="S75" t="s">
        <v>5473</v>
      </c>
      <c r="T75" s="16">
        <v>46095</v>
      </c>
      <c r="U75">
        <v>1</v>
      </c>
      <c r="V75" t="s">
        <v>5465</v>
      </c>
      <c r="W75">
        <v>2</v>
      </c>
      <c r="X75" t="s">
        <v>1203</v>
      </c>
      <c r="Y75">
        <v>1</v>
      </c>
    </row>
    <row r="76" spans="1:25">
      <c r="A76">
        <v>1</v>
      </c>
      <c r="B76" t="s">
        <v>5459</v>
      </c>
      <c r="C76">
        <v>92</v>
      </c>
      <c r="D76" t="s">
        <v>2900</v>
      </c>
      <c r="E76" t="s">
        <v>1574</v>
      </c>
      <c r="F76">
        <v>0</v>
      </c>
      <c r="G76" t="s">
        <v>5460</v>
      </c>
      <c r="H76">
        <v>0</v>
      </c>
      <c r="I76" t="s">
        <v>5461</v>
      </c>
      <c r="J76">
        <v>2000</v>
      </c>
      <c r="K76">
        <v>500</v>
      </c>
      <c r="L76">
        <v>292</v>
      </c>
      <c r="M76">
        <v>13</v>
      </c>
      <c r="P76" t="s">
        <v>5512</v>
      </c>
      <c r="Q76">
        <v>44651</v>
      </c>
      <c r="R76">
        <v>1</v>
      </c>
      <c r="S76" t="s">
        <v>5477</v>
      </c>
      <c r="T76" s="16">
        <v>46071</v>
      </c>
      <c r="U76">
        <v>1</v>
      </c>
      <c r="V76" t="s">
        <v>5465</v>
      </c>
      <c r="W76">
        <v>1</v>
      </c>
      <c r="X76" t="s">
        <v>88</v>
      </c>
      <c r="Y76">
        <v>1</v>
      </c>
    </row>
    <row r="77" spans="1:25">
      <c r="A77">
        <v>1</v>
      </c>
      <c r="B77" t="s">
        <v>5459</v>
      </c>
      <c r="C77">
        <v>93</v>
      </c>
      <c r="D77" t="s">
        <v>2708</v>
      </c>
      <c r="E77" t="s">
        <v>1508</v>
      </c>
      <c r="F77">
        <v>0</v>
      </c>
      <c r="G77" t="s">
        <v>5460</v>
      </c>
      <c r="H77">
        <v>0</v>
      </c>
      <c r="I77" t="s">
        <v>5461</v>
      </c>
      <c r="J77">
        <v>2000</v>
      </c>
      <c r="K77">
        <v>500</v>
      </c>
      <c r="L77">
        <v>303</v>
      </c>
      <c r="M77">
        <v>572</v>
      </c>
      <c r="P77" t="s">
        <v>5513</v>
      </c>
      <c r="Q77" s="16">
        <v>46843</v>
      </c>
      <c r="R77">
        <v>1</v>
      </c>
      <c r="S77" t="s">
        <v>5477</v>
      </c>
      <c r="T77" s="16">
        <v>46081</v>
      </c>
      <c r="U77">
        <v>1</v>
      </c>
      <c r="V77" t="s">
        <v>5465</v>
      </c>
      <c r="W77">
        <v>1</v>
      </c>
      <c r="X77" t="s">
        <v>88</v>
      </c>
      <c r="Y77">
        <v>1</v>
      </c>
    </row>
    <row r="78" spans="1:25">
      <c r="A78">
        <v>1</v>
      </c>
      <c r="B78" t="s">
        <v>5459</v>
      </c>
      <c r="C78">
        <v>94</v>
      </c>
      <c r="D78" t="s">
        <v>2241</v>
      </c>
      <c r="E78" t="s">
        <v>1363</v>
      </c>
      <c r="F78">
        <v>0</v>
      </c>
      <c r="G78" t="s">
        <v>5460</v>
      </c>
      <c r="H78">
        <v>0</v>
      </c>
      <c r="I78" t="s">
        <v>5461</v>
      </c>
      <c r="J78">
        <v>2000</v>
      </c>
      <c r="K78">
        <v>500</v>
      </c>
      <c r="L78">
        <v>2381</v>
      </c>
      <c r="M78">
        <v>297</v>
      </c>
      <c r="P78">
        <v>2509418</v>
      </c>
      <c r="Q78" s="16">
        <v>47026</v>
      </c>
      <c r="R78">
        <v>1</v>
      </c>
      <c r="S78" t="s">
        <v>5477</v>
      </c>
      <c r="T78" s="16">
        <v>46090</v>
      </c>
      <c r="U78">
        <v>1</v>
      </c>
      <c r="V78" t="s">
        <v>5465</v>
      </c>
      <c r="W78">
        <v>2</v>
      </c>
      <c r="X78" t="s">
        <v>1203</v>
      </c>
      <c r="Y78">
        <v>1</v>
      </c>
    </row>
    <row r="79" spans="1:25">
      <c r="A79">
        <v>1</v>
      </c>
      <c r="B79" t="s">
        <v>5459</v>
      </c>
      <c r="C79">
        <v>95</v>
      </c>
      <c r="D79" t="s">
        <v>2081</v>
      </c>
      <c r="E79" t="s">
        <v>280</v>
      </c>
      <c r="F79">
        <v>0</v>
      </c>
      <c r="G79" t="s">
        <v>5460</v>
      </c>
      <c r="H79">
        <v>0</v>
      </c>
      <c r="I79" t="s">
        <v>5461</v>
      </c>
      <c r="J79">
        <v>2000</v>
      </c>
      <c r="K79">
        <v>500</v>
      </c>
      <c r="L79">
        <v>848</v>
      </c>
      <c r="M79">
        <v>160</v>
      </c>
      <c r="Q79" s="16"/>
      <c r="R79">
        <v>4</v>
      </c>
      <c r="S79" t="s">
        <v>5473</v>
      </c>
      <c r="T79" s="16">
        <v>46084</v>
      </c>
      <c r="U79">
        <v>1</v>
      </c>
      <c r="V79" t="s">
        <v>5465</v>
      </c>
      <c r="W79">
        <v>4</v>
      </c>
      <c r="Y79">
        <v>1</v>
      </c>
    </row>
    <row r="80" spans="1:25">
      <c r="A80">
        <v>1</v>
      </c>
      <c r="B80" t="s">
        <v>5459</v>
      </c>
      <c r="C80">
        <v>96</v>
      </c>
      <c r="D80" t="s">
        <v>3339</v>
      </c>
      <c r="E80" t="s">
        <v>1720</v>
      </c>
      <c r="F80">
        <v>0</v>
      </c>
      <c r="G80" t="s">
        <v>5460</v>
      </c>
      <c r="H80">
        <v>0</v>
      </c>
      <c r="I80" t="s">
        <v>5461</v>
      </c>
      <c r="J80">
        <v>2000</v>
      </c>
      <c r="K80">
        <v>500</v>
      </c>
      <c r="L80">
        <v>441</v>
      </c>
      <c r="M80">
        <v>171</v>
      </c>
      <c r="Q80" s="16"/>
      <c r="R80" t="s">
        <v>5463</v>
      </c>
      <c r="S80" t="s">
        <v>5464</v>
      </c>
      <c r="T80" s="16">
        <v>46045</v>
      </c>
      <c r="U80">
        <v>1</v>
      </c>
      <c r="V80" t="s">
        <v>5465</v>
      </c>
      <c r="W80">
        <v>2</v>
      </c>
      <c r="X80" t="s">
        <v>1203</v>
      </c>
      <c r="Y80">
        <v>1</v>
      </c>
    </row>
    <row r="81" spans="1:25">
      <c r="A81">
        <v>1</v>
      </c>
      <c r="B81" t="s">
        <v>5459</v>
      </c>
      <c r="C81">
        <v>97</v>
      </c>
      <c r="D81" t="s">
        <v>2202</v>
      </c>
      <c r="E81" t="s">
        <v>1349</v>
      </c>
      <c r="F81">
        <v>0</v>
      </c>
      <c r="G81" t="s">
        <v>5460</v>
      </c>
      <c r="H81">
        <v>0</v>
      </c>
      <c r="I81" t="s">
        <v>5461</v>
      </c>
      <c r="J81">
        <v>2000</v>
      </c>
      <c r="K81">
        <v>500</v>
      </c>
      <c r="L81">
        <v>246</v>
      </c>
      <c r="M81">
        <v>8</v>
      </c>
      <c r="P81" t="s">
        <v>5514</v>
      </c>
      <c r="Q81">
        <v>46630</v>
      </c>
      <c r="R81">
        <v>1</v>
      </c>
      <c r="S81" t="s">
        <v>5477</v>
      </c>
      <c r="T81" s="16">
        <v>46090</v>
      </c>
      <c r="U81">
        <v>1</v>
      </c>
      <c r="V81" t="s">
        <v>5465</v>
      </c>
      <c r="W81">
        <v>1</v>
      </c>
      <c r="X81" t="s">
        <v>88</v>
      </c>
      <c r="Y81">
        <v>1</v>
      </c>
    </row>
    <row r="82" spans="1:25">
      <c r="A82">
        <v>1</v>
      </c>
      <c r="B82" t="s">
        <v>5459</v>
      </c>
      <c r="C82">
        <v>98</v>
      </c>
      <c r="D82" t="s">
        <v>3045</v>
      </c>
      <c r="E82" t="s">
        <v>1621</v>
      </c>
      <c r="F82">
        <v>0</v>
      </c>
      <c r="G82" t="s">
        <v>5460</v>
      </c>
      <c r="H82">
        <v>0</v>
      </c>
      <c r="I82" t="s">
        <v>5461</v>
      </c>
      <c r="J82">
        <v>2000</v>
      </c>
      <c r="K82">
        <v>500</v>
      </c>
      <c r="L82">
        <v>841</v>
      </c>
      <c r="M82">
        <v>195</v>
      </c>
      <c r="P82" t="s">
        <v>5515</v>
      </c>
      <c r="Q82">
        <v>46873</v>
      </c>
      <c r="R82">
        <v>4</v>
      </c>
      <c r="S82" t="s">
        <v>5473</v>
      </c>
      <c r="T82" s="16">
        <v>46074</v>
      </c>
      <c r="U82">
        <v>1</v>
      </c>
      <c r="V82" t="s">
        <v>5465</v>
      </c>
      <c r="W82">
        <v>2</v>
      </c>
      <c r="X82" t="s">
        <v>1203</v>
      </c>
      <c r="Y82">
        <v>1</v>
      </c>
    </row>
    <row r="83" spans="1:25">
      <c r="A83">
        <v>1</v>
      </c>
      <c r="B83" t="s">
        <v>5459</v>
      </c>
      <c r="C83">
        <v>99</v>
      </c>
      <c r="D83" t="s">
        <v>2213</v>
      </c>
      <c r="E83" t="s">
        <v>1353</v>
      </c>
      <c r="F83">
        <v>0</v>
      </c>
      <c r="G83" t="s">
        <v>5460</v>
      </c>
      <c r="H83">
        <v>0</v>
      </c>
      <c r="I83" t="s">
        <v>5461</v>
      </c>
      <c r="J83">
        <v>2000</v>
      </c>
      <c r="K83">
        <v>500</v>
      </c>
      <c r="L83">
        <v>56</v>
      </c>
      <c r="M83">
        <v>0</v>
      </c>
      <c r="P83">
        <v>525401</v>
      </c>
      <c r="Q83" s="16">
        <v>46904</v>
      </c>
      <c r="R83">
        <v>6</v>
      </c>
      <c r="S83" t="s">
        <v>5470</v>
      </c>
      <c r="T83" s="16">
        <v>46063</v>
      </c>
      <c r="U83">
        <v>1</v>
      </c>
      <c r="V83" t="s">
        <v>5465</v>
      </c>
      <c r="W83">
        <v>2</v>
      </c>
      <c r="X83" t="s">
        <v>1203</v>
      </c>
      <c r="Y83">
        <v>1</v>
      </c>
    </row>
    <row r="84" spans="1:25">
      <c r="A84">
        <v>1</v>
      </c>
      <c r="B84" t="s">
        <v>5459</v>
      </c>
      <c r="C84">
        <v>100</v>
      </c>
      <c r="D84" t="s">
        <v>5015</v>
      </c>
      <c r="E84" t="s">
        <v>4342</v>
      </c>
      <c r="F84">
        <v>0</v>
      </c>
      <c r="G84" t="s">
        <v>5460</v>
      </c>
      <c r="H84">
        <v>0</v>
      </c>
      <c r="I84" t="s">
        <v>5461</v>
      </c>
      <c r="J84">
        <v>2000</v>
      </c>
      <c r="K84">
        <v>500</v>
      </c>
      <c r="L84">
        <v>168</v>
      </c>
      <c r="M84">
        <v>0</v>
      </c>
      <c r="Q84" s="16"/>
      <c r="R84" t="s">
        <v>5463</v>
      </c>
      <c r="S84" t="s">
        <v>5464</v>
      </c>
      <c r="T84" s="16">
        <v>46045</v>
      </c>
      <c r="U84">
        <v>1</v>
      </c>
      <c r="V84" t="s">
        <v>5465</v>
      </c>
      <c r="W84">
        <v>1</v>
      </c>
      <c r="X84" t="s">
        <v>88</v>
      </c>
      <c r="Y84">
        <v>1</v>
      </c>
    </row>
    <row r="85" spans="1:25">
      <c r="A85">
        <v>1</v>
      </c>
      <c r="B85" t="s">
        <v>5459</v>
      </c>
      <c r="C85">
        <v>101</v>
      </c>
      <c r="D85" t="s">
        <v>2784</v>
      </c>
      <c r="E85" t="s">
        <v>665</v>
      </c>
      <c r="F85">
        <v>0</v>
      </c>
      <c r="G85" t="s">
        <v>5460</v>
      </c>
      <c r="H85">
        <v>0</v>
      </c>
      <c r="I85" t="s">
        <v>5461</v>
      </c>
      <c r="J85">
        <v>2000</v>
      </c>
      <c r="K85">
        <v>500</v>
      </c>
      <c r="L85">
        <v>224</v>
      </c>
      <c r="M85">
        <v>63</v>
      </c>
      <c r="Q85" s="16"/>
      <c r="R85">
        <v>6</v>
      </c>
      <c r="S85" t="s">
        <v>5470</v>
      </c>
      <c r="T85" s="16">
        <v>46086</v>
      </c>
      <c r="U85">
        <v>1</v>
      </c>
      <c r="V85" t="s">
        <v>5465</v>
      </c>
      <c r="W85">
        <v>1</v>
      </c>
      <c r="X85" t="s">
        <v>88</v>
      </c>
      <c r="Y85">
        <v>1</v>
      </c>
    </row>
    <row r="86" spans="1:25">
      <c r="A86">
        <v>1</v>
      </c>
      <c r="B86" t="s">
        <v>5459</v>
      </c>
      <c r="C86">
        <v>102</v>
      </c>
      <c r="D86" t="s">
        <v>2267</v>
      </c>
      <c r="E86" t="s">
        <v>1371</v>
      </c>
      <c r="F86">
        <v>0</v>
      </c>
      <c r="G86" t="s">
        <v>5460</v>
      </c>
      <c r="H86">
        <v>0</v>
      </c>
      <c r="I86" t="s">
        <v>5461</v>
      </c>
      <c r="J86">
        <v>2000</v>
      </c>
      <c r="K86">
        <v>500</v>
      </c>
      <c r="L86">
        <v>688</v>
      </c>
      <c r="M86">
        <v>579</v>
      </c>
      <c r="P86">
        <v>2502</v>
      </c>
      <c r="Q86">
        <v>46812</v>
      </c>
      <c r="R86">
        <v>1</v>
      </c>
      <c r="S86" t="s">
        <v>5477</v>
      </c>
      <c r="T86" s="16">
        <v>46097</v>
      </c>
      <c r="U86">
        <v>1</v>
      </c>
      <c r="V86" t="s">
        <v>5465</v>
      </c>
      <c r="W86">
        <v>2</v>
      </c>
      <c r="X86" t="s">
        <v>1203</v>
      </c>
      <c r="Y86">
        <v>1</v>
      </c>
    </row>
    <row r="87" spans="1:25">
      <c r="A87">
        <v>1</v>
      </c>
      <c r="B87" t="s">
        <v>5459</v>
      </c>
      <c r="C87">
        <v>103</v>
      </c>
      <c r="D87" t="s">
        <v>2859</v>
      </c>
      <c r="E87" t="s">
        <v>1561</v>
      </c>
      <c r="F87">
        <v>0</v>
      </c>
      <c r="G87" t="s">
        <v>5460</v>
      </c>
      <c r="H87">
        <v>0</v>
      </c>
      <c r="I87" t="s">
        <v>5461</v>
      </c>
      <c r="J87">
        <v>2000</v>
      </c>
      <c r="K87">
        <v>500</v>
      </c>
      <c r="L87">
        <v>520</v>
      </c>
      <c r="M87">
        <v>55</v>
      </c>
      <c r="R87" t="s">
        <v>5463</v>
      </c>
      <c r="S87" t="s">
        <v>5464</v>
      </c>
      <c r="T87" s="16">
        <v>46045</v>
      </c>
      <c r="U87">
        <v>1</v>
      </c>
      <c r="V87" t="s">
        <v>5465</v>
      </c>
      <c r="W87">
        <v>4</v>
      </c>
      <c r="Y87">
        <v>1</v>
      </c>
    </row>
    <row r="88" spans="1:25">
      <c r="A88">
        <v>1</v>
      </c>
      <c r="B88" t="s">
        <v>5459</v>
      </c>
      <c r="C88">
        <v>104</v>
      </c>
      <c r="D88" t="s">
        <v>3402</v>
      </c>
      <c r="E88" t="s">
        <v>1739</v>
      </c>
      <c r="F88">
        <v>0</v>
      </c>
      <c r="G88" t="s">
        <v>5460</v>
      </c>
      <c r="H88">
        <v>0</v>
      </c>
      <c r="I88" t="s">
        <v>5461</v>
      </c>
      <c r="J88">
        <v>2000</v>
      </c>
      <c r="K88">
        <v>500</v>
      </c>
      <c r="L88">
        <v>12592</v>
      </c>
      <c r="M88">
        <v>362</v>
      </c>
      <c r="Q88" s="16"/>
      <c r="R88" t="s">
        <v>5463</v>
      </c>
      <c r="S88" t="s">
        <v>5464</v>
      </c>
      <c r="T88" s="16">
        <v>46045</v>
      </c>
      <c r="U88">
        <v>1</v>
      </c>
      <c r="V88" t="s">
        <v>5465</v>
      </c>
      <c r="Y88">
        <v>1</v>
      </c>
    </row>
    <row r="89" spans="1:25">
      <c r="A89">
        <v>1</v>
      </c>
      <c r="B89" t="s">
        <v>5459</v>
      </c>
      <c r="C89">
        <v>105</v>
      </c>
      <c r="D89" t="s">
        <v>2224</v>
      </c>
      <c r="E89" t="s">
        <v>1357</v>
      </c>
      <c r="F89">
        <v>0</v>
      </c>
      <c r="G89" t="s">
        <v>5460</v>
      </c>
      <c r="H89">
        <v>0</v>
      </c>
      <c r="I89" t="s">
        <v>5461</v>
      </c>
      <c r="J89">
        <v>2000</v>
      </c>
      <c r="K89">
        <v>500</v>
      </c>
      <c r="L89">
        <v>0</v>
      </c>
      <c r="M89">
        <v>367</v>
      </c>
      <c r="P89">
        <v>2522</v>
      </c>
      <c r="Q89">
        <v>46783</v>
      </c>
      <c r="R89">
        <v>1</v>
      </c>
      <c r="S89" t="s">
        <v>5477</v>
      </c>
      <c r="T89" s="16">
        <v>46111</v>
      </c>
      <c r="U89">
        <v>1</v>
      </c>
      <c r="V89" t="s">
        <v>5465</v>
      </c>
      <c r="W89">
        <v>1</v>
      </c>
      <c r="X89" t="s">
        <v>88</v>
      </c>
      <c r="Y89">
        <v>1</v>
      </c>
    </row>
    <row r="90" spans="1:25">
      <c r="A90">
        <v>1</v>
      </c>
      <c r="B90" t="s">
        <v>5459</v>
      </c>
      <c r="C90">
        <v>107</v>
      </c>
      <c r="D90" t="s">
        <v>2227</v>
      </c>
      <c r="E90" t="s">
        <v>1358</v>
      </c>
      <c r="F90">
        <v>0</v>
      </c>
      <c r="G90" t="s">
        <v>5460</v>
      </c>
      <c r="H90">
        <v>0</v>
      </c>
      <c r="I90" t="s">
        <v>5461</v>
      </c>
      <c r="J90">
        <v>2000</v>
      </c>
      <c r="K90">
        <v>500</v>
      </c>
      <c r="L90">
        <v>1002</v>
      </c>
      <c r="M90">
        <v>35</v>
      </c>
      <c r="P90">
        <v>2521</v>
      </c>
      <c r="Q90">
        <v>46783</v>
      </c>
      <c r="R90">
        <v>1</v>
      </c>
      <c r="S90" t="s">
        <v>5477</v>
      </c>
      <c r="T90" s="16">
        <v>46074</v>
      </c>
      <c r="U90">
        <v>1</v>
      </c>
      <c r="V90" t="s">
        <v>5465</v>
      </c>
      <c r="W90">
        <v>2</v>
      </c>
      <c r="X90" t="s">
        <v>1203</v>
      </c>
      <c r="Y90">
        <v>1</v>
      </c>
    </row>
    <row r="91" spans="1:25">
      <c r="A91">
        <v>1</v>
      </c>
      <c r="B91" t="s">
        <v>5459</v>
      </c>
      <c r="C91">
        <v>109</v>
      </c>
      <c r="D91" t="s">
        <v>2118</v>
      </c>
      <c r="E91" t="s">
        <v>1317</v>
      </c>
      <c r="F91">
        <v>0</v>
      </c>
      <c r="G91" t="s">
        <v>5460</v>
      </c>
      <c r="H91">
        <v>0</v>
      </c>
      <c r="I91" t="s">
        <v>5461</v>
      </c>
      <c r="J91">
        <v>0</v>
      </c>
      <c r="K91">
        <v>0</v>
      </c>
      <c r="L91">
        <v>587</v>
      </c>
      <c r="M91">
        <v>423</v>
      </c>
      <c r="P91">
        <v>2519</v>
      </c>
      <c r="Q91" s="16">
        <v>46812</v>
      </c>
      <c r="R91">
        <v>4</v>
      </c>
      <c r="S91" t="s">
        <v>5473</v>
      </c>
      <c r="T91" s="16">
        <v>46077</v>
      </c>
      <c r="U91">
        <v>1</v>
      </c>
      <c r="V91" t="s">
        <v>5465</v>
      </c>
      <c r="Y91">
        <v>1</v>
      </c>
    </row>
    <row r="92" spans="1:25">
      <c r="A92">
        <v>1</v>
      </c>
      <c r="B92" t="s">
        <v>5459</v>
      </c>
      <c r="C92">
        <v>110</v>
      </c>
      <c r="D92" t="s">
        <v>2341</v>
      </c>
      <c r="E92" t="s">
        <v>1396</v>
      </c>
      <c r="F92">
        <v>0</v>
      </c>
      <c r="G92" t="s">
        <v>5460</v>
      </c>
      <c r="H92">
        <v>0</v>
      </c>
      <c r="I92" t="s">
        <v>5461</v>
      </c>
      <c r="J92">
        <v>0</v>
      </c>
      <c r="K92">
        <v>0</v>
      </c>
      <c r="L92">
        <v>1046</v>
      </c>
      <c r="M92">
        <v>166</v>
      </c>
      <c r="N92">
        <v>1</v>
      </c>
      <c r="O92" t="s">
        <v>5471</v>
      </c>
      <c r="P92" t="s">
        <v>5516</v>
      </c>
      <c r="Q92">
        <v>46783</v>
      </c>
      <c r="R92" t="s">
        <v>5463</v>
      </c>
      <c r="S92" t="s">
        <v>5464</v>
      </c>
      <c r="T92" s="16">
        <v>46045</v>
      </c>
      <c r="U92">
        <v>1</v>
      </c>
      <c r="V92" t="s">
        <v>5465</v>
      </c>
      <c r="W92">
        <v>2</v>
      </c>
      <c r="X92" t="s">
        <v>1203</v>
      </c>
      <c r="Y92">
        <v>1</v>
      </c>
    </row>
    <row r="93" spans="1:25">
      <c r="A93">
        <v>1</v>
      </c>
      <c r="B93" t="s">
        <v>5459</v>
      </c>
      <c r="C93">
        <v>111</v>
      </c>
      <c r="D93" t="s">
        <v>3447</v>
      </c>
      <c r="E93" t="s">
        <v>1753</v>
      </c>
      <c r="F93">
        <v>0</v>
      </c>
      <c r="G93" t="s">
        <v>5460</v>
      </c>
      <c r="H93">
        <v>0</v>
      </c>
      <c r="I93" t="s">
        <v>5461</v>
      </c>
      <c r="J93">
        <v>2000</v>
      </c>
      <c r="K93">
        <v>500</v>
      </c>
      <c r="L93">
        <v>35</v>
      </c>
      <c r="M93">
        <v>11</v>
      </c>
      <c r="Q93" s="16"/>
      <c r="R93" t="s">
        <v>5463</v>
      </c>
      <c r="S93" t="s">
        <v>5464</v>
      </c>
      <c r="T93" s="16">
        <v>46045</v>
      </c>
      <c r="U93">
        <v>1</v>
      </c>
      <c r="V93" t="s">
        <v>5465</v>
      </c>
      <c r="W93">
        <v>4</v>
      </c>
      <c r="Y93">
        <v>1</v>
      </c>
    </row>
    <row r="94" spans="1:25">
      <c r="A94">
        <v>1</v>
      </c>
      <c r="B94" t="s">
        <v>5459</v>
      </c>
      <c r="C94">
        <v>112</v>
      </c>
      <c r="D94" t="s">
        <v>3405</v>
      </c>
      <c r="E94" t="s">
        <v>1740</v>
      </c>
      <c r="F94">
        <v>0</v>
      </c>
      <c r="G94" t="s">
        <v>5460</v>
      </c>
      <c r="H94">
        <v>0</v>
      </c>
      <c r="I94" t="s">
        <v>5461</v>
      </c>
      <c r="J94">
        <v>2000</v>
      </c>
      <c r="K94">
        <v>500</v>
      </c>
      <c r="L94">
        <v>5887</v>
      </c>
      <c r="M94">
        <v>113</v>
      </c>
      <c r="Q94" s="16"/>
      <c r="R94" t="s">
        <v>5463</v>
      </c>
      <c r="S94" t="s">
        <v>5464</v>
      </c>
      <c r="T94" s="16">
        <v>46045</v>
      </c>
      <c r="U94">
        <v>1</v>
      </c>
      <c r="V94" t="s">
        <v>5465</v>
      </c>
      <c r="Y94">
        <v>1</v>
      </c>
    </row>
    <row r="95" spans="1:25">
      <c r="A95">
        <v>1</v>
      </c>
      <c r="B95" t="s">
        <v>5459</v>
      </c>
      <c r="C95">
        <v>113</v>
      </c>
      <c r="D95" t="s">
        <v>2313</v>
      </c>
      <c r="E95" t="s">
        <v>1388</v>
      </c>
      <c r="F95">
        <v>0</v>
      </c>
      <c r="G95" t="s">
        <v>5460</v>
      </c>
      <c r="H95">
        <v>0</v>
      </c>
      <c r="I95" t="s">
        <v>5461</v>
      </c>
      <c r="J95">
        <v>2000</v>
      </c>
      <c r="K95">
        <v>500</v>
      </c>
      <c r="L95">
        <v>70</v>
      </c>
      <c r="M95">
        <v>211</v>
      </c>
      <c r="Q95" s="16"/>
      <c r="R95" t="s">
        <v>5463</v>
      </c>
      <c r="S95" t="s">
        <v>5464</v>
      </c>
      <c r="T95" s="16">
        <v>46045</v>
      </c>
      <c r="U95">
        <v>1</v>
      </c>
      <c r="V95" t="s">
        <v>5465</v>
      </c>
      <c r="W95">
        <v>1</v>
      </c>
      <c r="X95" t="s">
        <v>88</v>
      </c>
      <c r="Y95">
        <v>1</v>
      </c>
    </row>
    <row r="96" spans="1:25">
      <c r="A96">
        <v>1</v>
      </c>
      <c r="B96" t="s">
        <v>5459</v>
      </c>
      <c r="C96">
        <v>114</v>
      </c>
      <c r="D96" t="s">
        <v>3130</v>
      </c>
      <c r="E96" t="s">
        <v>1650</v>
      </c>
      <c r="F96">
        <v>0</v>
      </c>
      <c r="G96" t="s">
        <v>5460</v>
      </c>
      <c r="H96">
        <v>0</v>
      </c>
      <c r="I96" t="s">
        <v>5461</v>
      </c>
      <c r="J96">
        <v>2000</v>
      </c>
      <c r="K96">
        <v>500</v>
      </c>
      <c r="L96">
        <v>630</v>
      </c>
      <c r="M96">
        <v>372</v>
      </c>
      <c r="P96">
        <v>425215</v>
      </c>
      <c r="Q96">
        <v>46843</v>
      </c>
      <c r="R96">
        <v>1</v>
      </c>
      <c r="S96" t="s">
        <v>5477</v>
      </c>
      <c r="T96" s="16">
        <v>46060</v>
      </c>
      <c r="U96">
        <v>1</v>
      </c>
      <c r="V96" t="s">
        <v>5465</v>
      </c>
      <c r="W96">
        <v>2</v>
      </c>
      <c r="X96" t="s">
        <v>1203</v>
      </c>
      <c r="Y96">
        <v>1</v>
      </c>
    </row>
    <row r="97" spans="1:25">
      <c r="A97">
        <v>1</v>
      </c>
      <c r="B97" t="s">
        <v>5459</v>
      </c>
      <c r="C97">
        <v>116</v>
      </c>
      <c r="D97" t="s">
        <v>2830</v>
      </c>
      <c r="E97" t="s">
        <v>1551</v>
      </c>
      <c r="F97">
        <v>0</v>
      </c>
      <c r="G97" t="s">
        <v>5460</v>
      </c>
      <c r="H97">
        <v>0</v>
      </c>
      <c r="I97" t="s">
        <v>5461</v>
      </c>
      <c r="J97">
        <v>0</v>
      </c>
      <c r="K97">
        <v>0</v>
      </c>
      <c r="L97">
        <v>1120</v>
      </c>
      <c r="M97">
        <v>29</v>
      </c>
      <c r="P97" t="s">
        <v>5517</v>
      </c>
      <c r="Q97">
        <v>47634</v>
      </c>
      <c r="R97">
        <v>3</v>
      </c>
      <c r="S97" t="s">
        <v>5487</v>
      </c>
      <c r="T97" s="16">
        <v>46078</v>
      </c>
      <c r="U97">
        <v>1</v>
      </c>
      <c r="V97" t="s">
        <v>5465</v>
      </c>
      <c r="W97">
        <v>2</v>
      </c>
      <c r="X97" t="s">
        <v>1203</v>
      </c>
      <c r="Y97">
        <v>1</v>
      </c>
    </row>
    <row r="98" spans="1:25">
      <c r="A98">
        <v>1</v>
      </c>
      <c r="B98" t="s">
        <v>5459</v>
      </c>
      <c r="C98">
        <v>117</v>
      </c>
      <c r="D98" t="s">
        <v>2121</v>
      </c>
      <c r="E98" t="s">
        <v>1318</v>
      </c>
      <c r="F98">
        <v>0</v>
      </c>
      <c r="G98" t="s">
        <v>5460</v>
      </c>
      <c r="H98">
        <v>0</v>
      </c>
      <c r="I98" t="s">
        <v>5461</v>
      </c>
      <c r="J98">
        <v>0</v>
      </c>
      <c r="K98">
        <v>0</v>
      </c>
      <c r="L98">
        <v>501</v>
      </c>
      <c r="M98">
        <v>485</v>
      </c>
      <c r="T98" s="16"/>
      <c r="U98">
        <v>1</v>
      </c>
      <c r="V98" t="s">
        <v>5465</v>
      </c>
      <c r="Y98">
        <v>1</v>
      </c>
    </row>
    <row r="99" spans="1:25">
      <c r="A99">
        <v>1</v>
      </c>
      <c r="B99" t="s">
        <v>5459</v>
      </c>
      <c r="C99">
        <v>118</v>
      </c>
      <c r="D99" t="s">
        <v>2307</v>
      </c>
      <c r="E99" t="s">
        <v>1386</v>
      </c>
      <c r="F99">
        <v>0</v>
      </c>
      <c r="G99" t="s">
        <v>5460</v>
      </c>
      <c r="H99">
        <v>0</v>
      </c>
      <c r="I99" t="s">
        <v>5461</v>
      </c>
      <c r="J99">
        <v>2000</v>
      </c>
      <c r="K99">
        <v>500</v>
      </c>
      <c r="L99">
        <v>268</v>
      </c>
      <c r="M99">
        <v>36</v>
      </c>
      <c r="P99" t="s">
        <v>5518</v>
      </c>
      <c r="Q99" s="16">
        <v>45961</v>
      </c>
      <c r="R99">
        <v>1</v>
      </c>
      <c r="S99" t="s">
        <v>5477</v>
      </c>
      <c r="T99" s="16">
        <v>46090</v>
      </c>
      <c r="U99">
        <v>1</v>
      </c>
      <c r="V99" t="s">
        <v>5465</v>
      </c>
      <c r="W99">
        <v>2</v>
      </c>
      <c r="X99" t="s">
        <v>1203</v>
      </c>
      <c r="Y99">
        <v>1</v>
      </c>
    </row>
    <row r="100" spans="1:25">
      <c r="A100">
        <v>1</v>
      </c>
      <c r="B100" t="s">
        <v>5459</v>
      </c>
      <c r="C100">
        <v>119</v>
      </c>
      <c r="D100" t="s">
        <v>3597</v>
      </c>
      <c r="E100" t="s">
        <v>1808</v>
      </c>
      <c r="F100">
        <v>0</v>
      </c>
      <c r="G100" t="s">
        <v>5460</v>
      </c>
      <c r="H100">
        <v>0</v>
      </c>
      <c r="I100" t="s">
        <v>5461</v>
      </c>
      <c r="J100">
        <v>2000</v>
      </c>
      <c r="K100">
        <v>500</v>
      </c>
      <c r="L100">
        <v>170</v>
      </c>
      <c r="M100">
        <v>167</v>
      </c>
      <c r="Q100" s="16"/>
      <c r="R100" t="s">
        <v>5463</v>
      </c>
      <c r="S100" t="s">
        <v>5464</v>
      </c>
      <c r="T100" s="16">
        <v>46045</v>
      </c>
      <c r="U100">
        <v>1</v>
      </c>
      <c r="V100" t="s">
        <v>5465</v>
      </c>
      <c r="W100">
        <v>1</v>
      </c>
      <c r="X100" t="s">
        <v>88</v>
      </c>
      <c r="Y100">
        <v>1</v>
      </c>
    </row>
    <row r="101" spans="1:25">
      <c r="A101">
        <v>1</v>
      </c>
      <c r="B101" t="s">
        <v>5459</v>
      </c>
      <c r="C101">
        <v>120</v>
      </c>
      <c r="D101" t="s">
        <v>3546</v>
      </c>
      <c r="E101" t="s">
        <v>1788</v>
      </c>
      <c r="F101">
        <v>0</v>
      </c>
      <c r="G101" t="s">
        <v>5460</v>
      </c>
      <c r="H101">
        <v>0</v>
      </c>
      <c r="I101" t="s">
        <v>5461</v>
      </c>
      <c r="J101">
        <v>2000</v>
      </c>
      <c r="K101">
        <v>500</v>
      </c>
      <c r="L101">
        <v>252</v>
      </c>
      <c r="M101">
        <v>114</v>
      </c>
      <c r="P101" t="s">
        <v>5519</v>
      </c>
      <c r="Q101">
        <v>46996</v>
      </c>
      <c r="R101">
        <v>1</v>
      </c>
      <c r="S101" t="s">
        <v>5477</v>
      </c>
      <c r="T101">
        <v>46090</v>
      </c>
      <c r="U101">
        <v>1</v>
      </c>
      <c r="V101" t="s">
        <v>5465</v>
      </c>
      <c r="W101">
        <v>2</v>
      </c>
      <c r="X101" t="s">
        <v>1203</v>
      </c>
      <c r="Y101">
        <v>1</v>
      </c>
    </row>
    <row r="102" spans="1:25">
      <c r="A102">
        <v>1</v>
      </c>
      <c r="B102" t="s">
        <v>5459</v>
      </c>
      <c r="C102">
        <v>121</v>
      </c>
      <c r="D102" t="s">
        <v>2278</v>
      </c>
      <c r="E102" t="s">
        <v>1376</v>
      </c>
      <c r="F102">
        <v>0</v>
      </c>
      <c r="G102" t="s">
        <v>5460</v>
      </c>
      <c r="H102">
        <v>0</v>
      </c>
      <c r="I102" t="s">
        <v>5461</v>
      </c>
      <c r="J102">
        <v>2000</v>
      </c>
      <c r="K102">
        <v>500</v>
      </c>
      <c r="L102">
        <v>915</v>
      </c>
      <c r="M102">
        <v>394</v>
      </c>
      <c r="P102" t="s">
        <v>5520</v>
      </c>
      <c r="Q102" s="16">
        <v>46081</v>
      </c>
      <c r="R102">
        <v>3</v>
      </c>
      <c r="S102" t="s">
        <v>5487</v>
      </c>
      <c r="T102" s="16">
        <v>46098</v>
      </c>
      <c r="U102">
        <v>1</v>
      </c>
      <c r="V102" t="s">
        <v>5465</v>
      </c>
      <c r="Y102">
        <v>1</v>
      </c>
    </row>
    <row r="103" spans="1:25">
      <c r="A103">
        <v>1</v>
      </c>
      <c r="B103" t="s">
        <v>5459</v>
      </c>
      <c r="C103">
        <v>122</v>
      </c>
      <c r="D103" t="s">
        <v>3150</v>
      </c>
      <c r="E103" t="s">
        <v>1657</v>
      </c>
      <c r="F103">
        <v>0</v>
      </c>
      <c r="G103" t="s">
        <v>5460</v>
      </c>
      <c r="H103">
        <v>0</v>
      </c>
      <c r="I103" t="s">
        <v>5461</v>
      </c>
      <c r="J103">
        <v>2000</v>
      </c>
      <c r="K103">
        <v>500</v>
      </c>
      <c r="L103">
        <v>180</v>
      </c>
      <c r="M103">
        <v>0</v>
      </c>
      <c r="P103" t="s">
        <v>5521</v>
      </c>
      <c r="Q103">
        <v>47483</v>
      </c>
      <c r="R103">
        <v>4</v>
      </c>
      <c r="S103" t="s">
        <v>5473</v>
      </c>
      <c r="T103" s="16">
        <v>46055</v>
      </c>
      <c r="U103">
        <v>1</v>
      </c>
      <c r="V103" t="s">
        <v>5465</v>
      </c>
      <c r="W103">
        <v>2</v>
      </c>
      <c r="X103" t="s">
        <v>1203</v>
      </c>
      <c r="Y103">
        <v>1</v>
      </c>
    </row>
    <row r="104" spans="1:25">
      <c r="A104">
        <v>1</v>
      </c>
      <c r="B104" t="s">
        <v>5459</v>
      </c>
      <c r="C104">
        <v>123</v>
      </c>
      <c r="D104" t="s">
        <v>2235</v>
      </c>
      <c r="E104" t="s">
        <v>1361</v>
      </c>
      <c r="F104">
        <v>0</v>
      </c>
      <c r="G104" t="s">
        <v>5460</v>
      </c>
      <c r="H104">
        <v>0</v>
      </c>
      <c r="I104" t="s">
        <v>5461</v>
      </c>
      <c r="J104">
        <v>2000</v>
      </c>
      <c r="K104">
        <v>500</v>
      </c>
      <c r="L104">
        <v>1426</v>
      </c>
      <c r="M104">
        <v>96</v>
      </c>
      <c r="Q104" s="16"/>
      <c r="R104">
        <v>6</v>
      </c>
      <c r="S104" t="s">
        <v>5470</v>
      </c>
      <c r="T104" s="16">
        <v>46070</v>
      </c>
      <c r="U104">
        <v>1</v>
      </c>
      <c r="V104" t="s">
        <v>5465</v>
      </c>
      <c r="W104">
        <v>2</v>
      </c>
      <c r="X104" t="s">
        <v>1203</v>
      </c>
      <c r="Y104">
        <v>1</v>
      </c>
    </row>
    <row r="105" spans="1:25">
      <c r="A105">
        <v>1</v>
      </c>
      <c r="B105" t="s">
        <v>5459</v>
      </c>
      <c r="C105">
        <v>125</v>
      </c>
      <c r="D105" t="s">
        <v>2868</v>
      </c>
      <c r="E105" t="s">
        <v>719</v>
      </c>
      <c r="F105">
        <v>0</v>
      </c>
      <c r="G105" t="s">
        <v>5460</v>
      </c>
      <c r="H105">
        <v>0</v>
      </c>
      <c r="I105" t="s">
        <v>5461</v>
      </c>
      <c r="J105">
        <v>2000</v>
      </c>
      <c r="K105">
        <v>500</v>
      </c>
      <c r="L105">
        <v>270</v>
      </c>
      <c r="M105">
        <v>48</v>
      </c>
      <c r="Q105" s="16"/>
      <c r="R105">
        <v>9</v>
      </c>
      <c r="S105" t="s">
        <v>5467</v>
      </c>
      <c r="T105" s="16">
        <v>46077</v>
      </c>
      <c r="U105">
        <v>1</v>
      </c>
      <c r="V105" t="s">
        <v>5465</v>
      </c>
      <c r="W105">
        <v>1</v>
      </c>
      <c r="X105" t="s">
        <v>88</v>
      </c>
      <c r="Y105">
        <v>1</v>
      </c>
    </row>
    <row r="106" spans="1:25">
      <c r="A106">
        <v>1</v>
      </c>
      <c r="B106" t="s">
        <v>5459</v>
      </c>
      <c r="C106">
        <v>126</v>
      </c>
      <c r="D106" t="s">
        <v>2389</v>
      </c>
      <c r="E106" t="s">
        <v>474</v>
      </c>
      <c r="F106">
        <v>0</v>
      </c>
      <c r="G106" t="s">
        <v>5460</v>
      </c>
      <c r="H106">
        <v>0</v>
      </c>
      <c r="I106" t="s">
        <v>5461</v>
      </c>
      <c r="J106">
        <v>2000</v>
      </c>
      <c r="K106">
        <v>500</v>
      </c>
      <c r="L106">
        <v>611</v>
      </c>
      <c r="M106">
        <v>443</v>
      </c>
      <c r="P106" t="s">
        <v>5522</v>
      </c>
      <c r="Q106" s="16">
        <v>46477</v>
      </c>
      <c r="R106">
        <v>3</v>
      </c>
      <c r="S106" t="s">
        <v>5487</v>
      </c>
      <c r="T106" s="16">
        <v>46066</v>
      </c>
      <c r="U106">
        <v>1</v>
      </c>
      <c r="V106" t="s">
        <v>5465</v>
      </c>
      <c r="W106">
        <v>2</v>
      </c>
      <c r="X106" t="s">
        <v>1203</v>
      </c>
      <c r="Y106">
        <v>1</v>
      </c>
    </row>
    <row r="107" spans="1:25">
      <c r="A107">
        <v>1</v>
      </c>
      <c r="B107" t="s">
        <v>5459</v>
      </c>
      <c r="C107">
        <v>127</v>
      </c>
      <c r="D107" t="s">
        <v>2770</v>
      </c>
      <c r="E107" t="s">
        <v>1529</v>
      </c>
      <c r="F107">
        <v>0</v>
      </c>
      <c r="G107" t="s">
        <v>5460</v>
      </c>
      <c r="H107">
        <v>0</v>
      </c>
      <c r="I107" t="s">
        <v>5461</v>
      </c>
      <c r="J107">
        <v>0</v>
      </c>
      <c r="K107">
        <v>0</v>
      </c>
      <c r="L107">
        <v>42</v>
      </c>
      <c r="M107">
        <v>69</v>
      </c>
      <c r="P107" t="s">
        <v>5594</v>
      </c>
      <c r="Q107">
        <v>46965</v>
      </c>
      <c r="R107">
        <v>3</v>
      </c>
      <c r="S107" t="s">
        <v>5487</v>
      </c>
      <c r="T107" s="16">
        <v>46098</v>
      </c>
      <c r="U107">
        <v>1</v>
      </c>
      <c r="V107" t="s">
        <v>5465</v>
      </c>
      <c r="Y107">
        <v>1</v>
      </c>
    </row>
    <row r="108" spans="1:25">
      <c r="A108">
        <v>1</v>
      </c>
      <c r="B108" t="s">
        <v>5459</v>
      </c>
      <c r="C108">
        <v>128</v>
      </c>
      <c r="D108" t="s">
        <v>3765</v>
      </c>
      <c r="E108" t="s">
        <v>1165</v>
      </c>
      <c r="F108">
        <v>0</v>
      </c>
      <c r="G108" t="s">
        <v>5460</v>
      </c>
      <c r="H108">
        <v>0</v>
      </c>
      <c r="I108" t="s">
        <v>5461</v>
      </c>
      <c r="J108">
        <v>2000</v>
      </c>
      <c r="K108">
        <v>500</v>
      </c>
      <c r="L108">
        <v>150</v>
      </c>
      <c r="M108">
        <v>79</v>
      </c>
      <c r="P108" t="s">
        <v>5523</v>
      </c>
      <c r="Q108">
        <v>46630</v>
      </c>
      <c r="R108">
        <v>1</v>
      </c>
      <c r="S108" t="s">
        <v>5477</v>
      </c>
      <c r="T108" s="16">
        <v>46088</v>
      </c>
      <c r="U108">
        <v>1</v>
      </c>
      <c r="V108" t="s">
        <v>5465</v>
      </c>
      <c r="W108">
        <v>2</v>
      </c>
      <c r="X108" t="s">
        <v>1203</v>
      </c>
      <c r="Y108">
        <v>1</v>
      </c>
    </row>
    <row r="109" spans="1:25">
      <c r="A109">
        <v>1</v>
      </c>
      <c r="B109" t="s">
        <v>5459</v>
      </c>
      <c r="C109">
        <v>129</v>
      </c>
      <c r="D109" t="s">
        <v>2332</v>
      </c>
      <c r="E109" t="s">
        <v>1392</v>
      </c>
      <c r="F109">
        <v>0</v>
      </c>
      <c r="G109" t="s">
        <v>5460</v>
      </c>
      <c r="H109">
        <v>0</v>
      </c>
      <c r="I109" t="s">
        <v>5461</v>
      </c>
      <c r="J109">
        <v>0</v>
      </c>
      <c r="K109">
        <v>0</v>
      </c>
      <c r="L109">
        <v>280</v>
      </c>
      <c r="M109">
        <v>189</v>
      </c>
      <c r="P109" t="s">
        <v>5595</v>
      </c>
      <c r="Q109" s="16">
        <v>46873</v>
      </c>
      <c r="R109">
        <v>4</v>
      </c>
      <c r="S109" t="s">
        <v>5473</v>
      </c>
      <c r="T109" s="16">
        <v>46095</v>
      </c>
      <c r="U109">
        <v>1</v>
      </c>
      <c r="V109" t="s">
        <v>5465</v>
      </c>
      <c r="W109">
        <v>1</v>
      </c>
      <c r="X109" t="s">
        <v>88</v>
      </c>
      <c r="Y109">
        <v>1</v>
      </c>
    </row>
    <row r="110" spans="1:25">
      <c r="A110">
        <v>1</v>
      </c>
      <c r="B110" t="s">
        <v>5459</v>
      </c>
      <c r="C110">
        <v>130</v>
      </c>
      <c r="D110" t="s">
        <v>3156</v>
      </c>
      <c r="E110" t="s">
        <v>1659</v>
      </c>
      <c r="F110">
        <v>0</v>
      </c>
      <c r="G110" t="s">
        <v>5460</v>
      </c>
      <c r="H110">
        <v>0</v>
      </c>
      <c r="I110" t="s">
        <v>5461</v>
      </c>
      <c r="J110">
        <v>0</v>
      </c>
      <c r="K110">
        <v>0</v>
      </c>
      <c r="L110">
        <v>269</v>
      </c>
      <c r="M110">
        <v>137</v>
      </c>
      <c r="N110">
        <v>1</v>
      </c>
      <c r="O110" t="s">
        <v>5471</v>
      </c>
      <c r="P110" t="s">
        <v>5524</v>
      </c>
      <c r="Q110">
        <v>46721</v>
      </c>
      <c r="R110">
        <v>4</v>
      </c>
      <c r="S110" t="s">
        <v>5473</v>
      </c>
      <c r="T110" s="16">
        <v>46083</v>
      </c>
      <c r="U110">
        <v>1</v>
      </c>
      <c r="V110" t="s">
        <v>5465</v>
      </c>
      <c r="W110">
        <v>1</v>
      </c>
      <c r="X110" t="s">
        <v>88</v>
      </c>
      <c r="Y110">
        <v>1</v>
      </c>
    </row>
    <row r="111" spans="1:25">
      <c r="A111">
        <v>1</v>
      </c>
      <c r="B111" t="s">
        <v>5459</v>
      </c>
      <c r="C111">
        <v>131</v>
      </c>
      <c r="D111" t="s">
        <v>2219</v>
      </c>
      <c r="E111" t="s">
        <v>1355</v>
      </c>
      <c r="F111">
        <v>0</v>
      </c>
      <c r="G111" t="s">
        <v>5460</v>
      </c>
      <c r="H111">
        <v>0</v>
      </c>
      <c r="I111" t="s">
        <v>5461</v>
      </c>
      <c r="J111">
        <v>2000</v>
      </c>
      <c r="K111">
        <v>500</v>
      </c>
      <c r="L111">
        <v>70</v>
      </c>
      <c r="M111">
        <v>56</v>
      </c>
      <c r="Q111" s="16"/>
      <c r="R111" t="s">
        <v>5463</v>
      </c>
      <c r="S111" t="s">
        <v>5464</v>
      </c>
      <c r="T111" s="16">
        <v>46045</v>
      </c>
      <c r="U111">
        <v>1</v>
      </c>
      <c r="V111" t="s">
        <v>5465</v>
      </c>
      <c r="W111">
        <v>2</v>
      </c>
      <c r="X111" t="s">
        <v>1203</v>
      </c>
      <c r="Y111">
        <v>1</v>
      </c>
    </row>
    <row r="112" spans="1:25">
      <c r="A112">
        <v>1</v>
      </c>
      <c r="B112" t="s">
        <v>5459</v>
      </c>
      <c r="C112">
        <v>132</v>
      </c>
      <c r="D112" t="s">
        <v>2922</v>
      </c>
      <c r="E112" t="s">
        <v>1581</v>
      </c>
      <c r="F112">
        <v>0</v>
      </c>
      <c r="G112" t="s">
        <v>5460</v>
      </c>
      <c r="H112">
        <v>0</v>
      </c>
      <c r="I112" t="s">
        <v>5461</v>
      </c>
      <c r="J112">
        <v>2000</v>
      </c>
      <c r="K112">
        <v>500</v>
      </c>
      <c r="L112">
        <v>752</v>
      </c>
      <c r="M112">
        <v>26</v>
      </c>
      <c r="Q112" s="16"/>
      <c r="R112" t="s">
        <v>5463</v>
      </c>
      <c r="S112" t="s">
        <v>5464</v>
      </c>
      <c r="T112" s="16">
        <v>46045</v>
      </c>
      <c r="U112">
        <v>1</v>
      </c>
      <c r="V112" t="s">
        <v>5465</v>
      </c>
      <c r="Y112">
        <v>1</v>
      </c>
    </row>
    <row r="113" spans="1:25">
      <c r="A113">
        <v>1</v>
      </c>
      <c r="B113" t="s">
        <v>5459</v>
      </c>
      <c r="C113">
        <v>133</v>
      </c>
      <c r="D113" t="s">
        <v>2948</v>
      </c>
      <c r="E113" t="s">
        <v>1589</v>
      </c>
      <c r="F113">
        <v>0</v>
      </c>
      <c r="G113" t="s">
        <v>5460</v>
      </c>
      <c r="H113">
        <v>0</v>
      </c>
      <c r="I113" t="s">
        <v>5461</v>
      </c>
      <c r="J113">
        <v>2000</v>
      </c>
      <c r="K113">
        <v>500</v>
      </c>
      <c r="L113">
        <v>364</v>
      </c>
      <c r="M113">
        <v>867</v>
      </c>
      <c r="Q113" s="16"/>
      <c r="R113" t="s">
        <v>5463</v>
      </c>
      <c r="S113" t="s">
        <v>5464</v>
      </c>
      <c r="T113" s="16">
        <v>46045</v>
      </c>
      <c r="U113">
        <v>1</v>
      </c>
      <c r="V113" t="s">
        <v>5465</v>
      </c>
      <c r="Y113">
        <v>1</v>
      </c>
    </row>
    <row r="114" spans="1:25">
      <c r="A114">
        <v>1</v>
      </c>
      <c r="B114" t="s">
        <v>5459</v>
      </c>
      <c r="C114">
        <v>135</v>
      </c>
      <c r="D114" t="s">
        <v>3160</v>
      </c>
      <c r="E114" t="s">
        <v>1661</v>
      </c>
      <c r="F114">
        <v>0</v>
      </c>
      <c r="G114" t="s">
        <v>5460</v>
      </c>
      <c r="H114">
        <v>0</v>
      </c>
      <c r="I114" t="s">
        <v>5461</v>
      </c>
      <c r="J114">
        <v>0</v>
      </c>
      <c r="K114">
        <v>0</v>
      </c>
      <c r="L114">
        <v>28</v>
      </c>
      <c r="M114">
        <v>0</v>
      </c>
      <c r="P114" t="s">
        <v>5596</v>
      </c>
      <c r="Q114">
        <v>46691</v>
      </c>
      <c r="R114">
        <v>1</v>
      </c>
      <c r="S114" t="s">
        <v>5477</v>
      </c>
      <c r="T114" s="16">
        <v>46100</v>
      </c>
      <c r="U114">
        <v>1</v>
      </c>
      <c r="V114" t="s">
        <v>5465</v>
      </c>
      <c r="W114">
        <v>1</v>
      </c>
      <c r="X114" t="s">
        <v>88</v>
      </c>
      <c r="Y114">
        <v>1</v>
      </c>
    </row>
    <row r="115" spans="1:25">
      <c r="A115">
        <v>1</v>
      </c>
      <c r="B115" t="s">
        <v>5459</v>
      </c>
      <c r="C115">
        <v>136</v>
      </c>
      <c r="D115" t="s">
        <v>2004</v>
      </c>
      <c r="E115" t="s">
        <v>1280</v>
      </c>
      <c r="F115">
        <v>0</v>
      </c>
      <c r="G115" t="s">
        <v>5460</v>
      </c>
      <c r="H115">
        <v>0</v>
      </c>
      <c r="I115" t="s">
        <v>5461</v>
      </c>
      <c r="J115">
        <v>2000</v>
      </c>
      <c r="K115">
        <v>500</v>
      </c>
      <c r="L115">
        <v>1703</v>
      </c>
      <c r="M115">
        <v>66</v>
      </c>
      <c r="P115" t="s">
        <v>5525</v>
      </c>
      <c r="Q115">
        <v>47026</v>
      </c>
      <c r="R115">
        <v>1</v>
      </c>
      <c r="S115" t="s">
        <v>5477</v>
      </c>
      <c r="T115" s="16">
        <v>46092</v>
      </c>
      <c r="U115">
        <v>1</v>
      </c>
      <c r="V115" t="s">
        <v>5465</v>
      </c>
      <c r="Y115">
        <v>1</v>
      </c>
    </row>
    <row r="116" spans="1:25">
      <c r="A116">
        <v>1</v>
      </c>
      <c r="B116" t="s">
        <v>5459</v>
      </c>
      <c r="C116">
        <v>137</v>
      </c>
      <c r="D116" t="s">
        <v>2477</v>
      </c>
      <c r="E116" t="s">
        <v>1436</v>
      </c>
      <c r="F116">
        <v>0</v>
      </c>
      <c r="G116" t="s">
        <v>5460</v>
      </c>
      <c r="H116">
        <v>0</v>
      </c>
      <c r="I116" t="s">
        <v>5461</v>
      </c>
      <c r="J116">
        <v>0</v>
      </c>
      <c r="K116">
        <v>0</v>
      </c>
      <c r="L116">
        <v>312</v>
      </c>
      <c r="M116">
        <v>137</v>
      </c>
      <c r="N116">
        <v>1</v>
      </c>
      <c r="O116" t="s">
        <v>5471</v>
      </c>
      <c r="P116" t="s">
        <v>5526</v>
      </c>
      <c r="Q116">
        <v>46691</v>
      </c>
      <c r="R116">
        <v>1</v>
      </c>
      <c r="S116" t="s">
        <v>5477</v>
      </c>
      <c r="T116" s="16">
        <v>46092</v>
      </c>
      <c r="U116">
        <v>1</v>
      </c>
      <c r="V116" t="s">
        <v>5465</v>
      </c>
      <c r="W116">
        <v>2</v>
      </c>
      <c r="X116" t="s">
        <v>1203</v>
      </c>
      <c r="Y116">
        <v>1</v>
      </c>
    </row>
    <row r="117" spans="1:25">
      <c r="A117">
        <v>1</v>
      </c>
      <c r="B117" t="s">
        <v>5459</v>
      </c>
      <c r="C117">
        <v>138</v>
      </c>
      <c r="D117" t="s">
        <v>2216</v>
      </c>
      <c r="E117" t="s">
        <v>1354</v>
      </c>
      <c r="F117">
        <v>0</v>
      </c>
      <c r="G117" t="s">
        <v>5460</v>
      </c>
      <c r="H117">
        <v>0</v>
      </c>
      <c r="I117" t="s">
        <v>5461</v>
      </c>
      <c r="J117">
        <v>0</v>
      </c>
      <c r="K117">
        <v>0</v>
      </c>
      <c r="L117">
        <v>1316</v>
      </c>
      <c r="M117">
        <v>43</v>
      </c>
      <c r="N117">
        <v>1</v>
      </c>
      <c r="O117" t="s">
        <v>5471</v>
      </c>
      <c r="R117" t="s">
        <v>5463</v>
      </c>
      <c r="S117" t="s">
        <v>5464</v>
      </c>
      <c r="T117">
        <v>46045</v>
      </c>
      <c r="U117">
        <v>1</v>
      </c>
      <c r="V117" t="s">
        <v>5465</v>
      </c>
      <c r="W117">
        <v>2</v>
      </c>
      <c r="X117" t="s">
        <v>1203</v>
      </c>
      <c r="Y117">
        <v>1</v>
      </c>
    </row>
    <row r="118" spans="1:25">
      <c r="A118">
        <v>1</v>
      </c>
      <c r="B118" t="s">
        <v>5459</v>
      </c>
      <c r="C118">
        <v>139</v>
      </c>
      <c r="D118" t="s">
        <v>3289</v>
      </c>
      <c r="E118" t="s">
        <v>1703</v>
      </c>
      <c r="F118">
        <v>0</v>
      </c>
      <c r="G118" t="s">
        <v>5460</v>
      </c>
      <c r="H118">
        <v>0</v>
      </c>
      <c r="I118" t="s">
        <v>5461</v>
      </c>
      <c r="J118">
        <v>0</v>
      </c>
      <c r="K118">
        <v>0</v>
      </c>
      <c r="L118">
        <v>376</v>
      </c>
      <c r="M118">
        <v>44</v>
      </c>
      <c r="P118" t="s">
        <v>5527</v>
      </c>
      <c r="Q118" s="16">
        <v>46568</v>
      </c>
      <c r="R118">
        <v>1</v>
      </c>
      <c r="S118" t="s">
        <v>5477</v>
      </c>
      <c r="T118" s="16">
        <v>46090</v>
      </c>
      <c r="U118">
        <v>1</v>
      </c>
      <c r="V118" t="s">
        <v>5465</v>
      </c>
      <c r="W118">
        <v>1</v>
      </c>
      <c r="X118" t="s">
        <v>88</v>
      </c>
      <c r="Y118">
        <v>1</v>
      </c>
    </row>
    <row r="119" spans="1:25">
      <c r="A119">
        <v>1</v>
      </c>
      <c r="B119" t="s">
        <v>5459</v>
      </c>
      <c r="C119">
        <v>141</v>
      </c>
      <c r="D119" t="s">
        <v>2945</v>
      </c>
      <c r="E119" t="s">
        <v>1588</v>
      </c>
      <c r="F119">
        <v>0</v>
      </c>
      <c r="G119" t="s">
        <v>5460</v>
      </c>
      <c r="H119">
        <v>0</v>
      </c>
      <c r="I119" t="s">
        <v>5461</v>
      </c>
      <c r="J119">
        <v>2000</v>
      </c>
      <c r="K119">
        <v>500</v>
      </c>
      <c r="L119">
        <v>140</v>
      </c>
      <c r="M119">
        <v>273</v>
      </c>
      <c r="Q119" s="16"/>
      <c r="R119" t="s">
        <v>5463</v>
      </c>
      <c r="S119" t="s">
        <v>5464</v>
      </c>
      <c r="T119" s="16">
        <v>46045</v>
      </c>
      <c r="U119">
        <v>1</v>
      </c>
      <c r="V119" t="s">
        <v>5465</v>
      </c>
      <c r="Y119">
        <v>1</v>
      </c>
    </row>
    <row r="120" spans="1:25">
      <c r="A120">
        <v>1</v>
      </c>
      <c r="B120" t="s">
        <v>5459</v>
      </c>
      <c r="C120">
        <v>142</v>
      </c>
      <c r="D120" t="s">
        <v>3100</v>
      </c>
      <c r="E120" t="s">
        <v>831</v>
      </c>
      <c r="F120">
        <v>0</v>
      </c>
      <c r="G120" t="s">
        <v>5460</v>
      </c>
      <c r="H120">
        <v>0</v>
      </c>
      <c r="I120" t="s">
        <v>5461</v>
      </c>
      <c r="J120">
        <v>2000</v>
      </c>
      <c r="K120">
        <v>500</v>
      </c>
      <c r="L120">
        <v>582</v>
      </c>
      <c r="M120">
        <v>189</v>
      </c>
      <c r="P120" t="s">
        <v>5528</v>
      </c>
      <c r="Q120">
        <v>46691</v>
      </c>
      <c r="R120">
        <v>4</v>
      </c>
      <c r="S120" t="s">
        <v>5473</v>
      </c>
      <c r="T120" s="16">
        <v>46058</v>
      </c>
      <c r="U120">
        <v>1</v>
      </c>
      <c r="V120" t="s">
        <v>5465</v>
      </c>
      <c r="W120">
        <v>2</v>
      </c>
      <c r="X120" t="s">
        <v>1203</v>
      </c>
      <c r="Y120">
        <v>1</v>
      </c>
    </row>
    <row r="121" spans="1:25">
      <c r="A121">
        <v>1</v>
      </c>
      <c r="B121" t="s">
        <v>5459</v>
      </c>
      <c r="C121">
        <v>143</v>
      </c>
      <c r="D121" t="s">
        <v>2037</v>
      </c>
      <c r="E121" t="s">
        <v>1294</v>
      </c>
      <c r="F121">
        <v>0</v>
      </c>
      <c r="G121" t="s">
        <v>5460</v>
      </c>
      <c r="H121">
        <v>0</v>
      </c>
      <c r="I121" t="s">
        <v>5461</v>
      </c>
      <c r="J121">
        <v>0</v>
      </c>
      <c r="K121">
        <v>0</v>
      </c>
      <c r="L121">
        <v>108</v>
      </c>
      <c r="M121">
        <v>387</v>
      </c>
      <c r="P121" t="s">
        <v>5529</v>
      </c>
      <c r="Q121" s="16">
        <v>46630</v>
      </c>
      <c r="R121">
        <v>1</v>
      </c>
      <c r="S121" t="s">
        <v>5477</v>
      </c>
      <c r="T121" s="16">
        <v>46108</v>
      </c>
      <c r="U121">
        <v>1</v>
      </c>
      <c r="V121" t="s">
        <v>5465</v>
      </c>
      <c r="Y121">
        <v>1</v>
      </c>
    </row>
    <row r="122" spans="1:25">
      <c r="A122">
        <v>1</v>
      </c>
      <c r="B122" t="s">
        <v>5459</v>
      </c>
      <c r="C122">
        <v>144</v>
      </c>
      <c r="D122" t="s">
        <v>2023</v>
      </c>
      <c r="E122" t="s">
        <v>1288</v>
      </c>
      <c r="F122">
        <v>0</v>
      </c>
      <c r="G122" t="s">
        <v>5460</v>
      </c>
      <c r="H122">
        <v>0</v>
      </c>
      <c r="I122" t="s">
        <v>5461</v>
      </c>
      <c r="J122">
        <v>0</v>
      </c>
      <c r="K122">
        <v>0</v>
      </c>
      <c r="L122">
        <v>14</v>
      </c>
      <c r="M122">
        <v>0</v>
      </c>
      <c r="P122" t="s">
        <v>5530</v>
      </c>
      <c r="Q122">
        <v>47026</v>
      </c>
      <c r="R122">
        <v>4</v>
      </c>
      <c r="S122" t="s">
        <v>5473</v>
      </c>
      <c r="T122" s="16">
        <v>46111</v>
      </c>
      <c r="U122">
        <v>1</v>
      </c>
      <c r="V122" t="s">
        <v>5465</v>
      </c>
      <c r="W122">
        <v>1</v>
      </c>
      <c r="X122" t="s">
        <v>88</v>
      </c>
      <c r="Y122">
        <v>1</v>
      </c>
    </row>
    <row r="123" spans="1:25">
      <c r="A123">
        <v>1</v>
      </c>
      <c r="B123" t="s">
        <v>5459</v>
      </c>
      <c r="C123">
        <v>145</v>
      </c>
      <c r="D123" t="s">
        <v>2410</v>
      </c>
      <c r="E123" t="s">
        <v>483</v>
      </c>
      <c r="F123">
        <v>0</v>
      </c>
      <c r="G123" t="s">
        <v>5460</v>
      </c>
      <c r="H123">
        <v>0</v>
      </c>
      <c r="I123" t="s">
        <v>5461</v>
      </c>
      <c r="J123">
        <v>2000</v>
      </c>
      <c r="K123">
        <v>500</v>
      </c>
      <c r="L123">
        <v>260</v>
      </c>
      <c r="M123">
        <v>149</v>
      </c>
      <c r="P123">
        <v>2507</v>
      </c>
      <c r="Q123" s="16">
        <v>46812</v>
      </c>
      <c r="R123">
        <v>1</v>
      </c>
      <c r="S123" t="s">
        <v>5477</v>
      </c>
      <c r="T123" s="16">
        <v>46093</v>
      </c>
      <c r="U123">
        <v>1</v>
      </c>
      <c r="V123" t="s">
        <v>5465</v>
      </c>
      <c r="W123">
        <v>1</v>
      </c>
      <c r="X123" t="s">
        <v>88</v>
      </c>
      <c r="Y123">
        <v>1</v>
      </c>
    </row>
    <row r="124" spans="1:25">
      <c r="A124">
        <v>1</v>
      </c>
      <c r="B124" t="s">
        <v>5459</v>
      </c>
      <c r="C124">
        <v>146</v>
      </c>
      <c r="D124" t="s">
        <v>3165</v>
      </c>
      <c r="E124" t="s">
        <v>1662</v>
      </c>
      <c r="F124">
        <v>0</v>
      </c>
      <c r="G124" t="s">
        <v>5460</v>
      </c>
      <c r="H124">
        <v>0</v>
      </c>
      <c r="I124" t="s">
        <v>5461</v>
      </c>
      <c r="J124">
        <v>2000</v>
      </c>
      <c r="K124">
        <v>500</v>
      </c>
      <c r="L124">
        <v>443</v>
      </c>
      <c r="M124">
        <v>72</v>
      </c>
      <c r="P124" t="s">
        <v>5531</v>
      </c>
      <c r="Q124" s="16">
        <v>47603</v>
      </c>
      <c r="R124">
        <v>6</v>
      </c>
      <c r="S124" t="s">
        <v>5470</v>
      </c>
      <c r="T124" s="16">
        <v>46070</v>
      </c>
      <c r="U124">
        <v>1</v>
      </c>
      <c r="V124" t="s">
        <v>5465</v>
      </c>
      <c r="W124">
        <v>2</v>
      </c>
      <c r="X124" t="s">
        <v>1203</v>
      </c>
      <c r="Y124">
        <v>1</v>
      </c>
    </row>
    <row r="125" spans="1:25">
      <c r="A125">
        <v>1</v>
      </c>
      <c r="B125" t="s">
        <v>5459</v>
      </c>
      <c r="C125">
        <v>147</v>
      </c>
      <c r="D125" t="s">
        <v>2283</v>
      </c>
      <c r="E125" t="s">
        <v>1377</v>
      </c>
      <c r="F125">
        <v>0</v>
      </c>
      <c r="G125" t="s">
        <v>5460</v>
      </c>
      <c r="H125">
        <v>0</v>
      </c>
      <c r="I125" t="s">
        <v>5461</v>
      </c>
      <c r="J125">
        <v>2000</v>
      </c>
      <c r="K125">
        <v>500</v>
      </c>
      <c r="L125">
        <v>7</v>
      </c>
      <c r="M125">
        <v>199</v>
      </c>
      <c r="P125" t="s">
        <v>5532</v>
      </c>
      <c r="Q125" s="16">
        <v>46477</v>
      </c>
      <c r="R125">
        <v>1</v>
      </c>
      <c r="S125" t="s">
        <v>5477</v>
      </c>
      <c r="T125" s="16">
        <v>46109</v>
      </c>
      <c r="U125">
        <v>1</v>
      </c>
      <c r="V125" t="s">
        <v>5465</v>
      </c>
      <c r="Y125">
        <v>1</v>
      </c>
    </row>
    <row r="126" spans="1:25">
      <c r="A126">
        <v>1</v>
      </c>
      <c r="B126" t="s">
        <v>5459</v>
      </c>
      <c r="C126">
        <v>148</v>
      </c>
      <c r="D126" t="s">
        <v>3018</v>
      </c>
      <c r="E126" t="s">
        <v>1612</v>
      </c>
      <c r="F126">
        <v>0</v>
      </c>
      <c r="G126" t="s">
        <v>5460</v>
      </c>
      <c r="H126">
        <v>0</v>
      </c>
      <c r="I126" t="s">
        <v>5461</v>
      </c>
      <c r="J126">
        <v>2000</v>
      </c>
      <c r="K126">
        <v>500</v>
      </c>
      <c r="L126">
        <v>20</v>
      </c>
      <c r="M126">
        <v>908</v>
      </c>
      <c r="Q126" s="16"/>
      <c r="R126" t="s">
        <v>5463</v>
      </c>
      <c r="S126" t="s">
        <v>5464</v>
      </c>
      <c r="T126" s="16">
        <v>46045</v>
      </c>
      <c r="U126">
        <v>1</v>
      </c>
      <c r="V126" t="s">
        <v>5465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5459</v>
      </c>
      <c r="C127">
        <v>149</v>
      </c>
      <c r="D127" t="s">
        <v>2959</v>
      </c>
      <c r="E127" t="s">
        <v>757</v>
      </c>
      <c r="F127">
        <v>0</v>
      </c>
      <c r="G127" t="s">
        <v>5460</v>
      </c>
      <c r="H127">
        <v>0</v>
      </c>
      <c r="I127" t="s">
        <v>5461</v>
      </c>
      <c r="J127">
        <v>2000</v>
      </c>
      <c r="K127">
        <v>500</v>
      </c>
      <c r="L127">
        <v>821</v>
      </c>
      <c r="M127">
        <v>790</v>
      </c>
      <c r="P127" t="s">
        <v>5533</v>
      </c>
      <c r="Q127" s="16">
        <v>46599</v>
      </c>
      <c r="R127" t="s">
        <v>5463</v>
      </c>
      <c r="S127" t="s">
        <v>5464</v>
      </c>
      <c r="T127" s="16">
        <v>46045</v>
      </c>
      <c r="U127">
        <v>1</v>
      </c>
      <c r="V127" t="s">
        <v>5465</v>
      </c>
      <c r="Y127">
        <v>1</v>
      </c>
    </row>
    <row r="128" spans="1:25">
      <c r="A128">
        <v>1</v>
      </c>
      <c r="B128" t="s">
        <v>5459</v>
      </c>
      <c r="C128">
        <v>150</v>
      </c>
      <c r="D128" t="s">
        <v>3057</v>
      </c>
      <c r="E128" t="s">
        <v>806</v>
      </c>
      <c r="F128">
        <v>0</v>
      </c>
      <c r="G128" t="s">
        <v>5460</v>
      </c>
      <c r="H128">
        <v>0</v>
      </c>
      <c r="I128" t="s">
        <v>5461</v>
      </c>
      <c r="J128">
        <v>2000</v>
      </c>
      <c r="K128">
        <v>500</v>
      </c>
      <c r="L128">
        <v>8392</v>
      </c>
      <c r="M128">
        <v>107</v>
      </c>
      <c r="P128" t="s">
        <v>5534</v>
      </c>
      <c r="Q128" s="16">
        <v>46843</v>
      </c>
      <c r="R128" t="s">
        <v>5463</v>
      </c>
      <c r="S128" t="s">
        <v>5464</v>
      </c>
      <c r="T128" s="16">
        <v>46045</v>
      </c>
      <c r="U128">
        <v>1</v>
      </c>
      <c r="V128" t="s">
        <v>5465</v>
      </c>
      <c r="W128">
        <v>2</v>
      </c>
      <c r="X128" t="s">
        <v>1203</v>
      </c>
      <c r="Y128">
        <v>1</v>
      </c>
    </row>
    <row r="129" spans="1:25">
      <c r="A129">
        <v>1</v>
      </c>
      <c r="B129" t="s">
        <v>5459</v>
      </c>
      <c r="C129">
        <v>151</v>
      </c>
      <c r="D129" t="s">
        <v>1922</v>
      </c>
      <c r="E129" t="s">
        <v>1250</v>
      </c>
      <c r="F129">
        <v>0</v>
      </c>
      <c r="G129" t="s">
        <v>5460</v>
      </c>
      <c r="H129">
        <v>0</v>
      </c>
      <c r="I129" t="s">
        <v>5461</v>
      </c>
      <c r="J129">
        <v>0</v>
      </c>
      <c r="K129">
        <v>0</v>
      </c>
      <c r="L129">
        <v>154</v>
      </c>
      <c r="M129">
        <v>52</v>
      </c>
      <c r="P129">
        <v>725203</v>
      </c>
      <c r="Q129">
        <v>46843</v>
      </c>
      <c r="R129">
        <v>6</v>
      </c>
      <c r="S129" t="s">
        <v>5470</v>
      </c>
      <c r="T129" s="16">
        <v>46102</v>
      </c>
      <c r="U129">
        <v>1</v>
      </c>
      <c r="V129" t="s">
        <v>5465</v>
      </c>
      <c r="W129">
        <v>2</v>
      </c>
      <c r="X129" t="s">
        <v>1203</v>
      </c>
      <c r="Y129">
        <v>1</v>
      </c>
    </row>
    <row r="130" spans="1:25">
      <c r="A130">
        <v>1</v>
      </c>
      <c r="B130" t="s">
        <v>5459</v>
      </c>
      <c r="C130">
        <v>152</v>
      </c>
      <c r="D130" t="s">
        <v>2021</v>
      </c>
      <c r="E130" t="s">
        <v>1287</v>
      </c>
      <c r="F130">
        <v>0</v>
      </c>
      <c r="G130" t="s">
        <v>5460</v>
      </c>
      <c r="H130">
        <v>0</v>
      </c>
      <c r="I130" t="s">
        <v>5461</v>
      </c>
      <c r="J130">
        <v>0</v>
      </c>
      <c r="K130">
        <v>0</v>
      </c>
      <c r="L130">
        <v>30</v>
      </c>
      <c r="M130">
        <v>198</v>
      </c>
      <c r="P130" t="s">
        <v>5483</v>
      </c>
      <c r="Q130" s="16">
        <v>46812</v>
      </c>
      <c r="R130">
        <v>1</v>
      </c>
      <c r="S130" t="s">
        <v>5477</v>
      </c>
      <c r="T130" s="16">
        <v>46107</v>
      </c>
      <c r="U130">
        <v>1</v>
      </c>
      <c r="V130" t="s">
        <v>5465</v>
      </c>
      <c r="W130">
        <v>1</v>
      </c>
      <c r="X130" t="s">
        <v>88</v>
      </c>
      <c r="Y130">
        <v>1</v>
      </c>
    </row>
    <row r="131" spans="1:25">
      <c r="A131">
        <v>1</v>
      </c>
      <c r="B131" t="s">
        <v>5459</v>
      </c>
      <c r="C131">
        <v>153</v>
      </c>
      <c r="D131" t="s">
        <v>2413</v>
      </c>
      <c r="E131" t="s">
        <v>484</v>
      </c>
      <c r="F131">
        <v>0</v>
      </c>
      <c r="G131" t="s">
        <v>5460</v>
      </c>
      <c r="H131">
        <v>0</v>
      </c>
      <c r="I131" t="s">
        <v>5461</v>
      </c>
      <c r="J131">
        <v>2000</v>
      </c>
      <c r="K131">
        <v>500</v>
      </c>
      <c r="L131">
        <v>112</v>
      </c>
      <c r="M131">
        <v>225</v>
      </c>
      <c r="P131">
        <v>2415</v>
      </c>
      <c r="Q131" s="16">
        <v>46691</v>
      </c>
      <c r="R131" t="s">
        <v>5463</v>
      </c>
      <c r="S131" t="s">
        <v>5464</v>
      </c>
      <c r="T131" s="16">
        <v>46045</v>
      </c>
      <c r="U131">
        <v>1</v>
      </c>
      <c r="V131" t="s">
        <v>5465</v>
      </c>
      <c r="W131">
        <v>1</v>
      </c>
      <c r="X131" t="s">
        <v>88</v>
      </c>
      <c r="Y131">
        <v>1</v>
      </c>
    </row>
    <row r="132" spans="1:25">
      <c r="A132">
        <v>1</v>
      </c>
      <c r="B132" t="s">
        <v>5459</v>
      </c>
      <c r="C132">
        <v>154</v>
      </c>
      <c r="D132" t="s">
        <v>3222</v>
      </c>
      <c r="E132" t="s">
        <v>1680</v>
      </c>
      <c r="F132">
        <v>0</v>
      </c>
      <c r="G132" t="s">
        <v>5460</v>
      </c>
      <c r="H132">
        <v>0</v>
      </c>
      <c r="I132" t="s">
        <v>5461</v>
      </c>
      <c r="J132">
        <v>2000</v>
      </c>
      <c r="K132">
        <v>500</v>
      </c>
      <c r="L132">
        <v>146</v>
      </c>
      <c r="M132">
        <v>0</v>
      </c>
      <c r="P132">
        <v>2449</v>
      </c>
      <c r="Q132" s="16">
        <v>46783</v>
      </c>
      <c r="R132">
        <v>9</v>
      </c>
      <c r="S132" t="s">
        <v>5467</v>
      </c>
      <c r="T132" s="16">
        <v>46104</v>
      </c>
      <c r="U132">
        <v>1</v>
      </c>
      <c r="V132" t="s">
        <v>5465</v>
      </c>
      <c r="W132">
        <v>2</v>
      </c>
      <c r="X132" t="s">
        <v>1203</v>
      </c>
      <c r="Y132">
        <v>1</v>
      </c>
    </row>
    <row r="133" spans="1:25">
      <c r="A133">
        <v>1</v>
      </c>
      <c r="B133" t="s">
        <v>5459</v>
      </c>
      <c r="C133">
        <v>155</v>
      </c>
      <c r="D133" t="s">
        <v>2370</v>
      </c>
      <c r="E133" t="s">
        <v>459</v>
      </c>
      <c r="F133">
        <v>0</v>
      </c>
      <c r="G133" t="s">
        <v>5460</v>
      </c>
      <c r="H133">
        <v>0</v>
      </c>
      <c r="I133" t="s">
        <v>5461</v>
      </c>
      <c r="J133">
        <v>2000</v>
      </c>
      <c r="K133">
        <v>500</v>
      </c>
      <c r="L133">
        <v>0</v>
      </c>
      <c r="M133">
        <v>219</v>
      </c>
      <c r="Q133" s="16"/>
      <c r="R133" t="s">
        <v>5463</v>
      </c>
      <c r="S133" t="s">
        <v>5464</v>
      </c>
      <c r="T133" s="16">
        <v>46045</v>
      </c>
      <c r="U133">
        <v>1</v>
      </c>
      <c r="V133" t="s">
        <v>5465</v>
      </c>
      <c r="W133">
        <v>2</v>
      </c>
      <c r="X133" t="s">
        <v>1203</v>
      </c>
      <c r="Y133">
        <v>1</v>
      </c>
    </row>
    <row r="134" spans="1:25">
      <c r="A134">
        <v>1</v>
      </c>
      <c r="B134" t="s">
        <v>5459</v>
      </c>
      <c r="C134">
        <v>156</v>
      </c>
      <c r="D134" t="s">
        <v>3024</v>
      </c>
      <c r="E134" t="s">
        <v>1614</v>
      </c>
      <c r="F134">
        <v>0</v>
      </c>
      <c r="G134" t="s">
        <v>5460</v>
      </c>
      <c r="H134">
        <v>0</v>
      </c>
      <c r="I134" t="s">
        <v>5461</v>
      </c>
      <c r="J134">
        <v>2000</v>
      </c>
      <c r="K134">
        <v>500</v>
      </c>
      <c r="L134">
        <v>347</v>
      </c>
      <c r="M134">
        <v>949</v>
      </c>
      <c r="P134">
        <v>2305</v>
      </c>
      <c r="Q134" s="16">
        <v>46234</v>
      </c>
      <c r="R134" t="s">
        <v>5463</v>
      </c>
      <c r="S134" t="s">
        <v>5464</v>
      </c>
      <c r="T134" s="16">
        <v>46045</v>
      </c>
      <c r="U134">
        <v>1</v>
      </c>
      <c r="V134" t="s">
        <v>5465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5459</v>
      </c>
      <c r="C135">
        <v>158</v>
      </c>
      <c r="D135" t="s">
        <v>3088</v>
      </c>
      <c r="E135" t="s">
        <v>1633</v>
      </c>
      <c r="F135">
        <v>0</v>
      </c>
      <c r="G135" t="s">
        <v>5460</v>
      </c>
      <c r="H135">
        <v>0</v>
      </c>
      <c r="I135" t="s">
        <v>5461</v>
      </c>
      <c r="J135">
        <v>2000</v>
      </c>
      <c r="K135">
        <v>500</v>
      </c>
      <c r="L135">
        <v>142</v>
      </c>
      <c r="M135">
        <v>81</v>
      </c>
      <c r="P135">
        <v>2416</v>
      </c>
      <c r="Q135" s="16">
        <v>46691</v>
      </c>
      <c r="R135">
        <v>9</v>
      </c>
      <c r="S135" t="s">
        <v>5467</v>
      </c>
      <c r="T135" s="16">
        <v>46086</v>
      </c>
      <c r="U135">
        <v>1</v>
      </c>
      <c r="V135" t="s">
        <v>5465</v>
      </c>
      <c r="Y135">
        <v>1</v>
      </c>
    </row>
    <row r="136" spans="1:25">
      <c r="A136">
        <v>1</v>
      </c>
      <c r="B136" t="s">
        <v>5459</v>
      </c>
      <c r="C136">
        <v>159</v>
      </c>
      <c r="D136" t="s">
        <v>2116</v>
      </c>
      <c r="E136" t="s">
        <v>1316</v>
      </c>
      <c r="F136">
        <v>0</v>
      </c>
      <c r="G136" t="s">
        <v>5460</v>
      </c>
      <c r="H136">
        <v>0</v>
      </c>
      <c r="I136" t="s">
        <v>5461</v>
      </c>
      <c r="J136">
        <v>0</v>
      </c>
      <c r="K136">
        <v>0</v>
      </c>
      <c r="L136">
        <v>494</v>
      </c>
      <c r="M136">
        <v>117</v>
      </c>
      <c r="P136">
        <v>15140</v>
      </c>
      <c r="Q136">
        <v>46538</v>
      </c>
      <c r="R136">
        <v>7</v>
      </c>
      <c r="S136" t="s">
        <v>5485</v>
      </c>
      <c r="T136" s="16">
        <v>46015</v>
      </c>
      <c r="U136">
        <v>1</v>
      </c>
      <c r="V136" t="s">
        <v>5465</v>
      </c>
      <c r="Y136">
        <v>1</v>
      </c>
    </row>
    <row r="137" spans="1:25">
      <c r="A137">
        <v>1</v>
      </c>
      <c r="B137" t="s">
        <v>5459</v>
      </c>
      <c r="C137">
        <v>160</v>
      </c>
      <c r="D137" t="s">
        <v>3251</v>
      </c>
      <c r="E137" t="s">
        <v>1690</v>
      </c>
      <c r="F137">
        <v>0</v>
      </c>
      <c r="G137" t="s">
        <v>5460</v>
      </c>
      <c r="H137">
        <v>0</v>
      </c>
      <c r="I137" t="s">
        <v>5461</v>
      </c>
      <c r="J137">
        <v>0</v>
      </c>
      <c r="K137">
        <v>0</v>
      </c>
      <c r="L137">
        <v>7</v>
      </c>
      <c r="M137">
        <v>474</v>
      </c>
      <c r="N137">
        <v>1</v>
      </c>
      <c r="O137" t="s">
        <v>5471</v>
      </c>
      <c r="P137" t="s">
        <v>5597</v>
      </c>
      <c r="Q137" s="16">
        <v>46843</v>
      </c>
      <c r="R137">
        <v>3</v>
      </c>
      <c r="S137" t="s">
        <v>5487</v>
      </c>
      <c r="T137" s="16">
        <v>46111</v>
      </c>
      <c r="U137">
        <v>1</v>
      </c>
      <c r="V137" t="s">
        <v>5465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5459</v>
      </c>
      <c r="C138">
        <v>161</v>
      </c>
      <c r="D138" t="s">
        <v>2445</v>
      </c>
      <c r="E138" t="s">
        <v>1425</v>
      </c>
      <c r="F138">
        <v>0</v>
      </c>
      <c r="G138" t="s">
        <v>5460</v>
      </c>
      <c r="H138">
        <v>0</v>
      </c>
      <c r="I138" t="s">
        <v>5461</v>
      </c>
      <c r="J138">
        <v>2000</v>
      </c>
      <c r="K138">
        <v>500</v>
      </c>
      <c r="L138">
        <v>84</v>
      </c>
      <c r="M138">
        <v>0</v>
      </c>
      <c r="P138" t="s">
        <v>5535</v>
      </c>
      <c r="Q138" s="16">
        <v>46934</v>
      </c>
      <c r="R138">
        <v>3</v>
      </c>
      <c r="S138" t="s">
        <v>5487</v>
      </c>
      <c r="T138" s="16">
        <v>46098</v>
      </c>
      <c r="U138">
        <v>1</v>
      </c>
      <c r="V138" t="s">
        <v>5465</v>
      </c>
      <c r="Y138">
        <v>1</v>
      </c>
    </row>
    <row r="139" spans="1:25">
      <c r="A139">
        <v>1</v>
      </c>
      <c r="B139" t="s">
        <v>5459</v>
      </c>
      <c r="C139">
        <v>162</v>
      </c>
      <c r="D139" t="s">
        <v>3259</v>
      </c>
      <c r="E139" t="s">
        <v>1693</v>
      </c>
      <c r="F139">
        <v>0</v>
      </c>
      <c r="G139" t="s">
        <v>5460</v>
      </c>
      <c r="H139">
        <v>0</v>
      </c>
      <c r="I139" t="s">
        <v>5461</v>
      </c>
      <c r="J139">
        <v>2000</v>
      </c>
      <c r="K139">
        <v>500</v>
      </c>
      <c r="L139">
        <v>1782</v>
      </c>
      <c r="M139">
        <v>182</v>
      </c>
      <c r="Q139" s="16"/>
      <c r="R139" t="s">
        <v>5463</v>
      </c>
      <c r="S139" t="s">
        <v>5464</v>
      </c>
      <c r="T139" s="16">
        <v>46045</v>
      </c>
      <c r="U139">
        <v>1</v>
      </c>
      <c r="V139" t="s">
        <v>5465</v>
      </c>
      <c r="W139">
        <v>2</v>
      </c>
      <c r="X139" t="s">
        <v>1203</v>
      </c>
      <c r="Y139">
        <v>1</v>
      </c>
    </row>
    <row r="140" spans="1:25">
      <c r="A140">
        <v>1</v>
      </c>
      <c r="B140" t="s">
        <v>5459</v>
      </c>
      <c r="C140">
        <v>163</v>
      </c>
      <c r="D140" t="s">
        <v>2395</v>
      </c>
      <c r="E140" t="s">
        <v>473</v>
      </c>
      <c r="F140">
        <v>0</v>
      </c>
      <c r="G140" t="s">
        <v>5460</v>
      </c>
      <c r="H140">
        <v>0</v>
      </c>
      <c r="I140" t="s">
        <v>5461</v>
      </c>
      <c r="J140">
        <v>2000</v>
      </c>
      <c r="K140">
        <v>500</v>
      </c>
      <c r="L140">
        <v>493</v>
      </c>
      <c r="M140">
        <v>204</v>
      </c>
      <c r="Q140" s="16"/>
      <c r="R140" t="s">
        <v>5463</v>
      </c>
      <c r="S140" t="s">
        <v>5464</v>
      </c>
      <c r="T140" s="16">
        <v>46045</v>
      </c>
      <c r="U140">
        <v>1</v>
      </c>
      <c r="V140" t="s">
        <v>5465</v>
      </c>
      <c r="W140">
        <v>2</v>
      </c>
      <c r="X140" t="s">
        <v>1203</v>
      </c>
      <c r="Y140">
        <v>1</v>
      </c>
    </row>
    <row r="141" spans="1:25">
      <c r="A141">
        <v>1</v>
      </c>
      <c r="B141" t="s">
        <v>5459</v>
      </c>
      <c r="C141">
        <v>164</v>
      </c>
      <c r="D141" t="s">
        <v>3021</v>
      </c>
      <c r="E141" t="s">
        <v>1613</v>
      </c>
      <c r="F141">
        <v>0</v>
      </c>
      <c r="G141" t="s">
        <v>5460</v>
      </c>
      <c r="H141">
        <v>0</v>
      </c>
      <c r="I141" t="s">
        <v>5461</v>
      </c>
      <c r="J141">
        <v>2000</v>
      </c>
      <c r="K141">
        <v>500</v>
      </c>
      <c r="L141">
        <v>560</v>
      </c>
      <c r="M141">
        <v>71</v>
      </c>
      <c r="Q141" s="16"/>
      <c r="R141" t="s">
        <v>5463</v>
      </c>
      <c r="S141" t="s">
        <v>5464</v>
      </c>
      <c r="T141" s="16">
        <v>46045</v>
      </c>
      <c r="U141">
        <v>1</v>
      </c>
      <c r="V141" t="s">
        <v>5465</v>
      </c>
      <c r="W141">
        <v>1</v>
      </c>
      <c r="X141" t="s">
        <v>88</v>
      </c>
      <c r="Y141">
        <v>1</v>
      </c>
    </row>
    <row r="142" spans="1:25">
      <c r="A142">
        <v>1</v>
      </c>
      <c r="B142" t="s">
        <v>5459</v>
      </c>
      <c r="C142">
        <v>165</v>
      </c>
      <c r="D142" t="s">
        <v>3094</v>
      </c>
      <c r="E142" t="s">
        <v>1635</v>
      </c>
      <c r="F142">
        <v>0</v>
      </c>
      <c r="G142" t="s">
        <v>5460</v>
      </c>
      <c r="H142">
        <v>0</v>
      </c>
      <c r="I142" t="s">
        <v>5461</v>
      </c>
      <c r="J142">
        <v>2000</v>
      </c>
      <c r="K142">
        <v>500</v>
      </c>
      <c r="L142">
        <v>872</v>
      </c>
      <c r="M142">
        <v>599</v>
      </c>
      <c r="P142">
        <v>2512</v>
      </c>
      <c r="Q142">
        <v>46783</v>
      </c>
      <c r="R142">
        <v>9</v>
      </c>
      <c r="S142" t="s">
        <v>5467</v>
      </c>
      <c r="T142" s="16">
        <v>46100</v>
      </c>
      <c r="U142">
        <v>1</v>
      </c>
      <c r="V142" t="s">
        <v>5465</v>
      </c>
      <c r="W142">
        <v>1</v>
      </c>
      <c r="X142" t="s">
        <v>88</v>
      </c>
      <c r="Y142">
        <v>1</v>
      </c>
    </row>
    <row r="143" spans="1:25">
      <c r="A143">
        <v>1</v>
      </c>
      <c r="B143" t="s">
        <v>5459</v>
      </c>
      <c r="C143">
        <v>168</v>
      </c>
      <c r="D143" t="s">
        <v>2261</v>
      </c>
      <c r="E143" t="s">
        <v>1369</v>
      </c>
      <c r="F143">
        <v>0</v>
      </c>
      <c r="G143" t="s">
        <v>5460</v>
      </c>
      <c r="H143">
        <v>0</v>
      </c>
      <c r="I143" t="s">
        <v>5461</v>
      </c>
      <c r="J143">
        <v>2000</v>
      </c>
      <c r="K143">
        <v>500</v>
      </c>
      <c r="L143">
        <v>984</v>
      </c>
      <c r="M143">
        <v>237</v>
      </c>
      <c r="P143">
        <v>2515</v>
      </c>
      <c r="Q143">
        <v>46873</v>
      </c>
      <c r="R143">
        <v>9</v>
      </c>
      <c r="S143" t="s">
        <v>5467</v>
      </c>
      <c r="T143" s="16">
        <v>46090</v>
      </c>
      <c r="U143">
        <v>1</v>
      </c>
      <c r="V143" t="s">
        <v>5465</v>
      </c>
      <c r="W143">
        <v>1</v>
      </c>
      <c r="X143" t="s">
        <v>88</v>
      </c>
      <c r="Y143">
        <v>1</v>
      </c>
    </row>
    <row r="144" spans="1:25">
      <c r="A144">
        <v>1</v>
      </c>
      <c r="B144" t="s">
        <v>5459</v>
      </c>
      <c r="C144">
        <v>169</v>
      </c>
      <c r="D144" t="s">
        <v>2451</v>
      </c>
      <c r="E144" t="s">
        <v>1427</v>
      </c>
      <c r="F144">
        <v>0</v>
      </c>
      <c r="G144" t="s">
        <v>5460</v>
      </c>
      <c r="H144">
        <v>0</v>
      </c>
      <c r="I144" t="s">
        <v>5461</v>
      </c>
      <c r="J144">
        <v>2000</v>
      </c>
      <c r="K144">
        <v>500</v>
      </c>
      <c r="L144">
        <v>440</v>
      </c>
      <c r="M144">
        <v>173</v>
      </c>
      <c r="P144" t="s">
        <v>5536</v>
      </c>
      <c r="Q144">
        <v>46477</v>
      </c>
      <c r="R144">
        <v>9</v>
      </c>
      <c r="S144" t="s">
        <v>5467</v>
      </c>
      <c r="T144" s="16">
        <v>46078</v>
      </c>
      <c r="U144">
        <v>1</v>
      </c>
      <c r="V144" t="s">
        <v>5465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5459</v>
      </c>
      <c r="C145">
        <v>170</v>
      </c>
      <c r="D145" t="s">
        <v>3297</v>
      </c>
      <c r="E145" t="s">
        <v>1705</v>
      </c>
      <c r="F145">
        <v>0</v>
      </c>
      <c r="G145" t="s">
        <v>5460</v>
      </c>
      <c r="H145">
        <v>0</v>
      </c>
      <c r="I145" t="s">
        <v>5461</v>
      </c>
      <c r="J145">
        <v>2000</v>
      </c>
      <c r="K145">
        <v>500</v>
      </c>
      <c r="L145">
        <v>564</v>
      </c>
      <c r="M145">
        <v>75</v>
      </c>
      <c r="Q145" s="16"/>
      <c r="R145">
        <v>1</v>
      </c>
      <c r="S145" t="s">
        <v>5477</v>
      </c>
      <c r="T145" s="16">
        <v>46074</v>
      </c>
      <c r="U145">
        <v>1</v>
      </c>
      <c r="V145" t="s">
        <v>5465</v>
      </c>
      <c r="W145">
        <v>2</v>
      </c>
      <c r="X145" t="s">
        <v>1203</v>
      </c>
      <c r="Y145">
        <v>1</v>
      </c>
    </row>
    <row r="146" spans="1:25">
      <c r="A146">
        <v>1</v>
      </c>
      <c r="B146" t="s">
        <v>5459</v>
      </c>
      <c r="C146">
        <v>171</v>
      </c>
      <c r="D146" t="s">
        <v>2392</v>
      </c>
      <c r="E146" t="s">
        <v>475</v>
      </c>
      <c r="F146">
        <v>0</v>
      </c>
      <c r="G146" t="s">
        <v>5460</v>
      </c>
      <c r="H146">
        <v>0</v>
      </c>
      <c r="I146" t="s">
        <v>5461</v>
      </c>
      <c r="J146">
        <v>2000</v>
      </c>
      <c r="K146">
        <v>500</v>
      </c>
      <c r="L146">
        <v>584</v>
      </c>
      <c r="M146">
        <v>238</v>
      </c>
      <c r="Q146" s="16"/>
      <c r="R146" t="s">
        <v>5463</v>
      </c>
      <c r="S146" t="s">
        <v>5464</v>
      </c>
      <c r="T146" s="16">
        <v>46045</v>
      </c>
      <c r="U146">
        <v>1</v>
      </c>
      <c r="V146" t="s">
        <v>5465</v>
      </c>
      <c r="W146">
        <v>2</v>
      </c>
      <c r="X146" t="s">
        <v>1203</v>
      </c>
      <c r="Y146">
        <v>1</v>
      </c>
    </row>
    <row r="147" spans="1:25">
      <c r="A147">
        <v>1</v>
      </c>
      <c r="B147" t="s">
        <v>5459</v>
      </c>
      <c r="C147">
        <v>172</v>
      </c>
      <c r="D147" t="s">
        <v>3027</v>
      </c>
      <c r="E147" t="s">
        <v>1615</v>
      </c>
      <c r="F147">
        <v>0</v>
      </c>
      <c r="G147" t="s">
        <v>5460</v>
      </c>
      <c r="H147">
        <v>0</v>
      </c>
      <c r="I147" t="s">
        <v>5461</v>
      </c>
      <c r="J147">
        <v>2000</v>
      </c>
      <c r="K147">
        <v>500</v>
      </c>
      <c r="L147">
        <v>1051</v>
      </c>
      <c r="M147">
        <v>413</v>
      </c>
      <c r="Q147" s="16"/>
      <c r="R147" t="s">
        <v>5463</v>
      </c>
      <c r="S147" t="s">
        <v>5464</v>
      </c>
      <c r="T147" s="16">
        <v>46045</v>
      </c>
      <c r="U147">
        <v>1</v>
      </c>
      <c r="V147" t="s">
        <v>5465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5459</v>
      </c>
      <c r="C148">
        <v>173</v>
      </c>
      <c r="D148" t="s">
        <v>2874</v>
      </c>
      <c r="E148" t="s">
        <v>1565</v>
      </c>
      <c r="F148">
        <v>0</v>
      </c>
      <c r="G148" t="s">
        <v>5460</v>
      </c>
      <c r="H148">
        <v>0</v>
      </c>
      <c r="I148" t="s">
        <v>5461</v>
      </c>
      <c r="J148">
        <v>0</v>
      </c>
      <c r="K148">
        <v>0</v>
      </c>
      <c r="L148">
        <v>1441</v>
      </c>
      <c r="M148">
        <v>634</v>
      </c>
      <c r="N148">
        <v>1</v>
      </c>
      <c r="O148" t="s">
        <v>5471</v>
      </c>
      <c r="Q148" s="16"/>
      <c r="R148" t="s">
        <v>5463</v>
      </c>
      <c r="S148" t="s">
        <v>5464</v>
      </c>
      <c r="T148" s="16">
        <v>46045</v>
      </c>
      <c r="U148">
        <v>1</v>
      </c>
      <c r="V148" t="s">
        <v>5465</v>
      </c>
      <c r="W148">
        <v>1</v>
      </c>
      <c r="X148" t="s">
        <v>88</v>
      </c>
      <c r="Y148">
        <v>2</v>
      </c>
    </row>
    <row r="149" spans="1:25">
      <c r="A149">
        <v>1</v>
      </c>
      <c r="B149" t="s">
        <v>5459</v>
      </c>
      <c r="C149">
        <v>174</v>
      </c>
      <c r="D149" t="s">
        <v>3162</v>
      </c>
      <c r="E149" t="s">
        <v>866</v>
      </c>
      <c r="F149">
        <v>0</v>
      </c>
      <c r="G149" t="s">
        <v>5460</v>
      </c>
      <c r="H149">
        <v>0</v>
      </c>
      <c r="I149" t="s">
        <v>5461</v>
      </c>
      <c r="J149">
        <v>2000</v>
      </c>
      <c r="K149">
        <v>500</v>
      </c>
      <c r="L149">
        <v>160</v>
      </c>
      <c r="M149">
        <v>241</v>
      </c>
      <c r="P149">
        <v>19350</v>
      </c>
      <c r="Q149">
        <v>46752</v>
      </c>
      <c r="R149">
        <v>4</v>
      </c>
      <c r="S149" t="s">
        <v>5473</v>
      </c>
      <c r="T149" s="16">
        <v>46105</v>
      </c>
      <c r="U149">
        <v>1</v>
      </c>
      <c r="V149" t="s">
        <v>5465</v>
      </c>
      <c r="W149">
        <v>2</v>
      </c>
      <c r="X149" t="s">
        <v>1203</v>
      </c>
      <c r="Y149">
        <v>1</v>
      </c>
    </row>
    <row r="150" spans="1:25">
      <c r="A150">
        <v>1</v>
      </c>
      <c r="B150" t="s">
        <v>5459</v>
      </c>
      <c r="C150">
        <v>175</v>
      </c>
      <c r="D150" t="s">
        <v>3121</v>
      </c>
      <c r="E150" t="s">
        <v>1646</v>
      </c>
      <c r="F150">
        <v>0</v>
      </c>
      <c r="G150" t="s">
        <v>5460</v>
      </c>
      <c r="H150">
        <v>0</v>
      </c>
      <c r="I150" t="s">
        <v>5461</v>
      </c>
      <c r="J150">
        <v>0</v>
      </c>
      <c r="K150">
        <v>0</v>
      </c>
      <c r="L150">
        <v>802</v>
      </c>
      <c r="M150">
        <v>816</v>
      </c>
      <c r="P150">
        <v>2501</v>
      </c>
      <c r="Q150">
        <v>47542</v>
      </c>
      <c r="R150">
        <v>9</v>
      </c>
      <c r="S150" t="s">
        <v>5467</v>
      </c>
      <c r="T150" s="16">
        <v>46079</v>
      </c>
      <c r="U150">
        <v>1</v>
      </c>
      <c r="V150" t="s">
        <v>5465</v>
      </c>
      <c r="W150">
        <v>1</v>
      </c>
      <c r="X150" t="s">
        <v>88</v>
      </c>
      <c r="Y150">
        <v>1</v>
      </c>
    </row>
    <row r="151" spans="1:25">
      <c r="A151">
        <v>1</v>
      </c>
      <c r="B151" t="s">
        <v>5459</v>
      </c>
      <c r="C151">
        <v>176</v>
      </c>
      <c r="D151" t="s">
        <v>2304</v>
      </c>
      <c r="E151" t="s">
        <v>1385</v>
      </c>
      <c r="F151">
        <v>0</v>
      </c>
      <c r="G151" t="s">
        <v>5460</v>
      </c>
      <c r="H151">
        <v>0</v>
      </c>
      <c r="I151" t="s">
        <v>5461</v>
      </c>
      <c r="J151">
        <v>2000</v>
      </c>
      <c r="K151">
        <v>500</v>
      </c>
      <c r="L151">
        <v>546</v>
      </c>
      <c r="M151">
        <v>531</v>
      </c>
      <c r="P151" t="s">
        <v>5537</v>
      </c>
      <c r="Q151">
        <v>46843</v>
      </c>
      <c r="R151" t="s">
        <v>5463</v>
      </c>
      <c r="S151" t="s">
        <v>5464</v>
      </c>
      <c r="T151" s="16">
        <v>46045</v>
      </c>
      <c r="U151">
        <v>1</v>
      </c>
      <c r="V151" t="s">
        <v>5465</v>
      </c>
      <c r="Y151">
        <v>1</v>
      </c>
    </row>
    <row r="152" spans="1:25">
      <c r="A152">
        <v>1</v>
      </c>
      <c r="B152" t="s">
        <v>5459</v>
      </c>
      <c r="C152">
        <v>177</v>
      </c>
      <c r="D152" t="s">
        <v>2516</v>
      </c>
      <c r="E152" t="s">
        <v>1449</v>
      </c>
      <c r="F152">
        <v>0</v>
      </c>
      <c r="G152" t="s">
        <v>5460</v>
      </c>
      <c r="H152">
        <v>0</v>
      </c>
      <c r="I152" t="s">
        <v>5461</v>
      </c>
      <c r="J152">
        <v>2000</v>
      </c>
      <c r="K152">
        <v>500</v>
      </c>
      <c r="L152">
        <v>626</v>
      </c>
      <c r="M152">
        <v>750</v>
      </c>
      <c r="R152" t="s">
        <v>5463</v>
      </c>
      <c r="S152" t="s">
        <v>5464</v>
      </c>
      <c r="T152" s="16">
        <v>46045</v>
      </c>
      <c r="U152">
        <v>1</v>
      </c>
      <c r="V152" t="s">
        <v>5465</v>
      </c>
      <c r="W152">
        <v>1</v>
      </c>
      <c r="X152" t="s">
        <v>88</v>
      </c>
      <c r="Y152">
        <v>1</v>
      </c>
    </row>
    <row r="153" spans="1:25">
      <c r="A153">
        <v>1</v>
      </c>
      <c r="B153" t="s">
        <v>5459</v>
      </c>
      <c r="C153">
        <v>178</v>
      </c>
      <c r="D153" t="s">
        <v>3016</v>
      </c>
      <c r="E153" t="s">
        <v>1611</v>
      </c>
      <c r="F153">
        <v>0</v>
      </c>
      <c r="G153" t="s">
        <v>5460</v>
      </c>
      <c r="H153">
        <v>0</v>
      </c>
      <c r="I153" t="s">
        <v>5461</v>
      </c>
      <c r="J153">
        <v>0</v>
      </c>
      <c r="K153">
        <v>0</v>
      </c>
      <c r="L153">
        <v>296</v>
      </c>
      <c r="M153">
        <v>72</v>
      </c>
      <c r="P153" t="s">
        <v>5538</v>
      </c>
      <c r="Q153" s="16">
        <v>46691</v>
      </c>
      <c r="R153">
        <v>9</v>
      </c>
      <c r="S153" t="s">
        <v>5467</v>
      </c>
      <c r="T153" s="16">
        <v>46078</v>
      </c>
      <c r="U153">
        <v>1</v>
      </c>
      <c r="V153" t="s">
        <v>5465</v>
      </c>
      <c r="W153">
        <v>2</v>
      </c>
      <c r="X153" t="s">
        <v>1203</v>
      </c>
      <c r="Y153">
        <v>1</v>
      </c>
    </row>
    <row r="154" spans="1:25">
      <c r="A154">
        <v>1</v>
      </c>
      <c r="B154" t="s">
        <v>5459</v>
      </c>
      <c r="C154">
        <v>179</v>
      </c>
      <c r="D154" t="s">
        <v>2471</v>
      </c>
      <c r="E154" t="s">
        <v>1434</v>
      </c>
      <c r="F154">
        <v>0</v>
      </c>
      <c r="G154" t="s">
        <v>5460</v>
      </c>
      <c r="H154">
        <v>0</v>
      </c>
      <c r="I154" t="s">
        <v>5461</v>
      </c>
      <c r="J154">
        <v>2000</v>
      </c>
      <c r="K154">
        <v>500</v>
      </c>
      <c r="L154">
        <v>0</v>
      </c>
      <c r="M154">
        <v>0</v>
      </c>
      <c r="Q154" s="16"/>
      <c r="R154" t="s">
        <v>5463</v>
      </c>
      <c r="S154" t="s">
        <v>5464</v>
      </c>
      <c r="T154" s="16">
        <v>46045</v>
      </c>
      <c r="U154">
        <v>1</v>
      </c>
      <c r="V154" t="s">
        <v>5465</v>
      </c>
      <c r="W154">
        <v>4</v>
      </c>
      <c r="Y154">
        <v>1</v>
      </c>
    </row>
    <row r="155" spans="1:25">
      <c r="A155">
        <v>1</v>
      </c>
      <c r="B155" t="s">
        <v>5459</v>
      </c>
      <c r="C155">
        <v>180</v>
      </c>
      <c r="D155" t="s">
        <v>2983</v>
      </c>
      <c r="E155" t="s">
        <v>1601</v>
      </c>
      <c r="F155">
        <v>0</v>
      </c>
      <c r="G155" t="s">
        <v>5460</v>
      </c>
      <c r="H155">
        <v>0</v>
      </c>
      <c r="I155" t="s">
        <v>5461</v>
      </c>
      <c r="J155">
        <v>2000</v>
      </c>
      <c r="K155">
        <v>500</v>
      </c>
      <c r="L155">
        <v>742</v>
      </c>
      <c r="M155">
        <v>259</v>
      </c>
      <c r="P155" t="s">
        <v>5539</v>
      </c>
      <c r="Q155" s="16">
        <v>46630</v>
      </c>
      <c r="R155" t="s">
        <v>5463</v>
      </c>
      <c r="S155" t="s">
        <v>5464</v>
      </c>
      <c r="T155" s="16">
        <v>46045</v>
      </c>
      <c r="U155">
        <v>1</v>
      </c>
      <c r="V155" t="s">
        <v>5465</v>
      </c>
      <c r="Y155">
        <v>1</v>
      </c>
    </row>
    <row r="156" spans="1:25">
      <c r="A156">
        <v>1</v>
      </c>
      <c r="B156" t="s">
        <v>5459</v>
      </c>
      <c r="C156">
        <v>181</v>
      </c>
      <c r="D156" t="s">
        <v>3687</v>
      </c>
      <c r="E156" t="s">
        <v>1839</v>
      </c>
      <c r="F156">
        <v>0</v>
      </c>
      <c r="G156" t="s">
        <v>5460</v>
      </c>
      <c r="H156">
        <v>0</v>
      </c>
      <c r="I156" t="s">
        <v>5461</v>
      </c>
      <c r="J156">
        <v>0</v>
      </c>
      <c r="K156">
        <v>0</v>
      </c>
      <c r="L156">
        <v>384</v>
      </c>
      <c r="M156">
        <v>204</v>
      </c>
      <c r="P156" t="s">
        <v>5598</v>
      </c>
      <c r="Q156">
        <v>46812</v>
      </c>
      <c r="R156">
        <v>4</v>
      </c>
      <c r="S156" t="s">
        <v>5473</v>
      </c>
      <c r="T156" s="16">
        <v>46105</v>
      </c>
      <c r="U156">
        <v>1</v>
      </c>
      <c r="V156" t="s">
        <v>5465</v>
      </c>
      <c r="Y156">
        <v>1</v>
      </c>
    </row>
    <row r="157" spans="1:25">
      <c r="A157">
        <v>1</v>
      </c>
      <c r="B157" t="s">
        <v>5459</v>
      </c>
      <c r="C157">
        <v>183</v>
      </c>
      <c r="D157" t="s">
        <v>3123</v>
      </c>
      <c r="E157" t="s">
        <v>1647</v>
      </c>
      <c r="F157">
        <v>0</v>
      </c>
      <c r="G157" t="s">
        <v>5460</v>
      </c>
      <c r="H157">
        <v>0</v>
      </c>
      <c r="I157" t="s">
        <v>5461</v>
      </c>
      <c r="J157">
        <v>0</v>
      </c>
      <c r="K157">
        <v>0</v>
      </c>
      <c r="L157">
        <v>1114</v>
      </c>
      <c r="M157">
        <v>306</v>
      </c>
      <c r="P157">
        <v>2415</v>
      </c>
      <c r="Q157" s="16">
        <v>47483</v>
      </c>
      <c r="R157">
        <v>4</v>
      </c>
      <c r="S157" t="s">
        <v>5473</v>
      </c>
      <c r="T157" s="16">
        <v>46042</v>
      </c>
      <c r="U157">
        <v>1</v>
      </c>
      <c r="V157" t="s">
        <v>5465</v>
      </c>
      <c r="W157">
        <v>2</v>
      </c>
      <c r="X157" t="s">
        <v>1203</v>
      </c>
      <c r="Y157">
        <v>1</v>
      </c>
    </row>
    <row r="158" spans="1:25">
      <c r="A158">
        <v>1</v>
      </c>
      <c r="B158" t="s">
        <v>5459</v>
      </c>
      <c r="C158">
        <v>184</v>
      </c>
      <c r="D158" t="s">
        <v>2711</v>
      </c>
      <c r="E158" t="s">
        <v>1509</v>
      </c>
      <c r="F158">
        <v>0</v>
      </c>
      <c r="G158" t="s">
        <v>5460</v>
      </c>
      <c r="H158">
        <v>0</v>
      </c>
      <c r="I158" t="s">
        <v>5461</v>
      </c>
      <c r="J158">
        <v>2000</v>
      </c>
      <c r="K158">
        <v>500</v>
      </c>
      <c r="L158">
        <v>1022</v>
      </c>
      <c r="M158">
        <v>39</v>
      </c>
      <c r="P158" t="s">
        <v>5540</v>
      </c>
      <c r="Q158">
        <v>46873</v>
      </c>
      <c r="R158">
        <v>4</v>
      </c>
      <c r="S158" t="s">
        <v>5473</v>
      </c>
      <c r="T158" s="16">
        <v>46070</v>
      </c>
      <c r="U158">
        <v>1</v>
      </c>
      <c r="V158" t="s">
        <v>5465</v>
      </c>
      <c r="W158">
        <v>1</v>
      </c>
      <c r="X158" t="s">
        <v>88</v>
      </c>
      <c r="Y158">
        <v>1</v>
      </c>
    </row>
    <row r="159" spans="1:25">
      <c r="A159">
        <v>1</v>
      </c>
      <c r="B159" t="s">
        <v>5459</v>
      </c>
      <c r="C159">
        <v>185</v>
      </c>
      <c r="D159" t="s">
        <v>2534</v>
      </c>
      <c r="E159" t="s">
        <v>1454</v>
      </c>
      <c r="F159">
        <v>0</v>
      </c>
      <c r="G159" t="s">
        <v>5460</v>
      </c>
      <c r="H159">
        <v>0</v>
      </c>
      <c r="I159" t="s">
        <v>5461</v>
      </c>
      <c r="J159">
        <v>2000</v>
      </c>
      <c r="K159">
        <v>500</v>
      </c>
      <c r="L159">
        <v>1394</v>
      </c>
      <c r="M159">
        <v>167</v>
      </c>
      <c r="P159" t="s">
        <v>5541</v>
      </c>
      <c r="Q159" s="16">
        <v>46477</v>
      </c>
      <c r="R159" t="s">
        <v>5463</v>
      </c>
      <c r="S159" t="s">
        <v>5464</v>
      </c>
      <c r="T159" s="16">
        <v>46045</v>
      </c>
      <c r="U159">
        <v>1</v>
      </c>
      <c r="V159" t="s">
        <v>5465</v>
      </c>
      <c r="W159">
        <v>1</v>
      </c>
      <c r="X159" t="s">
        <v>88</v>
      </c>
      <c r="Y159">
        <v>1</v>
      </c>
    </row>
    <row r="160" spans="1:25">
      <c r="A160">
        <v>1</v>
      </c>
      <c r="B160" t="s">
        <v>5459</v>
      </c>
      <c r="C160">
        <v>187</v>
      </c>
      <c r="D160" t="s">
        <v>2481</v>
      </c>
      <c r="E160" t="s">
        <v>526</v>
      </c>
      <c r="F160">
        <v>0</v>
      </c>
      <c r="G160" t="s">
        <v>5460</v>
      </c>
      <c r="H160">
        <v>0</v>
      </c>
      <c r="I160" t="s">
        <v>5461</v>
      </c>
      <c r="J160">
        <v>2000</v>
      </c>
      <c r="K160">
        <v>500</v>
      </c>
      <c r="L160">
        <v>93</v>
      </c>
      <c r="M160">
        <v>15</v>
      </c>
      <c r="Q160" s="16"/>
      <c r="R160">
        <v>1</v>
      </c>
      <c r="S160" t="s">
        <v>5477</v>
      </c>
      <c r="T160" s="16">
        <v>46074</v>
      </c>
      <c r="U160">
        <v>1</v>
      </c>
      <c r="V160" t="s">
        <v>5465</v>
      </c>
      <c r="W160">
        <v>2</v>
      </c>
      <c r="X160" t="s">
        <v>1203</v>
      </c>
      <c r="Y160">
        <v>1</v>
      </c>
    </row>
    <row r="161" spans="1:25">
      <c r="A161">
        <v>1</v>
      </c>
      <c r="B161" t="s">
        <v>5459</v>
      </c>
      <c r="C161">
        <v>188</v>
      </c>
      <c r="D161" t="s">
        <v>3421</v>
      </c>
      <c r="E161" t="s">
        <v>1745</v>
      </c>
      <c r="F161">
        <v>0</v>
      </c>
      <c r="G161" t="s">
        <v>5460</v>
      </c>
      <c r="H161">
        <v>0</v>
      </c>
      <c r="I161" t="s">
        <v>5461</v>
      </c>
      <c r="J161">
        <v>0</v>
      </c>
      <c r="K161">
        <v>0</v>
      </c>
      <c r="L161">
        <v>168</v>
      </c>
      <c r="M161">
        <v>0</v>
      </c>
      <c r="N161">
        <v>1</v>
      </c>
      <c r="O161" t="s">
        <v>5471</v>
      </c>
      <c r="Q161" s="16"/>
      <c r="R161" t="s">
        <v>5463</v>
      </c>
      <c r="S161" t="s">
        <v>5464</v>
      </c>
      <c r="T161" s="16">
        <v>46045</v>
      </c>
      <c r="U161">
        <v>1</v>
      </c>
      <c r="V161" t="s">
        <v>5465</v>
      </c>
      <c r="W161">
        <v>2</v>
      </c>
      <c r="X161" t="s">
        <v>1203</v>
      </c>
      <c r="Y161">
        <v>1</v>
      </c>
    </row>
    <row r="162" spans="1:25">
      <c r="A162">
        <v>1</v>
      </c>
      <c r="B162" t="s">
        <v>5459</v>
      </c>
      <c r="C162">
        <v>189</v>
      </c>
      <c r="D162" t="s">
        <v>3441</v>
      </c>
      <c r="E162" t="s">
        <v>1751</v>
      </c>
      <c r="F162">
        <v>0</v>
      </c>
      <c r="G162" t="s">
        <v>5460</v>
      </c>
      <c r="H162">
        <v>0</v>
      </c>
      <c r="I162" t="s">
        <v>5461</v>
      </c>
      <c r="J162">
        <v>2000</v>
      </c>
      <c r="K162">
        <v>500</v>
      </c>
      <c r="L162">
        <v>274</v>
      </c>
      <c r="M162">
        <v>166</v>
      </c>
      <c r="P162">
        <v>2214</v>
      </c>
      <c r="Q162" s="16">
        <v>45657</v>
      </c>
      <c r="R162">
        <v>9</v>
      </c>
      <c r="S162" t="s">
        <v>5467</v>
      </c>
      <c r="T162" s="16">
        <v>46086</v>
      </c>
      <c r="U162">
        <v>1</v>
      </c>
      <c r="V162" t="s">
        <v>5465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5459</v>
      </c>
      <c r="C163">
        <v>190</v>
      </c>
      <c r="D163" t="s">
        <v>3645</v>
      </c>
      <c r="E163" t="s">
        <v>1827</v>
      </c>
      <c r="F163">
        <v>0</v>
      </c>
      <c r="G163" t="s">
        <v>5460</v>
      </c>
      <c r="H163">
        <v>0</v>
      </c>
      <c r="I163" t="s">
        <v>5461</v>
      </c>
      <c r="J163">
        <v>2000</v>
      </c>
      <c r="K163">
        <v>500</v>
      </c>
      <c r="L163">
        <v>335</v>
      </c>
      <c r="M163">
        <v>261</v>
      </c>
      <c r="Q163" s="16"/>
      <c r="R163" t="s">
        <v>5463</v>
      </c>
      <c r="S163" t="s">
        <v>5464</v>
      </c>
      <c r="T163" s="16">
        <v>46045</v>
      </c>
      <c r="U163">
        <v>1</v>
      </c>
      <c r="V163" t="s">
        <v>5465</v>
      </c>
      <c r="W163">
        <v>2</v>
      </c>
      <c r="X163" t="s">
        <v>1203</v>
      </c>
      <c r="Y163">
        <v>1</v>
      </c>
    </row>
    <row r="164" spans="1:25">
      <c r="A164">
        <v>1</v>
      </c>
      <c r="B164" t="s">
        <v>5459</v>
      </c>
      <c r="C164">
        <v>191</v>
      </c>
      <c r="D164" t="s">
        <v>2973</v>
      </c>
      <c r="E164" t="s">
        <v>765</v>
      </c>
      <c r="F164">
        <v>0</v>
      </c>
      <c r="G164" t="s">
        <v>5460</v>
      </c>
      <c r="H164">
        <v>0</v>
      </c>
      <c r="I164" t="s">
        <v>5461</v>
      </c>
      <c r="J164">
        <v>0</v>
      </c>
      <c r="K164">
        <v>0</v>
      </c>
      <c r="L164">
        <v>1241</v>
      </c>
      <c r="M164">
        <v>298</v>
      </c>
      <c r="P164" t="s">
        <v>5542</v>
      </c>
      <c r="Q164">
        <v>46934</v>
      </c>
      <c r="R164">
        <v>7</v>
      </c>
      <c r="S164" t="s">
        <v>5485</v>
      </c>
      <c r="T164" s="16">
        <v>46052</v>
      </c>
      <c r="U164">
        <v>1</v>
      </c>
      <c r="V164" t="s">
        <v>5465</v>
      </c>
      <c r="W164">
        <v>2</v>
      </c>
      <c r="X164" t="s">
        <v>1203</v>
      </c>
      <c r="Y164">
        <v>1</v>
      </c>
    </row>
    <row r="165" spans="1:25">
      <c r="A165">
        <v>1</v>
      </c>
      <c r="B165" t="s">
        <v>5459</v>
      </c>
      <c r="C165">
        <v>192</v>
      </c>
      <c r="D165" t="s">
        <v>2919</v>
      </c>
      <c r="E165" t="s">
        <v>1580</v>
      </c>
      <c r="F165">
        <v>0</v>
      </c>
      <c r="G165" t="s">
        <v>5460</v>
      </c>
      <c r="H165">
        <v>0</v>
      </c>
      <c r="I165" t="s">
        <v>5461</v>
      </c>
      <c r="J165">
        <v>2000</v>
      </c>
      <c r="K165">
        <v>500</v>
      </c>
      <c r="L165">
        <v>462</v>
      </c>
      <c r="M165">
        <v>504</v>
      </c>
      <c r="R165" t="s">
        <v>5463</v>
      </c>
      <c r="S165" t="s">
        <v>5464</v>
      </c>
      <c r="T165" s="16">
        <v>46045</v>
      </c>
      <c r="U165">
        <v>1</v>
      </c>
      <c r="V165" t="s">
        <v>5465</v>
      </c>
      <c r="W165">
        <v>1</v>
      </c>
      <c r="X165" t="s">
        <v>88</v>
      </c>
      <c r="Y165">
        <v>1</v>
      </c>
    </row>
    <row r="166" spans="1:25">
      <c r="A166">
        <v>1</v>
      </c>
      <c r="B166" t="s">
        <v>5459</v>
      </c>
      <c r="C166">
        <v>193</v>
      </c>
      <c r="D166" t="s">
        <v>2537</v>
      </c>
      <c r="E166" t="s">
        <v>557</v>
      </c>
      <c r="F166">
        <v>0</v>
      </c>
      <c r="G166" t="s">
        <v>5460</v>
      </c>
      <c r="H166">
        <v>0</v>
      </c>
      <c r="I166" t="s">
        <v>5461</v>
      </c>
      <c r="J166">
        <v>2000</v>
      </c>
      <c r="K166">
        <v>500</v>
      </c>
      <c r="L166">
        <v>0</v>
      </c>
      <c r="M166">
        <v>873</v>
      </c>
      <c r="Q166" s="16"/>
      <c r="R166" t="s">
        <v>5463</v>
      </c>
      <c r="S166" t="s">
        <v>5464</v>
      </c>
      <c r="T166" s="16">
        <v>46045</v>
      </c>
      <c r="U166">
        <v>1</v>
      </c>
      <c r="V166" t="s">
        <v>5465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5459</v>
      </c>
      <c r="C167">
        <v>194</v>
      </c>
      <c r="D167" t="s">
        <v>3456</v>
      </c>
      <c r="E167" t="s">
        <v>1755</v>
      </c>
      <c r="F167">
        <v>0</v>
      </c>
      <c r="G167" t="s">
        <v>5460</v>
      </c>
      <c r="H167">
        <v>0</v>
      </c>
      <c r="I167" t="s">
        <v>5461</v>
      </c>
      <c r="J167">
        <v>2000</v>
      </c>
      <c r="K167">
        <v>500</v>
      </c>
      <c r="L167">
        <v>1270</v>
      </c>
      <c r="M167">
        <v>286</v>
      </c>
      <c r="P167" t="s">
        <v>5543</v>
      </c>
      <c r="Q167">
        <v>46783</v>
      </c>
      <c r="R167">
        <v>1</v>
      </c>
      <c r="S167" t="s">
        <v>5477</v>
      </c>
      <c r="T167" s="16">
        <v>46090</v>
      </c>
      <c r="U167">
        <v>1</v>
      </c>
      <c r="V167" t="s">
        <v>5465</v>
      </c>
      <c r="W167">
        <v>2</v>
      </c>
      <c r="X167" t="s">
        <v>1203</v>
      </c>
      <c r="Y167">
        <v>1</v>
      </c>
    </row>
    <row r="168" spans="1:25">
      <c r="A168">
        <v>1</v>
      </c>
      <c r="B168" t="s">
        <v>5459</v>
      </c>
      <c r="C168">
        <v>195</v>
      </c>
      <c r="D168" t="s">
        <v>2468</v>
      </c>
      <c r="E168" t="s">
        <v>1433</v>
      </c>
      <c r="F168">
        <v>0</v>
      </c>
      <c r="G168" t="s">
        <v>5460</v>
      </c>
      <c r="H168">
        <v>0</v>
      </c>
      <c r="I168" t="s">
        <v>5461</v>
      </c>
      <c r="J168">
        <v>2000</v>
      </c>
      <c r="K168">
        <v>500</v>
      </c>
      <c r="L168">
        <v>1076</v>
      </c>
      <c r="M168">
        <v>545</v>
      </c>
      <c r="P168" t="s">
        <v>5544</v>
      </c>
      <c r="Q168" s="16">
        <v>46752</v>
      </c>
      <c r="R168" t="s">
        <v>5463</v>
      </c>
      <c r="S168" t="s">
        <v>5464</v>
      </c>
      <c r="T168" s="16">
        <v>46045</v>
      </c>
      <c r="U168">
        <v>1</v>
      </c>
      <c r="V168" t="s">
        <v>5465</v>
      </c>
      <c r="W168">
        <v>2</v>
      </c>
      <c r="X168" t="s">
        <v>1203</v>
      </c>
      <c r="Y168">
        <v>1</v>
      </c>
    </row>
    <row r="169" spans="1:25">
      <c r="A169">
        <v>1</v>
      </c>
      <c r="B169" t="s">
        <v>5459</v>
      </c>
      <c r="C169">
        <v>196</v>
      </c>
      <c r="D169" t="s">
        <v>3062</v>
      </c>
      <c r="E169" t="s">
        <v>1625</v>
      </c>
      <c r="F169">
        <v>0</v>
      </c>
      <c r="G169" t="s">
        <v>5460</v>
      </c>
      <c r="H169">
        <v>0</v>
      </c>
      <c r="I169" t="s">
        <v>5461</v>
      </c>
      <c r="J169">
        <v>2000</v>
      </c>
      <c r="K169">
        <v>500</v>
      </c>
      <c r="L169">
        <v>2006</v>
      </c>
      <c r="M169">
        <v>20</v>
      </c>
      <c r="P169">
        <v>53026</v>
      </c>
      <c r="Q169">
        <v>47177</v>
      </c>
      <c r="R169">
        <v>1</v>
      </c>
      <c r="S169" t="s">
        <v>5477</v>
      </c>
      <c r="T169" s="16">
        <v>46057</v>
      </c>
      <c r="U169">
        <v>1</v>
      </c>
      <c r="V169" t="s">
        <v>5465</v>
      </c>
      <c r="Y169">
        <v>1</v>
      </c>
    </row>
    <row r="170" spans="1:25">
      <c r="A170">
        <v>1</v>
      </c>
      <c r="B170" t="s">
        <v>5459</v>
      </c>
      <c r="C170">
        <v>197</v>
      </c>
      <c r="D170" t="s">
        <v>3450</v>
      </c>
      <c r="E170" t="s">
        <v>1012</v>
      </c>
      <c r="F170">
        <v>0</v>
      </c>
      <c r="G170" t="s">
        <v>5460</v>
      </c>
      <c r="H170">
        <v>0</v>
      </c>
      <c r="I170" t="s">
        <v>5461</v>
      </c>
      <c r="J170">
        <v>2000</v>
      </c>
      <c r="K170">
        <v>500</v>
      </c>
      <c r="L170">
        <v>2285</v>
      </c>
      <c r="M170">
        <v>242</v>
      </c>
      <c r="P170" t="s">
        <v>5545</v>
      </c>
      <c r="Q170">
        <v>46904</v>
      </c>
      <c r="R170">
        <v>6</v>
      </c>
      <c r="S170" t="s">
        <v>5470</v>
      </c>
      <c r="T170" s="16">
        <v>46070</v>
      </c>
      <c r="U170">
        <v>1</v>
      </c>
      <c r="V170" t="s">
        <v>5465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5459</v>
      </c>
      <c r="C171">
        <v>198</v>
      </c>
      <c r="D171" t="s">
        <v>3648</v>
      </c>
      <c r="E171" t="s">
        <v>1116</v>
      </c>
      <c r="F171">
        <v>0</v>
      </c>
      <c r="G171" t="s">
        <v>5460</v>
      </c>
      <c r="H171">
        <v>0</v>
      </c>
      <c r="I171" t="s">
        <v>5461</v>
      </c>
      <c r="J171">
        <v>2000</v>
      </c>
      <c r="K171">
        <v>500</v>
      </c>
      <c r="L171">
        <v>990</v>
      </c>
      <c r="M171">
        <v>142</v>
      </c>
      <c r="Q171" s="16"/>
      <c r="R171" t="s">
        <v>5463</v>
      </c>
      <c r="S171" t="s">
        <v>5464</v>
      </c>
      <c r="T171" s="16">
        <v>46045</v>
      </c>
      <c r="U171">
        <v>1</v>
      </c>
      <c r="V171" t="s">
        <v>5465</v>
      </c>
      <c r="W171">
        <v>2</v>
      </c>
      <c r="X171" t="s">
        <v>1203</v>
      </c>
      <c r="Y171">
        <v>1</v>
      </c>
    </row>
    <row r="172" spans="1:25">
      <c r="A172">
        <v>1</v>
      </c>
      <c r="B172" t="s">
        <v>5459</v>
      </c>
      <c r="C172">
        <v>199</v>
      </c>
      <c r="D172" t="s">
        <v>3158</v>
      </c>
      <c r="E172" t="s">
        <v>1660</v>
      </c>
      <c r="F172">
        <v>0</v>
      </c>
      <c r="G172" t="s">
        <v>5460</v>
      </c>
      <c r="H172">
        <v>0</v>
      </c>
      <c r="I172" t="s">
        <v>5461</v>
      </c>
      <c r="J172">
        <v>0</v>
      </c>
      <c r="K172">
        <v>0</v>
      </c>
      <c r="L172">
        <v>86</v>
      </c>
      <c r="M172">
        <v>26</v>
      </c>
      <c r="P172" t="s">
        <v>5546</v>
      </c>
      <c r="Q172" s="16">
        <v>47087</v>
      </c>
      <c r="R172">
        <v>1</v>
      </c>
      <c r="S172" t="s">
        <v>5477</v>
      </c>
      <c r="T172" s="16">
        <v>46107</v>
      </c>
      <c r="U172">
        <v>1</v>
      </c>
      <c r="V172" t="s">
        <v>5465</v>
      </c>
      <c r="W172">
        <v>2</v>
      </c>
      <c r="X172" t="s">
        <v>1203</v>
      </c>
      <c r="Y172">
        <v>1</v>
      </c>
    </row>
    <row r="173" spans="1:25">
      <c r="A173">
        <v>1</v>
      </c>
      <c r="B173" t="s">
        <v>5459</v>
      </c>
      <c r="C173">
        <v>200</v>
      </c>
      <c r="D173" t="s">
        <v>3242</v>
      </c>
      <c r="E173" t="s">
        <v>1687</v>
      </c>
      <c r="F173">
        <v>0</v>
      </c>
      <c r="G173" t="s">
        <v>5460</v>
      </c>
      <c r="H173">
        <v>0</v>
      </c>
      <c r="I173" t="s">
        <v>5461</v>
      </c>
      <c r="J173">
        <v>0</v>
      </c>
      <c r="K173">
        <v>0</v>
      </c>
      <c r="L173">
        <v>1390</v>
      </c>
      <c r="M173">
        <v>679</v>
      </c>
      <c r="N173">
        <v>1</v>
      </c>
      <c r="O173" t="s">
        <v>5471</v>
      </c>
      <c r="Q173" s="16"/>
      <c r="R173">
        <v>1</v>
      </c>
      <c r="S173" t="s">
        <v>5477</v>
      </c>
      <c r="T173" s="16">
        <v>46065</v>
      </c>
      <c r="U173">
        <v>1</v>
      </c>
      <c r="V173" t="s">
        <v>5465</v>
      </c>
      <c r="W173">
        <v>1</v>
      </c>
      <c r="X173" t="s">
        <v>88</v>
      </c>
      <c r="Y173">
        <v>1</v>
      </c>
    </row>
    <row r="174" spans="1:25">
      <c r="A174">
        <v>1</v>
      </c>
      <c r="B174" t="s">
        <v>5459</v>
      </c>
      <c r="C174">
        <v>201</v>
      </c>
      <c r="D174" t="s">
        <v>2540</v>
      </c>
      <c r="E174" t="s">
        <v>558</v>
      </c>
      <c r="F174">
        <v>0</v>
      </c>
      <c r="G174" t="s">
        <v>5460</v>
      </c>
      <c r="H174">
        <v>0</v>
      </c>
      <c r="I174" t="s">
        <v>5461</v>
      </c>
      <c r="J174">
        <v>2000</v>
      </c>
      <c r="K174">
        <v>500</v>
      </c>
      <c r="L174">
        <v>180</v>
      </c>
      <c r="M174">
        <v>11</v>
      </c>
      <c r="P174" t="s">
        <v>5547</v>
      </c>
      <c r="Q174" s="16">
        <v>46873</v>
      </c>
      <c r="R174" t="s">
        <v>5463</v>
      </c>
      <c r="S174" t="s">
        <v>5464</v>
      </c>
      <c r="T174" s="16">
        <v>46045</v>
      </c>
      <c r="U174">
        <v>1</v>
      </c>
      <c r="V174" t="s">
        <v>5465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5459</v>
      </c>
      <c r="C175">
        <v>202</v>
      </c>
      <c r="D175" t="s">
        <v>3465</v>
      </c>
      <c r="E175" t="s">
        <v>1758</v>
      </c>
      <c r="F175">
        <v>0</v>
      </c>
      <c r="G175" t="s">
        <v>5460</v>
      </c>
      <c r="H175">
        <v>0</v>
      </c>
      <c r="I175" t="s">
        <v>5461</v>
      </c>
      <c r="J175">
        <v>2000</v>
      </c>
      <c r="K175">
        <v>500</v>
      </c>
      <c r="L175">
        <v>612</v>
      </c>
      <c r="M175">
        <v>94</v>
      </c>
      <c r="P175" t="s">
        <v>5548</v>
      </c>
      <c r="Q175">
        <v>46873</v>
      </c>
      <c r="R175">
        <v>1</v>
      </c>
      <c r="S175" t="s">
        <v>5477</v>
      </c>
      <c r="T175" s="16">
        <v>46092</v>
      </c>
      <c r="U175">
        <v>1</v>
      </c>
      <c r="V175" t="s">
        <v>5465</v>
      </c>
      <c r="W175">
        <v>2</v>
      </c>
      <c r="X175" t="s">
        <v>1203</v>
      </c>
      <c r="Y175">
        <v>1</v>
      </c>
    </row>
    <row r="176" spans="1:25">
      <c r="A176">
        <v>1</v>
      </c>
      <c r="B176" t="s">
        <v>5459</v>
      </c>
      <c r="C176">
        <v>203</v>
      </c>
      <c r="D176" t="s">
        <v>2510</v>
      </c>
      <c r="E176" t="s">
        <v>1447</v>
      </c>
      <c r="F176">
        <v>0</v>
      </c>
      <c r="G176" t="s">
        <v>5460</v>
      </c>
      <c r="H176">
        <v>0</v>
      </c>
      <c r="I176" t="s">
        <v>5461</v>
      </c>
      <c r="J176">
        <v>2000</v>
      </c>
      <c r="K176">
        <v>500</v>
      </c>
      <c r="L176">
        <v>168</v>
      </c>
      <c r="M176">
        <v>192</v>
      </c>
      <c r="Q176" s="16"/>
      <c r="R176">
        <v>1</v>
      </c>
      <c r="S176" t="s">
        <v>5477</v>
      </c>
      <c r="T176" s="16">
        <v>46067</v>
      </c>
      <c r="U176">
        <v>1</v>
      </c>
      <c r="V176" t="s">
        <v>5465</v>
      </c>
      <c r="W176">
        <v>2</v>
      </c>
      <c r="X176" t="s">
        <v>1203</v>
      </c>
      <c r="Y176">
        <v>1</v>
      </c>
    </row>
    <row r="177" spans="1:25">
      <c r="A177">
        <v>1</v>
      </c>
      <c r="B177" t="s">
        <v>5459</v>
      </c>
      <c r="C177">
        <v>204</v>
      </c>
      <c r="D177" t="s">
        <v>3141</v>
      </c>
      <c r="E177" t="s">
        <v>1654</v>
      </c>
      <c r="F177">
        <v>0</v>
      </c>
      <c r="G177" t="s">
        <v>5460</v>
      </c>
      <c r="H177">
        <v>0</v>
      </c>
      <c r="I177" t="s">
        <v>5461</v>
      </c>
      <c r="J177">
        <v>2000</v>
      </c>
      <c r="K177">
        <v>500</v>
      </c>
      <c r="L177">
        <v>26</v>
      </c>
      <c r="M177">
        <v>100</v>
      </c>
      <c r="R177" t="s">
        <v>5463</v>
      </c>
      <c r="S177" t="s">
        <v>5464</v>
      </c>
      <c r="T177" s="16">
        <v>46045</v>
      </c>
      <c r="U177">
        <v>1</v>
      </c>
      <c r="V177" t="s">
        <v>5465</v>
      </c>
      <c r="Y177">
        <v>1</v>
      </c>
    </row>
    <row r="178" spans="1:25">
      <c r="A178">
        <v>1</v>
      </c>
      <c r="B178" t="s">
        <v>5459</v>
      </c>
      <c r="C178">
        <v>205</v>
      </c>
      <c r="D178" t="s">
        <v>3462</v>
      </c>
      <c r="E178" t="s">
        <v>1757</v>
      </c>
      <c r="F178">
        <v>0</v>
      </c>
      <c r="G178" t="s">
        <v>5460</v>
      </c>
      <c r="H178">
        <v>0</v>
      </c>
      <c r="I178" t="s">
        <v>5461</v>
      </c>
      <c r="J178">
        <v>2000</v>
      </c>
      <c r="K178">
        <v>500</v>
      </c>
      <c r="L178">
        <v>230</v>
      </c>
      <c r="M178">
        <v>25</v>
      </c>
      <c r="P178" t="s">
        <v>5599</v>
      </c>
      <c r="Q178" s="16">
        <v>46812</v>
      </c>
      <c r="R178">
        <v>9</v>
      </c>
      <c r="S178" t="s">
        <v>5467</v>
      </c>
      <c r="T178" s="16">
        <v>46106</v>
      </c>
      <c r="U178">
        <v>1</v>
      </c>
      <c r="V178" t="s">
        <v>5465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5459</v>
      </c>
      <c r="C179">
        <v>207</v>
      </c>
      <c r="D179" t="s">
        <v>2865</v>
      </c>
      <c r="E179" t="s">
        <v>1563</v>
      </c>
      <c r="F179">
        <v>0</v>
      </c>
      <c r="G179" t="s">
        <v>5460</v>
      </c>
      <c r="H179">
        <v>0</v>
      </c>
      <c r="I179" t="s">
        <v>5461</v>
      </c>
      <c r="J179">
        <v>0</v>
      </c>
      <c r="K179">
        <v>0</v>
      </c>
      <c r="L179">
        <v>260</v>
      </c>
      <c r="M179">
        <v>43</v>
      </c>
      <c r="P179" t="s">
        <v>5549</v>
      </c>
      <c r="Q179" s="16">
        <v>47514</v>
      </c>
      <c r="R179">
        <v>9</v>
      </c>
      <c r="S179" t="s">
        <v>5467</v>
      </c>
      <c r="T179" s="16">
        <v>46079</v>
      </c>
      <c r="U179">
        <v>1</v>
      </c>
      <c r="V179" t="s">
        <v>5465</v>
      </c>
      <c r="Y179">
        <v>1</v>
      </c>
    </row>
    <row r="180" spans="1:25">
      <c r="A180">
        <v>1</v>
      </c>
      <c r="B180" t="s">
        <v>5459</v>
      </c>
      <c r="C180">
        <v>208</v>
      </c>
      <c r="D180" t="s">
        <v>3623</v>
      </c>
      <c r="E180" t="s">
        <v>1819</v>
      </c>
      <c r="F180">
        <v>0</v>
      </c>
      <c r="G180" t="s">
        <v>5460</v>
      </c>
      <c r="H180">
        <v>0</v>
      </c>
      <c r="I180" t="s">
        <v>5461</v>
      </c>
      <c r="J180">
        <v>2000</v>
      </c>
      <c r="K180">
        <v>500</v>
      </c>
      <c r="L180">
        <v>966</v>
      </c>
      <c r="M180">
        <v>177</v>
      </c>
      <c r="P180">
        <v>225406</v>
      </c>
      <c r="Q180">
        <v>46904</v>
      </c>
      <c r="R180">
        <v>9</v>
      </c>
      <c r="S180" t="s">
        <v>5467</v>
      </c>
      <c r="T180" s="16">
        <v>46079</v>
      </c>
      <c r="U180">
        <v>1</v>
      </c>
      <c r="V180" t="s">
        <v>5465</v>
      </c>
      <c r="W180">
        <v>1</v>
      </c>
      <c r="X180" t="s">
        <v>88</v>
      </c>
      <c r="Y180">
        <v>1</v>
      </c>
    </row>
    <row r="181" spans="1:25">
      <c r="A181">
        <v>1</v>
      </c>
      <c r="B181" t="s">
        <v>5459</v>
      </c>
      <c r="C181">
        <v>209</v>
      </c>
      <c r="D181" t="s">
        <v>2573</v>
      </c>
      <c r="E181" t="s">
        <v>1466</v>
      </c>
      <c r="F181">
        <v>0</v>
      </c>
      <c r="G181" t="s">
        <v>5460</v>
      </c>
      <c r="H181">
        <v>0</v>
      </c>
      <c r="I181" t="s">
        <v>5461</v>
      </c>
      <c r="J181">
        <v>2000</v>
      </c>
      <c r="K181">
        <v>500</v>
      </c>
      <c r="L181">
        <v>352</v>
      </c>
      <c r="M181">
        <v>229</v>
      </c>
      <c r="P181" t="s">
        <v>5550</v>
      </c>
      <c r="Q181">
        <v>46630</v>
      </c>
      <c r="R181">
        <v>1</v>
      </c>
      <c r="S181" t="s">
        <v>5477</v>
      </c>
      <c r="T181" s="16">
        <v>46074</v>
      </c>
      <c r="U181">
        <v>1</v>
      </c>
      <c r="V181" t="s">
        <v>5465</v>
      </c>
      <c r="W181">
        <v>1</v>
      </c>
      <c r="X181" t="s">
        <v>88</v>
      </c>
      <c r="Y181">
        <v>1</v>
      </c>
    </row>
    <row r="182" spans="1:25">
      <c r="A182">
        <v>1</v>
      </c>
      <c r="B182" t="s">
        <v>5459</v>
      </c>
      <c r="C182">
        <v>210</v>
      </c>
      <c r="D182" t="s">
        <v>3528</v>
      </c>
      <c r="E182" t="s">
        <v>1782</v>
      </c>
      <c r="F182">
        <v>0</v>
      </c>
      <c r="G182" t="s">
        <v>5460</v>
      </c>
      <c r="H182">
        <v>0</v>
      </c>
      <c r="I182" t="s">
        <v>5461</v>
      </c>
      <c r="J182">
        <v>2000</v>
      </c>
      <c r="K182">
        <v>500</v>
      </c>
      <c r="L182">
        <v>167</v>
      </c>
      <c r="M182">
        <v>294</v>
      </c>
      <c r="P182" t="s">
        <v>5600</v>
      </c>
      <c r="Q182" s="16">
        <v>46996</v>
      </c>
      <c r="R182">
        <v>9</v>
      </c>
      <c r="S182" t="s">
        <v>5467</v>
      </c>
      <c r="T182" s="16">
        <v>46106</v>
      </c>
      <c r="U182">
        <v>1</v>
      </c>
      <c r="V182" t="s">
        <v>5465</v>
      </c>
      <c r="W182">
        <v>2</v>
      </c>
      <c r="X182" t="s">
        <v>1203</v>
      </c>
      <c r="Y182">
        <v>1</v>
      </c>
    </row>
    <row r="183" spans="1:25">
      <c r="A183">
        <v>1</v>
      </c>
      <c r="B183" t="s">
        <v>5459</v>
      </c>
      <c r="C183">
        <v>211</v>
      </c>
      <c r="D183" t="s">
        <v>2513</v>
      </c>
      <c r="E183" t="s">
        <v>1448</v>
      </c>
      <c r="F183">
        <v>0</v>
      </c>
      <c r="G183" t="s">
        <v>5460</v>
      </c>
      <c r="H183">
        <v>0</v>
      </c>
      <c r="I183" t="s">
        <v>5461</v>
      </c>
      <c r="J183">
        <v>2000</v>
      </c>
      <c r="K183">
        <v>500</v>
      </c>
      <c r="L183">
        <v>146</v>
      </c>
      <c r="M183">
        <v>199</v>
      </c>
      <c r="Q183" s="16"/>
      <c r="R183" t="s">
        <v>5463</v>
      </c>
      <c r="S183" t="s">
        <v>5464</v>
      </c>
      <c r="T183" s="16">
        <v>46045</v>
      </c>
      <c r="U183">
        <v>1</v>
      </c>
      <c r="V183" t="s">
        <v>5465</v>
      </c>
      <c r="W183">
        <v>2</v>
      </c>
      <c r="X183" t="s">
        <v>1203</v>
      </c>
      <c r="Y183">
        <v>1</v>
      </c>
    </row>
    <row r="184" spans="1:25">
      <c r="A184">
        <v>1</v>
      </c>
      <c r="B184" t="s">
        <v>5459</v>
      </c>
      <c r="C184">
        <v>212</v>
      </c>
      <c r="D184" t="s">
        <v>3219</v>
      </c>
      <c r="E184" t="s">
        <v>1679</v>
      </c>
      <c r="F184">
        <v>0</v>
      </c>
      <c r="G184" t="s">
        <v>5460</v>
      </c>
      <c r="H184">
        <v>0</v>
      </c>
      <c r="I184" t="s">
        <v>5461</v>
      </c>
      <c r="J184">
        <v>2000</v>
      </c>
      <c r="K184">
        <v>500</v>
      </c>
      <c r="L184">
        <v>98</v>
      </c>
      <c r="M184">
        <v>294</v>
      </c>
      <c r="P184">
        <v>2507</v>
      </c>
      <c r="Q184" s="16">
        <v>46904</v>
      </c>
      <c r="R184">
        <v>3</v>
      </c>
      <c r="S184" t="s">
        <v>5487</v>
      </c>
      <c r="T184" s="16">
        <v>46104</v>
      </c>
      <c r="U184">
        <v>1</v>
      </c>
      <c r="V184" t="s">
        <v>5465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5459</v>
      </c>
      <c r="C185">
        <v>213</v>
      </c>
      <c r="D185" t="s">
        <v>3477</v>
      </c>
      <c r="E185" t="s">
        <v>1762</v>
      </c>
      <c r="F185">
        <v>0</v>
      </c>
      <c r="G185" t="s">
        <v>5460</v>
      </c>
      <c r="H185">
        <v>0</v>
      </c>
      <c r="I185" t="s">
        <v>5461</v>
      </c>
      <c r="J185">
        <v>2000</v>
      </c>
      <c r="K185">
        <v>500</v>
      </c>
      <c r="L185">
        <v>1674</v>
      </c>
      <c r="M185">
        <v>375</v>
      </c>
      <c r="P185" t="s">
        <v>5601</v>
      </c>
      <c r="Q185" s="16">
        <v>46843</v>
      </c>
      <c r="R185">
        <v>9</v>
      </c>
      <c r="S185" t="s">
        <v>5467</v>
      </c>
      <c r="T185" s="16">
        <v>46098</v>
      </c>
      <c r="U185">
        <v>1</v>
      </c>
      <c r="V185" t="s">
        <v>5465</v>
      </c>
      <c r="Y185">
        <v>1</v>
      </c>
    </row>
    <row r="186" spans="1:25">
      <c r="A186">
        <v>1</v>
      </c>
      <c r="B186" t="s">
        <v>5459</v>
      </c>
      <c r="C186">
        <v>215</v>
      </c>
      <c r="D186" t="s">
        <v>3657</v>
      </c>
      <c r="E186" t="s">
        <v>1830</v>
      </c>
      <c r="F186">
        <v>0</v>
      </c>
      <c r="G186" t="s">
        <v>5460</v>
      </c>
      <c r="H186">
        <v>0</v>
      </c>
      <c r="I186" t="s">
        <v>5461</v>
      </c>
      <c r="J186">
        <v>0</v>
      </c>
      <c r="K186">
        <v>0</v>
      </c>
      <c r="L186">
        <v>1270</v>
      </c>
      <c r="M186">
        <v>250</v>
      </c>
      <c r="P186" t="s">
        <v>5551</v>
      </c>
      <c r="Q186" s="16">
        <v>46691</v>
      </c>
      <c r="R186">
        <v>1</v>
      </c>
      <c r="S186" t="s">
        <v>5477</v>
      </c>
      <c r="T186" s="16">
        <v>46088</v>
      </c>
      <c r="U186">
        <v>1</v>
      </c>
      <c r="V186" t="s">
        <v>5465</v>
      </c>
      <c r="W186">
        <v>1</v>
      </c>
      <c r="X186" t="s">
        <v>88</v>
      </c>
      <c r="Y186">
        <v>1</v>
      </c>
    </row>
    <row r="187" spans="1:25">
      <c r="A187">
        <v>1</v>
      </c>
      <c r="B187" t="s">
        <v>5459</v>
      </c>
      <c r="C187">
        <v>216</v>
      </c>
      <c r="D187" t="s">
        <v>3732</v>
      </c>
      <c r="E187" t="s">
        <v>1857</v>
      </c>
      <c r="F187">
        <v>0</v>
      </c>
      <c r="G187" t="s">
        <v>5460</v>
      </c>
      <c r="H187">
        <v>0</v>
      </c>
      <c r="I187" t="s">
        <v>5461</v>
      </c>
      <c r="J187">
        <v>2000</v>
      </c>
      <c r="K187">
        <v>500</v>
      </c>
      <c r="L187">
        <v>406</v>
      </c>
      <c r="M187">
        <v>53</v>
      </c>
      <c r="R187" t="s">
        <v>5463</v>
      </c>
      <c r="S187" t="s">
        <v>5464</v>
      </c>
      <c r="T187" s="16">
        <v>46045</v>
      </c>
      <c r="U187">
        <v>1</v>
      </c>
      <c r="V187" t="s">
        <v>5465</v>
      </c>
      <c r="Y187">
        <v>1</v>
      </c>
    </row>
    <row r="188" spans="1:25">
      <c r="A188">
        <v>1</v>
      </c>
      <c r="B188" t="s">
        <v>5459</v>
      </c>
      <c r="C188">
        <v>217</v>
      </c>
      <c r="D188" t="s">
        <v>2598</v>
      </c>
      <c r="E188" t="s">
        <v>1472</v>
      </c>
      <c r="F188">
        <v>0</v>
      </c>
      <c r="G188" t="s">
        <v>5460</v>
      </c>
      <c r="H188">
        <v>0</v>
      </c>
      <c r="I188" t="s">
        <v>5461</v>
      </c>
      <c r="J188">
        <v>2000</v>
      </c>
      <c r="K188">
        <v>500</v>
      </c>
      <c r="L188">
        <v>168</v>
      </c>
      <c r="M188">
        <v>965</v>
      </c>
      <c r="Q188" s="16"/>
      <c r="R188" t="s">
        <v>5463</v>
      </c>
      <c r="S188" t="s">
        <v>5464</v>
      </c>
      <c r="T188" s="16">
        <v>46045</v>
      </c>
      <c r="U188">
        <v>1</v>
      </c>
      <c r="V188" t="s">
        <v>5465</v>
      </c>
      <c r="Y188">
        <v>1</v>
      </c>
    </row>
    <row r="189" spans="1:25">
      <c r="A189">
        <v>1</v>
      </c>
      <c r="B189" t="s">
        <v>5459</v>
      </c>
      <c r="C189">
        <v>218</v>
      </c>
      <c r="D189" t="s">
        <v>3534</v>
      </c>
      <c r="E189" t="s">
        <v>1784</v>
      </c>
      <c r="F189">
        <v>0</v>
      </c>
      <c r="G189" t="s">
        <v>5460</v>
      </c>
      <c r="H189">
        <v>0</v>
      </c>
      <c r="I189" t="s">
        <v>5461</v>
      </c>
      <c r="J189">
        <v>2000</v>
      </c>
      <c r="K189">
        <v>500</v>
      </c>
      <c r="L189">
        <v>154</v>
      </c>
      <c r="M189">
        <v>6</v>
      </c>
      <c r="P189" t="s">
        <v>5602</v>
      </c>
      <c r="Q189" s="16">
        <v>47726</v>
      </c>
      <c r="R189">
        <v>9</v>
      </c>
      <c r="S189" t="s">
        <v>5467</v>
      </c>
      <c r="T189" s="16">
        <v>46100</v>
      </c>
      <c r="U189">
        <v>1</v>
      </c>
      <c r="V189" t="s">
        <v>5465</v>
      </c>
      <c r="W189">
        <v>2</v>
      </c>
      <c r="X189" t="s">
        <v>1203</v>
      </c>
      <c r="Y189">
        <v>1</v>
      </c>
    </row>
    <row r="190" spans="1:25">
      <c r="A190">
        <v>1</v>
      </c>
      <c r="B190" t="s">
        <v>5459</v>
      </c>
      <c r="C190">
        <v>219</v>
      </c>
      <c r="D190" t="s">
        <v>2612</v>
      </c>
      <c r="E190" t="s">
        <v>1476</v>
      </c>
      <c r="F190">
        <v>0</v>
      </c>
      <c r="G190" t="s">
        <v>5460</v>
      </c>
      <c r="H190">
        <v>0</v>
      </c>
      <c r="I190" t="s">
        <v>5461</v>
      </c>
      <c r="J190">
        <v>2000</v>
      </c>
      <c r="K190">
        <v>500</v>
      </c>
      <c r="L190">
        <v>268</v>
      </c>
      <c r="M190">
        <v>145</v>
      </c>
      <c r="P190" t="s">
        <v>5552</v>
      </c>
      <c r="Q190" s="16">
        <v>46142</v>
      </c>
      <c r="R190" t="s">
        <v>5463</v>
      </c>
      <c r="S190" t="s">
        <v>5464</v>
      </c>
      <c r="T190" s="16">
        <v>46045</v>
      </c>
      <c r="U190">
        <v>1</v>
      </c>
      <c r="V190" t="s">
        <v>5465</v>
      </c>
      <c r="W190">
        <v>2</v>
      </c>
      <c r="X190" t="s">
        <v>1203</v>
      </c>
      <c r="Y190">
        <v>1</v>
      </c>
    </row>
    <row r="191" spans="1:25">
      <c r="A191">
        <v>1</v>
      </c>
      <c r="B191" t="s">
        <v>5459</v>
      </c>
      <c r="C191">
        <v>221</v>
      </c>
      <c r="D191" t="s">
        <v>3493</v>
      </c>
      <c r="E191" t="s">
        <v>1768</v>
      </c>
      <c r="F191">
        <v>0</v>
      </c>
      <c r="G191" t="s">
        <v>5460</v>
      </c>
      <c r="H191">
        <v>0</v>
      </c>
      <c r="I191" t="s">
        <v>5461</v>
      </c>
      <c r="J191">
        <v>2000</v>
      </c>
      <c r="K191">
        <v>500</v>
      </c>
      <c r="L191">
        <v>81</v>
      </c>
      <c r="M191">
        <v>28</v>
      </c>
      <c r="P191" t="s">
        <v>5553</v>
      </c>
      <c r="Q191">
        <v>47391</v>
      </c>
      <c r="R191">
        <v>6</v>
      </c>
      <c r="S191" t="s">
        <v>5470</v>
      </c>
      <c r="T191" s="16">
        <v>46098</v>
      </c>
      <c r="U191">
        <v>1</v>
      </c>
      <c r="V191" t="s">
        <v>5465</v>
      </c>
      <c r="W191">
        <v>1</v>
      </c>
      <c r="X191" t="s">
        <v>88</v>
      </c>
      <c r="Y191">
        <v>1</v>
      </c>
    </row>
    <row r="192" spans="1:25">
      <c r="A192">
        <v>1</v>
      </c>
      <c r="B192" t="s">
        <v>5459</v>
      </c>
      <c r="C192">
        <v>222</v>
      </c>
      <c r="D192" t="s">
        <v>1961</v>
      </c>
      <c r="E192" t="s">
        <v>1264</v>
      </c>
      <c r="F192">
        <v>0</v>
      </c>
      <c r="G192" t="s">
        <v>5460</v>
      </c>
      <c r="H192">
        <v>0</v>
      </c>
      <c r="I192" t="s">
        <v>5461</v>
      </c>
      <c r="J192">
        <v>2000</v>
      </c>
      <c r="K192">
        <v>500</v>
      </c>
      <c r="L192">
        <v>415</v>
      </c>
      <c r="M192">
        <v>25</v>
      </c>
      <c r="P192" t="s">
        <v>5554</v>
      </c>
      <c r="Q192">
        <v>44681</v>
      </c>
      <c r="R192">
        <v>3</v>
      </c>
      <c r="S192" t="s">
        <v>5487</v>
      </c>
      <c r="T192" s="16">
        <v>46084</v>
      </c>
      <c r="U192">
        <v>1</v>
      </c>
      <c r="V192" t="s">
        <v>5465</v>
      </c>
      <c r="Y192">
        <v>1</v>
      </c>
    </row>
    <row r="193" spans="1:25">
      <c r="A193">
        <v>1</v>
      </c>
      <c r="B193" t="s">
        <v>5459</v>
      </c>
      <c r="C193">
        <v>223</v>
      </c>
      <c r="D193" t="s">
        <v>3613</v>
      </c>
      <c r="E193" t="s">
        <v>1814</v>
      </c>
      <c r="F193">
        <v>0</v>
      </c>
      <c r="G193" t="s">
        <v>5460</v>
      </c>
      <c r="H193">
        <v>0</v>
      </c>
      <c r="I193" t="s">
        <v>5461</v>
      </c>
      <c r="J193">
        <v>0</v>
      </c>
      <c r="K193">
        <v>0</v>
      </c>
      <c r="L193">
        <v>73</v>
      </c>
      <c r="M193">
        <v>18</v>
      </c>
      <c r="N193">
        <v>1</v>
      </c>
      <c r="O193" t="s">
        <v>5471</v>
      </c>
      <c r="P193" t="s">
        <v>5555</v>
      </c>
      <c r="Q193" s="16">
        <v>46904</v>
      </c>
      <c r="R193">
        <v>3</v>
      </c>
      <c r="S193" t="s">
        <v>5487</v>
      </c>
      <c r="T193" s="16">
        <v>46097</v>
      </c>
      <c r="U193">
        <v>1</v>
      </c>
      <c r="V193" t="s">
        <v>5465</v>
      </c>
      <c r="W193">
        <v>2</v>
      </c>
      <c r="X193" t="s">
        <v>1203</v>
      </c>
      <c r="Y193">
        <v>2</v>
      </c>
    </row>
    <row r="194" spans="1:25">
      <c r="A194">
        <v>1</v>
      </c>
      <c r="B194" t="s">
        <v>5459</v>
      </c>
      <c r="C194">
        <v>224</v>
      </c>
      <c r="D194" t="s">
        <v>3750</v>
      </c>
      <c r="E194" t="s">
        <v>1862</v>
      </c>
      <c r="F194">
        <v>0</v>
      </c>
      <c r="G194" t="s">
        <v>5460</v>
      </c>
      <c r="H194">
        <v>0</v>
      </c>
      <c r="I194" t="s">
        <v>5461</v>
      </c>
      <c r="J194">
        <v>2000</v>
      </c>
      <c r="K194">
        <v>500</v>
      </c>
      <c r="L194">
        <v>288</v>
      </c>
      <c r="M194">
        <v>138</v>
      </c>
      <c r="Q194" s="16"/>
      <c r="R194">
        <v>1</v>
      </c>
      <c r="S194" t="s">
        <v>5477</v>
      </c>
      <c r="T194" s="16">
        <v>46093</v>
      </c>
      <c r="U194">
        <v>1</v>
      </c>
      <c r="V194" t="s">
        <v>5465</v>
      </c>
      <c r="W194">
        <v>1</v>
      </c>
      <c r="X194" t="s">
        <v>88</v>
      </c>
      <c r="Y194">
        <v>1</v>
      </c>
    </row>
    <row r="195" spans="1:25">
      <c r="A195">
        <v>1</v>
      </c>
      <c r="B195" t="s">
        <v>5459</v>
      </c>
      <c r="C195">
        <v>225</v>
      </c>
      <c r="D195" t="s">
        <v>2603</v>
      </c>
      <c r="E195" t="s">
        <v>594</v>
      </c>
      <c r="F195">
        <v>0</v>
      </c>
      <c r="G195" t="s">
        <v>5460</v>
      </c>
      <c r="H195">
        <v>0</v>
      </c>
      <c r="I195" t="s">
        <v>5461</v>
      </c>
      <c r="J195">
        <v>2000</v>
      </c>
      <c r="K195">
        <v>500</v>
      </c>
      <c r="L195">
        <v>795</v>
      </c>
      <c r="M195">
        <v>789</v>
      </c>
      <c r="P195" t="s">
        <v>5556</v>
      </c>
      <c r="Q195" s="16">
        <v>46783</v>
      </c>
      <c r="R195" t="s">
        <v>5463</v>
      </c>
      <c r="S195" t="s">
        <v>5464</v>
      </c>
      <c r="T195" s="16">
        <v>46045</v>
      </c>
      <c r="U195">
        <v>1</v>
      </c>
      <c r="V195" t="s">
        <v>5465</v>
      </c>
      <c r="Y195">
        <v>1</v>
      </c>
    </row>
    <row r="196" spans="1:25">
      <c r="A196">
        <v>1</v>
      </c>
      <c r="B196" t="s">
        <v>5459</v>
      </c>
      <c r="C196">
        <v>226</v>
      </c>
      <c r="D196" t="s">
        <v>3537</v>
      </c>
      <c r="E196" t="s">
        <v>1785</v>
      </c>
      <c r="F196">
        <v>0</v>
      </c>
      <c r="G196" t="s">
        <v>5460</v>
      </c>
      <c r="H196">
        <v>0</v>
      </c>
      <c r="I196" t="s">
        <v>5461</v>
      </c>
      <c r="J196">
        <v>2000</v>
      </c>
      <c r="K196">
        <v>500</v>
      </c>
      <c r="L196">
        <v>14</v>
      </c>
      <c r="M196">
        <v>0</v>
      </c>
      <c r="P196" t="s">
        <v>5557</v>
      </c>
      <c r="Q196" s="16">
        <v>46965</v>
      </c>
      <c r="R196">
        <v>4</v>
      </c>
      <c r="S196" t="s">
        <v>5473</v>
      </c>
      <c r="T196" s="16">
        <v>46111</v>
      </c>
      <c r="U196">
        <v>1</v>
      </c>
      <c r="V196" t="s">
        <v>5465</v>
      </c>
      <c r="W196">
        <v>2</v>
      </c>
      <c r="X196" t="s">
        <v>1203</v>
      </c>
      <c r="Y196">
        <v>1</v>
      </c>
    </row>
    <row r="197" spans="1:25">
      <c r="A197">
        <v>1</v>
      </c>
      <c r="B197" t="s">
        <v>5459</v>
      </c>
      <c r="C197">
        <v>227</v>
      </c>
      <c r="D197" t="s">
        <v>2649</v>
      </c>
      <c r="E197" t="s">
        <v>1487</v>
      </c>
      <c r="F197">
        <v>0</v>
      </c>
      <c r="G197" t="s">
        <v>5460</v>
      </c>
      <c r="H197">
        <v>0</v>
      </c>
      <c r="I197" t="s">
        <v>5461</v>
      </c>
      <c r="J197">
        <v>2000</v>
      </c>
      <c r="K197">
        <v>500</v>
      </c>
      <c r="L197">
        <v>822</v>
      </c>
      <c r="M197">
        <v>87</v>
      </c>
      <c r="P197">
        <v>725614</v>
      </c>
      <c r="Q197" s="16">
        <v>46752</v>
      </c>
      <c r="R197">
        <v>1</v>
      </c>
      <c r="S197" t="s">
        <v>5477</v>
      </c>
      <c r="T197" s="16">
        <v>46074</v>
      </c>
      <c r="U197">
        <v>1</v>
      </c>
      <c r="V197" t="s">
        <v>5465</v>
      </c>
      <c r="W197">
        <v>2</v>
      </c>
      <c r="X197" t="s">
        <v>1203</v>
      </c>
      <c r="Y197">
        <v>1</v>
      </c>
    </row>
    <row r="198" spans="1:25">
      <c r="A198">
        <v>1</v>
      </c>
      <c r="B198" t="s">
        <v>5459</v>
      </c>
      <c r="C198">
        <v>228</v>
      </c>
      <c r="D198" t="s">
        <v>3253</v>
      </c>
      <c r="E198" t="s">
        <v>1691</v>
      </c>
      <c r="F198">
        <v>0</v>
      </c>
      <c r="G198" t="s">
        <v>5460</v>
      </c>
      <c r="H198">
        <v>0</v>
      </c>
      <c r="I198" t="s">
        <v>5461</v>
      </c>
      <c r="J198">
        <v>2000</v>
      </c>
      <c r="K198">
        <v>500</v>
      </c>
      <c r="L198">
        <v>333</v>
      </c>
      <c r="M198">
        <v>146</v>
      </c>
      <c r="P198" t="s">
        <v>5558</v>
      </c>
      <c r="Q198">
        <v>45747</v>
      </c>
      <c r="R198" t="s">
        <v>5463</v>
      </c>
      <c r="S198" t="s">
        <v>5464</v>
      </c>
      <c r="T198" s="16">
        <v>46045</v>
      </c>
      <c r="U198">
        <v>1</v>
      </c>
      <c r="V198" t="s">
        <v>5465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5459</v>
      </c>
      <c r="C199">
        <v>229</v>
      </c>
      <c r="D199" t="s">
        <v>3600</v>
      </c>
      <c r="E199" t="s">
        <v>1063</v>
      </c>
      <c r="F199">
        <v>0</v>
      </c>
      <c r="G199" t="s">
        <v>5460</v>
      </c>
      <c r="H199">
        <v>0</v>
      </c>
      <c r="I199" t="s">
        <v>5461</v>
      </c>
      <c r="J199">
        <v>2000</v>
      </c>
      <c r="K199">
        <v>500</v>
      </c>
      <c r="L199">
        <v>0</v>
      </c>
      <c r="M199">
        <v>227</v>
      </c>
      <c r="Q199" s="16"/>
      <c r="R199" t="s">
        <v>5463</v>
      </c>
      <c r="S199" t="s">
        <v>5464</v>
      </c>
      <c r="T199" s="16">
        <v>46045</v>
      </c>
      <c r="U199">
        <v>1</v>
      </c>
      <c r="V199" t="s">
        <v>5465</v>
      </c>
      <c r="W199">
        <v>1</v>
      </c>
      <c r="X199" t="s">
        <v>88</v>
      </c>
      <c r="Y199">
        <v>1</v>
      </c>
    </row>
    <row r="200" spans="1:25">
      <c r="A200">
        <v>1</v>
      </c>
      <c r="B200" t="s">
        <v>5459</v>
      </c>
      <c r="C200">
        <v>231</v>
      </c>
      <c r="D200" t="s">
        <v>2233</v>
      </c>
      <c r="E200" t="s">
        <v>1360</v>
      </c>
      <c r="F200">
        <v>0</v>
      </c>
      <c r="G200" t="s">
        <v>5460</v>
      </c>
      <c r="H200">
        <v>0</v>
      </c>
      <c r="I200" t="s">
        <v>5461</v>
      </c>
      <c r="J200">
        <v>0</v>
      </c>
      <c r="K200">
        <v>0</v>
      </c>
      <c r="L200">
        <v>58</v>
      </c>
      <c r="M200">
        <v>53</v>
      </c>
      <c r="P200" t="s">
        <v>5559</v>
      </c>
      <c r="Q200" s="16">
        <v>46418</v>
      </c>
      <c r="R200">
        <v>1</v>
      </c>
      <c r="S200" t="s">
        <v>5477</v>
      </c>
      <c r="T200" s="16">
        <v>46092</v>
      </c>
      <c r="U200">
        <v>1</v>
      </c>
      <c r="V200" t="s">
        <v>5465</v>
      </c>
      <c r="W200">
        <v>2</v>
      </c>
      <c r="X200" t="s">
        <v>1203</v>
      </c>
      <c r="Y200">
        <v>1</v>
      </c>
    </row>
    <row r="201" spans="1:25">
      <c r="A201">
        <v>1</v>
      </c>
      <c r="B201" t="s">
        <v>5459</v>
      </c>
      <c r="C201">
        <v>232</v>
      </c>
      <c r="D201" t="s">
        <v>3268</v>
      </c>
      <c r="E201" t="s">
        <v>1696</v>
      </c>
      <c r="F201">
        <v>0</v>
      </c>
      <c r="G201" t="s">
        <v>5460</v>
      </c>
      <c r="H201">
        <v>0</v>
      </c>
      <c r="I201" t="s">
        <v>5461</v>
      </c>
      <c r="J201">
        <v>2000</v>
      </c>
      <c r="K201">
        <v>500</v>
      </c>
      <c r="L201">
        <v>258</v>
      </c>
      <c r="M201">
        <v>223</v>
      </c>
      <c r="P201" t="s">
        <v>5560</v>
      </c>
      <c r="Q201" s="16">
        <v>46507</v>
      </c>
      <c r="R201" t="s">
        <v>5463</v>
      </c>
      <c r="S201" t="s">
        <v>5464</v>
      </c>
      <c r="T201" s="16">
        <v>46045</v>
      </c>
      <c r="U201">
        <v>1</v>
      </c>
      <c r="V201" t="s">
        <v>5465</v>
      </c>
      <c r="W201">
        <v>1</v>
      </c>
      <c r="X201" t="s">
        <v>88</v>
      </c>
      <c r="Y201">
        <v>1</v>
      </c>
    </row>
    <row r="202" spans="1:25">
      <c r="A202">
        <v>1</v>
      </c>
      <c r="B202" t="s">
        <v>5459</v>
      </c>
      <c r="C202">
        <v>233</v>
      </c>
      <c r="D202" t="s">
        <v>2694</v>
      </c>
      <c r="E202" t="s">
        <v>1504</v>
      </c>
      <c r="F202">
        <v>0</v>
      </c>
      <c r="G202" t="s">
        <v>5460</v>
      </c>
      <c r="H202">
        <v>0</v>
      </c>
      <c r="I202" t="s">
        <v>5461</v>
      </c>
      <c r="J202">
        <v>2000</v>
      </c>
      <c r="K202">
        <v>500</v>
      </c>
      <c r="L202">
        <v>318</v>
      </c>
      <c r="M202">
        <v>15</v>
      </c>
      <c r="P202" t="s">
        <v>5561</v>
      </c>
      <c r="Q202" s="16">
        <v>46783</v>
      </c>
      <c r="R202">
        <v>9</v>
      </c>
      <c r="S202" t="s">
        <v>5467</v>
      </c>
      <c r="T202" s="16">
        <v>46079</v>
      </c>
      <c r="U202">
        <v>1</v>
      </c>
      <c r="V202" t="s">
        <v>5465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5459</v>
      </c>
      <c r="C203">
        <v>234</v>
      </c>
      <c r="D203" t="s">
        <v>3568</v>
      </c>
      <c r="E203" t="s">
        <v>1074</v>
      </c>
      <c r="F203">
        <v>0</v>
      </c>
      <c r="G203" t="s">
        <v>5460</v>
      </c>
      <c r="H203">
        <v>0</v>
      </c>
      <c r="I203" t="s">
        <v>5461</v>
      </c>
      <c r="J203">
        <v>2000</v>
      </c>
      <c r="K203">
        <v>500</v>
      </c>
      <c r="L203">
        <v>84</v>
      </c>
      <c r="M203">
        <v>973</v>
      </c>
      <c r="P203" t="s">
        <v>5603</v>
      </c>
      <c r="Q203">
        <v>46507</v>
      </c>
      <c r="R203">
        <v>9</v>
      </c>
      <c r="S203" t="s">
        <v>5467</v>
      </c>
      <c r="T203" s="16">
        <v>46111</v>
      </c>
      <c r="U203">
        <v>1</v>
      </c>
      <c r="V203" t="s">
        <v>5465</v>
      </c>
      <c r="W203">
        <v>2</v>
      </c>
      <c r="X203" t="s">
        <v>1203</v>
      </c>
      <c r="Y203">
        <v>1</v>
      </c>
    </row>
    <row r="204" spans="1:25">
      <c r="A204">
        <v>1</v>
      </c>
      <c r="B204" t="s">
        <v>5459</v>
      </c>
      <c r="C204">
        <v>235</v>
      </c>
      <c r="D204" t="s">
        <v>2677</v>
      </c>
      <c r="E204" t="s">
        <v>1498</v>
      </c>
      <c r="F204">
        <v>0</v>
      </c>
      <c r="G204" t="s">
        <v>5460</v>
      </c>
      <c r="H204">
        <v>0</v>
      </c>
      <c r="I204" t="s">
        <v>5461</v>
      </c>
      <c r="J204">
        <v>0</v>
      </c>
      <c r="K204">
        <v>0</v>
      </c>
      <c r="L204">
        <v>1163</v>
      </c>
      <c r="M204">
        <v>971</v>
      </c>
      <c r="Q204" s="16"/>
      <c r="R204">
        <v>1</v>
      </c>
      <c r="S204" t="s">
        <v>5477</v>
      </c>
      <c r="T204" s="16">
        <v>45934</v>
      </c>
      <c r="U204">
        <v>1</v>
      </c>
      <c r="V204" t="s">
        <v>5465</v>
      </c>
      <c r="W204">
        <v>2</v>
      </c>
      <c r="X204" t="s">
        <v>1203</v>
      </c>
      <c r="Y204">
        <v>1</v>
      </c>
    </row>
    <row r="205" spans="1:25">
      <c r="A205">
        <v>1</v>
      </c>
      <c r="B205" t="s">
        <v>5459</v>
      </c>
      <c r="C205">
        <v>236</v>
      </c>
      <c r="D205" t="s">
        <v>3256</v>
      </c>
      <c r="E205" t="s">
        <v>1692</v>
      </c>
      <c r="F205">
        <v>0</v>
      </c>
      <c r="G205" t="s">
        <v>5460</v>
      </c>
      <c r="H205">
        <v>0</v>
      </c>
      <c r="I205" t="s">
        <v>5461</v>
      </c>
      <c r="J205">
        <v>2000</v>
      </c>
      <c r="K205">
        <v>500</v>
      </c>
      <c r="L205">
        <v>468</v>
      </c>
      <c r="M205">
        <v>621</v>
      </c>
      <c r="P205" t="s">
        <v>5562</v>
      </c>
      <c r="Q205" s="16">
        <v>46691</v>
      </c>
      <c r="R205">
        <v>9</v>
      </c>
      <c r="S205" t="s">
        <v>5467</v>
      </c>
      <c r="T205" s="16">
        <v>46086</v>
      </c>
      <c r="U205">
        <v>1</v>
      </c>
      <c r="V205" t="s">
        <v>5465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5459</v>
      </c>
      <c r="C206">
        <v>237</v>
      </c>
      <c r="D206" t="s">
        <v>3555</v>
      </c>
      <c r="E206" t="s">
        <v>1791</v>
      </c>
      <c r="F206">
        <v>0</v>
      </c>
      <c r="G206" t="s">
        <v>5460</v>
      </c>
      <c r="H206">
        <v>0</v>
      </c>
      <c r="I206" t="s">
        <v>5461</v>
      </c>
      <c r="J206">
        <v>2000</v>
      </c>
      <c r="K206">
        <v>500</v>
      </c>
      <c r="L206">
        <v>736</v>
      </c>
      <c r="M206">
        <v>314</v>
      </c>
      <c r="P206" t="s">
        <v>5563</v>
      </c>
      <c r="Q206" s="16">
        <v>46418</v>
      </c>
      <c r="R206" t="s">
        <v>5463</v>
      </c>
      <c r="S206" t="s">
        <v>5464</v>
      </c>
      <c r="T206" s="16">
        <v>46045</v>
      </c>
      <c r="U206">
        <v>1</v>
      </c>
      <c r="V206" t="s">
        <v>5465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5459</v>
      </c>
      <c r="C207">
        <v>238</v>
      </c>
      <c r="D207" t="s">
        <v>1955</v>
      </c>
      <c r="E207" t="s">
        <v>1262</v>
      </c>
      <c r="F207">
        <v>0</v>
      </c>
      <c r="G207" t="s">
        <v>5460</v>
      </c>
      <c r="H207">
        <v>0</v>
      </c>
      <c r="I207" t="s">
        <v>5461</v>
      </c>
      <c r="J207">
        <v>2000</v>
      </c>
      <c r="K207">
        <v>500</v>
      </c>
      <c r="L207">
        <v>182</v>
      </c>
      <c r="M207">
        <v>50</v>
      </c>
      <c r="P207">
        <v>2527101</v>
      </c>
      <c r="Q207">
        <v>47118</v>
      </c>
      <c r="R207">
        <v>1</v>
      </c>
      <c r="S207" t="s">
        <v>5477</v>
      </c>
      <c r="T207" s="16">
        <v>46090</v>
      </c>
      <c r="U207">
        <v>1</v>
      </c>
      <c r="V207" t="s">
        <v>5465</v>
      </c>
      <c r="W207">
        <v>1</v>
      </c>
      <c r="X207" t="s">
        <v>88</v>
      </c>
      <c r="Y207">
        <v>1</v>
      </c>
    </row>
    <row r="208" spans="1:25">
      <c r="A208">
        <v>1</v>
      </c>
      <c r="B208" t="s">
        <v>5459</v>
      </c>
      <c r="C208">
        <v>239</v>
      </c>
      <c r="D208" t="s">
        <v>3593</v>
      </c>
      <c r="E208" t="s">
        <v>1806</v>
      </c>
      <c r="F208">
        <v>0</v>
      </c>
      <c r="G208" t="s">
        <v>5460</v>
      </c>
      <c r="H208">
        <v>0</v>
      </c>
      <c r="I208" t="s">
        <v>5461</v>
      </c>
      <c r="J208">
        <v>0</v>
      </c>
      <c r="K208">
        <v>0</v>
      </c>
      <c r="L208">
        <v>729</v>
      </c>
      <c r="M208">
        <v>19</v>
      </c>
      <c r="N208">
        <v>1</v>
      </c>
      <c r="O208" t="s">
        <v>5471</v>
      </c>
      <c r="P208">
        <v>2506</v>
      </c>
      <c r="Q208">
        <v>46934</v>
      </c>
      <c r="R208">
        <v>1</v>
      </c>
      <c r="S208" t="s">
        <v>5477</v>
      </c>
      <c r="T208" s="16">
        <v>46074</v>
      </c>
      <c r="U208">
        <v>1</v>
      </c>
      <c r="V208" t="s">
        <v>5465</v>
      </c>
      <c r="W208">
        <v>1</v>
      </c>
      <c r="X208" t="s">
        <v>88</v>
      </c>
      <c r="Y208">
        <v>2</v>
      </c>
    </row>
    <row r="209" spans="1:25">
      <c r="A209">
        <v>1</v>
      </c>
      <c r="B209" t="s">
        <v>5459</v>
      </c>
      <c r="C209">
        <v>240</v>
      </c>
      <c r="D209" t="s">
        <v>3344</v>
      </c>
      <c r="E209" t="s">
        <v>1722</v>
      </c>
      <c r="F209">
        <v>0</v>
      </c>
      <c r="G209" t="s">
        <v>5460</v>
      </c>
      <c r="H209">
        <v>0</v>
      </c>
      <c r="I209" t="s">
        <v>5461</v>
      </c>
      <c r="J209">
        <v>2000</v>
      </c>
      <c r="K209">
        <v>500</v>
      </c>
      <c r="L209">
        <v>1926</v>
      </c>
      <c r="M209">
        <v>831</v>
      </c>
      <c r="P209">
        <v>2406</v>
      </c>
      <c r="Q209" s="16">
        <v>47422</v>
      </c>
      <c r="R209" t="s">
        <v>5463</v>
      </c>
      <c r="S209" t="s">
        <v>5464</v>
      </c>
      <c r="T209" s="16">
        <v>46045</v>
      </c>
      <c r="U209">
        <v>1</v>
      </c>
      <c r="V209" t="s">
        <v>5465</v>
      </c>
      <c r="Y209">
        <v>1</v>
      </c>
    </row>
    <row r="210" spans="1:25">
      <c r="A210">
        <v>1</v>
      </c>
      <c r="B210" t="s">
        <v>5459</v>
      </c>
      <c r="C210">
        <v>241</v>
      </c>
      <c r="D210" t="s">
        <v>2615</v>
      </c>
      <c r="E210" t="s">
        <v>1477</v>
      </c>
      <c r="F210">
        <v>0</v>
      </c>
      <c r="G210" t="s">
        <v>5460</v>
      </c>
      <c r="H210">
        <v>0</v>
      </c>
      <c r="I210" t="s">
        <v>5461</v>
      </c>
      <c r="J210">
        <v>0</v>
      </c>
      <c r="K210">
        <v>0</v>
      </c>
      <c r="L210">
        <v>98</v>
      </c>
      <c r="M210">
        <v>111</v>
      </c>
      <c r="P210" t="s">
        <v>5564</v>
      </c>
      <c r="Q210" s="16">
        <v>46783</v>
      </c>
      <c r="R210">
        <v>1</v>
      </c>
      <c r="S210" t="s">
        <v>5477</v>
      </c>
      <c r="T210" s="16">
        <v>46102</v>
      </c>
      <c r="U210">
        <v>1</v>
      </c>
      <c r="V210" t="s">
        <v>5465</v>
      </c>
      <c r="W210">
        <v>2</v>
      </c>
      <c r="X210" t="s">
        <v>1203</v>
      </c>
      <c r="Y210">
        <v>1</v>
      </c>
    </row>
    <row r="211" spans="1:25">
      <c r="A211">
        <v>1</v>
      </c>
      <c r="B211" t="s">
        <v>5459</v>
      </c>
      <c r="C211">
        <v>243</v>
      </c>
      <c r="D211" t="s">
        <v>2675</v>
      </c>
      <c r="E211" t="s">
        <v>1497</v>
      </c>
      <c r="F211">
        <v>0</v>
      </c>
      <c r="G211" t="s">
        <v>5460</v>
      </c>
      <c r="H211">
        <v>0</v>
      </c>
      <c r="I211" t="s">
        <v>5461</v>
      </c>
      <c r="J211">
        <v>0</v>
      </c>
      <c r="K211">
        <v>0</v>
      </c>
      <c r="L211">
        <v>238</v>
      </c>
      <c r="M211">
        <v>98</v>
      </c>
      <c r="N211">
        <v>1</v>
      </c>
      <c r="O211" t="s">
        <v>5471</v>
      </c>
      <c r="P211" t="s">
        <v>5565</v>
      </c>
      <c r="Q211" s="16">
        <v>46904</v>
      </c>
      <c r="R211">
        <v>1</v>
      </c>
      <c r="S211" t="s">
        <v>5477</v>
      </c>
      <c r="T211" s="16">
        <v>46107</v>
      </c>
      <c r="U211">
        <v>1</v>
      </c>
      <c r="V211" t="s">
        <v>5465</v>
      </c>
      <c r="W211">
        <v>2</v>
      </c>
      <c r="X211" t="s">
        <v>1203</v>
      </c>
      <c r="Y211">
        <v>1</v>
      </c>
    </row>
    <row r="212" spans="1:25">
      <c r="A212">
        <v>1</v>
      </c>
      <c r="B212" t="s">
        <v>5459</v>
      </c>
      <c r="C212">
        <v>244</v>
      </c>
      <c r="D212" t="s">
        <v>3277</v>
      </c>
      <c r="E212" t="s">
        <v>1236</v>
      </c>
      <c r="F212">
        <v>0</v>
      </c>
      <c r="G212" t="s">
        <v>5460</v>
      </c>
      <c r="H212">
        <v>0</v>
      </c>
      <c r="I212" t="s">
        <v>5461</v>
      </c>
      <c r="J212">
        <v>2000</v>
      </c>
      <c r="K212">
        <v>500</v>
      </c>
      <c r="L212">
        <v>476</v>
      </c>
      <c r="M212">
        <v>172</v>
      </c>
      <c r="P212" t="s">
        <v>5566</v>
      </c>
      <c r="Q212" s="16">
        <v>46752</v>
      </c>
      <c r="R212">
        <v>1</v>
      </c>
      <c r="S212" t="s">
        <v>5477</v>
      </c>
      <c r="T212" s="16">
        <v>46074</v>
      </c>
      <c r="U212">
        <v>1</v>
      </c>
      <c r="V212" t="s">
        <v>5465</v>
      </c>
      <c r="W212">
        <v>1</v>
      </c>
      <c r="X212" t="s">
        <v>88</v>
      </c>
      <c r="Y212">
        <v>1</v>
      </c>
    </row>
    <row r="213" spans="1:25">
      <c r="A213">
        <v>1</v>
      </c>
      <c r="B213" t="s">
        <v>5459</v>
      </c>
      <c r="C213">
        <v>245</v>
      </c>
      <c r="D213" t="s">
        <v>3565</v>
      </c>
      <c r="E213" t="s">
        <v>1795</v>
      </c>
      <c r="F213">
        <v>0</v>
      </c>
      <c r="G213" t="s">
        <v>5460</v>
      </c>
      <c r="H213">
        <v>0</v>
      </c>
      <c r="I213" t="s">
        <v>5461</v>
      </c>
      <c r="J213">
        <v>2000</v>
      </c>
      <c r="K213">
        <v>500</v>
      </c>
      <c r="L213">
        <v>1301</v>
      </c>
      <c r="M213">
        <v>379</v>
      </c>
      <c r="P213" t="s">
        <v>5567</v>
      </c>
      <c r="Q213" s="16">
        <v>46507</v>
      </c>
      <c r="R213">
        <v>3</v>
      </c>
      <c r="S213" t="s">
        <v>5487</v>
      </c>
      <c r="T213" s="16">
        <v>46048</v>
      </c>
      <c r="U213">
        <v>1</v>
      </c>
      <c r="V213" t="s">
        <v>5465</v>
      </c>
      <c r="Y213">
        <v>1</v>
      </c>
    </row>
    <row r="214" spans="1:25">
      <c r="A214">
        <v>1</v>
      </c>
      <c r="B214" t="s">
        <v>5459</v>
      </c>
      <c r="C214">
        <v>246</v>
      </c>
      <c r="D214" t="s">
        <v>1998</v>
      </c>
      <c r="E214" t="s">
        <v>1278</v>
      </c>
      <c r="F214">
        <v>0</v>
      </c>
      <c r="G214" t="s">
        <v>5460</v>
      </c>
      <c r="H214">
        <v>0</v>
      </c>
      <c r="I214" t="s">
        <v>5461</v>
      </c>
      <c r="J214">
        <v>2000</v>
      </c>
      <c r="K214">
        <v>500</v>
      </c>
      <c r="L214">
        <v>158</v>
      </c>
      <c r="M214">
        <v>80</v>
      </c>
      <c r="Q214" s="16"/>
      <c r="R214" t="s">
        <v>5463</v>
      </c>
      <c r="S214" t="s">
        <v>5464</v>
      </c>
      <c r="T214" s="16">
        <v>46045</v>
      </c>
      <c r="U214">
        <v>1</v>
      </c>
      <c r="V214" t="s">
        <v>5465</v>
      </c>
      <c r="Y214">
        <v>1</v>
      </c>
    </row>
    <row r="215" spans="1:25">
      <c r="A215">
        <v>1</v>
      </c>
      <c r="B215" t="s">
        <v>5459</v>
      </c>
      <c r="C215">
        <v>247</v>
      </c>
      <c r="D215" t="s">
        <v>3595</v>
      </c>
      <c r="E215" t="s">
        <v>1807</v>
      </c>
      <c r="F215">
        <v>0</v>
      </c>
      <c r="G215" t="s">
        <v>5460</v>
      </c>
      <c r="H215">
        <v>0</v>
      </c>
      <c r="I215" t="s">
        <v>5461</v>
      </c>
      <c r="J215">
        <v>0</v>
      </c>
      <c r="K215">
        <v>0</v>
      </c>
      <c r="L215">
        <v>851</v>
      </c>
      <c r="M215">
        <v>153</v>
      </c>
      <c r="N215">
        <v>1</v>
      </c>
      <c r="O215" t="s">
        <v>5471</v>
      </c>
      <c r="R215">
        <v>1</v>
      </c>
      <c r="S215" t="s">
        <v>5477</v>
      </c>
      <c r="T215" s="16">
        <v>46052</v>
      </c>
      <c r="U215">
        <v>1</v>
      </c>
      <c r="V215" t="s">
        <v>5465</v>
      </c>
      <c r="W215">
        <v>1</v>
      </c>
      <c r="X215" t="s">
        <v>88</v>
      </c>
      <c r="Y215">
        <v>1</v>
      </c>
    </row>
    <row r="216" spans="1:25">
      <c r="A216">
        <v>1</v>
      </c>
      <c r="B216" t="s">
        <v>5459</v>
      </c>
      <c r="C216">
        <v>248</v>
      </c>
      <c r="D216" t="s">
        <v>3436</v>
      </c>
      <c r="E216" t="s">
        <v>1749</v>
      </c>
      <c r="F216">
        <v>0</v>
      </c>
      <c r="G216" t="s">
        <v>5460</v>
      </c>
      <c r="H216">
        <v>0</v>
      </c>
      <c r="I216" t="s">
        <v>5461</v>
      </c>
      <c r="J216">
        <v>0</v>
      </c>
      <c r="K216">
        <v>0</v>
      </c>
      <c r="L216">
        <v>364</v>
      </c>
      <c r="M216">
        <v>89</v>
      </c>
      <c r="P216">
        <v>425501</v>
      </c>
      <c r="Q216" s="16">
        <v>46934</v>
      </c>
      <c r="R216">
        <v>7</v>
      </c>
      <c r="S216" t="s">
        <v>5485</v>
      </c>
      <c r="T216" s="16">
        <v>46100</v>
      </c>
      <c r="U216">
        <v>1</v>
      </c>
      <c r="V216" t="s">
        <v>5465</v>
      </c>
      <c r="Y216">
        <v>1</v>
      </c>
    </row>
    <row r="217" spans="1:25">
      <c r="A217">
        <v>1</v>
      </c>
      <c r="B217" t="s">
        <v>5459</v>
      </c>
      <c r="C217">
        <v>249</v>
      </c>
      <c r="D217" t="s">
        <v>2854</v>
      </c>
      <c r="E217" t="s">
        <v>1559</v>
      </c>
      <c r="F217">
        <v>0</v>
      </c>
      <c r="G217" t="s">
        <v>5460</v>
      </c>
      <c r="H217">
        <v>0</v>
      </c>
      <c r="I217" t="s">
        <v>5461</v>
      </c>
      <c r="J217">
        <v>2000</v>
      </c>
      <c r="K217">
        <v>500</v>
      </c>
      <c r="L217">
        <v>97</v>
      </c>
      <c r="M217">
        <v>895</v>
      </c>
      <c r="P217" t="s">
        <v>5568</v>
      </c>
      <c r="Q217" s="16">
        <v>46934</v>
      </c>
      <c r="R217">
        <v>8</v>
      </c>
      <c r="S217" t="s">
        <v>5604</v>
      </c>
      <c r="T217" s="16">
        <v>46108</v>
      </c>
      <c r="U217">
        <v>1</v>
      </c>
      <c r="V217" t="s">
        <v>5465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5459</v>
      </c>
      <c r="C218">
        <v>250</v>
      </c>
      <c r="D218" t="s">
        <v>3678</v>
      </c>
      <c r="E218" t="s">
        <v>1836</v>
      </c>
      <c r="F218">
        <v>0</v>
      </c>
      <c r="G218" t="s">
        <v>5460</v>
      </c>
      <c r="H218">
        <v>0</v>
      </c>
      <c r="I218" t="s">
        <v>5461</v>
      </c>
      <c r="J218">
        <v>2000</v>
      </c>
      <c r="K218">
        <v>500</v>
      </c>
      <c r="L218">
        <v>930</v>
      </c>
      <c r="M218">
        <v>148</v>
      </c>
      <c r="P218" t="s">
        <v>5605</v>
      </c>
      <c r="Q218" s="16">
        <v>46934</v>
      </c>
      <c r="R218">
        <v>1</v>
      </c>
      <c r="S218" t="s">
        <v>5477</v>
      </c>
      <c r="T218" s="16">
        <v>46097</v>
      </c>
      <c r="U218">
        <v>1</v>
      </c>
      <c r="V218" t="s">
        <v>5465</v>
      </c>
      <c r="W218">
        <v>2</v>
      </c>
      <c r="X218" t="s">
        <v>1203</v>
      </c>
      <c r="Y218">
        <v>1</v>
      </c>
    </row>
    <row r="219" spans="1:25">
      <c r="A219">
        <v>1</v>
      </c>
      <c r="B219" t="s">
        <v>5459</v>
      </c>
      <c r="C219">
        <v>251</v>
      </c>
      <c r="D219" t="s">
        <v>2787</v>
      </c>
      <c r="E219" t="s">
        <v>1535</v>
      </c>
      <c r="F219">
        <v>0</v>
      </c>
      <c r="G219" t="s">
        <v>5460</v>
      </c>
      <c r="H219">
        <v>0</v>
      </c>
      <c r="I219" t="s">
        <v>5461</v>
      </c>
      <c r="J219">
        <v>2000</v>
      </c>
      <c r="K219">
        <v>500</v>
      </c>
      <c r="L219">
        <v>120</v>
      </c>
      <c r="M219">
        <v>14</v>
      </c>
      <c r="R219" t="s">
        <v>5463</v>
      </c>
      <c r="S219" t="s">
        <v>5464</v>
      </c>
      <c r="T219" s="16">
        <v>46045</v>
      </c>
      <c r="U219">
        <v>1</v>
      </c>
      <c r="V219" t="s">
        <v>5465</v>
      </c>
      <c r="Y219">
        <v>1</v>
      </c>
    </row>
    <row r="220" spans="1:25">
      <c r="A220">
        <v>1</v>
      </c>
      <c r="B220" t="s">
        <v>5459</v>
      </c>
      <c r="C220">
        <v>252</v>
      </c>
      <c r="D220" t="s">
        <v>3196</v>
      </c>
      <c r="E220" t="s">
        <v>1672</v>
      </c>
      <c r="F220">
        <v>0</v>
      </c>
      <c r="G220" t="s">
        <v>5460</v>
      </c>
      <c r="H220">
        <v>0</v>
      </c>
      <c r="I220" t="s">
        <v>5461</v>
      </c>
      <c r="J220">
        <v>2000</v>
      </c>
      <c r="K220">
        <v>500</v>
      </c>
      <c r="L220">
        <v>2094</v>
      </c>
      <c r="M220">
        <v>303</v>
      </c>
      <c r="P220" t="s">
        <v>5569</v>
      </c>
      <c r="Q220">
        <v>46752</v>
      </c>
      <c r="R220" t="s">
        <v>5463</v>
      </c>
      <c r="S220" t="s">
        <v>5464</v>
      </c>
      <c r="T220" s="16">
        <v>46045</v>
      </c>
      <c r="U220">
        <v>1</v>
      </c>
      <c r="V220" t="s">
        <v>5465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5459</v>
      </c>
      <c r="C221">
        <v>253</v>
      </c>
      <c r="D221" t="s">
        <v>3589</v>
      </c>
      <c r="E221" t="s">
        <v>1804</v>
      </c>
      <c r="F221">
        <v>0</v>
      </c>
      <c r="G221" t="s">
        <v>5460</v>
      </c>
      <c r="H221">
        <v>0</v>
      </c>
      <c r="I221" t="s">
        <v>5461</v>
      </c>
      <c r="J221">
        <v>0</v>
      </c>
      <c r="K221">
        <v>0</v>
      </c>
      <c r="L221">
        <v>298</v>
      </c>
      <c r="M221">
        <v>198</v>
      </c>
      <c r="N221">
        <v>1</v>
      </c>
      <c r="O221" t="s">
        <v>5471</v>
      </c>
      <c r="P221" t="s">
        <v>5570</v>
      </c>
      <c r="Q221" s="16">
        <v>46356</v>
      </c>
      <c r="R221">
        <v>3</v>
      </c>
      <c r="S221" t="s">
        <v>5487</v>
      </c>
      <c r="T221" s="16">
        <v>46100</v>
      </c>
      <c r="U221">
        <v>1</v>
      </c>
      <c r="V221" t="s">
        <v>5465</v>
      </c>
      <c r="W221">
        <v>1</v>
      </c>
      <c r="X221" t="s">
        <v>88</v>
      </c>
      <c r="Y221">
        <v>1</v>
      </c>
    </row>
    <row r="222" spans="1:25">
      <c r="A222">
        <v>1</v>
      </c>
      <c r="B222" t="s">
        <v>5459</v>
      </c>
      <c r="C222">
        <v>254</v>
      </c>
      <c r="D222" t="s">
        <v>2045</v>
      </c>
      <c r="E222" t="s">
        <v>1295</v>
      </c>
      <c r="F222">
        <v>0</v>
      </c>
      <c r="G222" t="s">
        <v>5460</v>
      </c>
      <c r="H222">
        <v>0</v>
      </c>
      <c r="I222" t="s">
        <v>5461</v>
      </c>
      <c r="J222">
        <v>2000</v>
      </c>
      <c r="K222">
        <v>500</v>
      </c>
      <c r="L222">
        <v>294</v>
      </c>
      <c r="M222">
        <v>515</v>
      </c>
      <c r="P222" t="s">
        <v>5571</v>
      </c>
      <c r="Q222" s="16">
        <v>46326</v>
      </c>
      <c r="R222" t="s">
        <v>5463</v>
      </c>
      <c r="S222" t="s">
        <v>5464</v>
      </c>
      <c r="T222" s="16">
        <v>46045</v>
      </c>
      <c r="U222">
        <v>1</v>
      </c>
      <c r="V222" t="s">
        <v>5465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5459</v>
      </c>
      <c r="C223">
        <v>255</v>
      </c>
      <c r="D223" t="s">
        <v>2479</v>
      </c>
      <c r="E223" t="s">
        <v>1437</v>
      </c>
      <c r="F223">
        <v>0</v>
      </c>
      <c r="G223" t="s">
        <v>5460</v>
      </c>
      <c r="H223">
        <v>0</v>
      </c>
      <c r="I223" t="s">
        <v>5461</v>
      </c>
      <c r="J223">
        <v>0</v>
      </c>
      <c r="K223">
        <v>0</v>
      </c>
      <c r="L223">
        <v>129</v>
      </c>
      <c r="M223">
        <v>89</v>
      </c>
      <c r="N223">
        <v>1</v>
      </c>
      <c r="O223" t="s">
        <v>5471</v>
      </c>
      <c r="P223" t="s">
        <v>5606</v>
      </c>
      <c r="Q223" s="16">
        <v>46873</v>
      </c>
      <c r="R223">
        <v>3</v>
      </c>
      <c r="S223" t="s">
        <v>5487</v>
      </c>
      <c r="T223" s="16">
        <v>46098</v>
      </c>
      <c r="U223">
        <v>1</v>
      </c>
      <c r="V223" t="s">
        <v>5465</v>
      </c>
      <c r="W223">
        <v>2</v>
      </c>
      <c r="X223" t="s">
        <v>1203</v>
      </c>
      <c r="Y223">
        <v>1</v>
      </c>
    </row>
    <row r="224" spans="1:25">
      <c r="A224">
        <v>1</v>
      </c>
      <c r="B224" t="s">
        <v>5459</v>
      </c>
      <c r="C224">
        <v>256</v>
      </c>
      <c r="D224" t="s">
        <v>3399</v>
      </c>
      <c r="E224" t="s">
        <v>989</v>
      </c>
      <c r="F224">
        <v>0</v>
      </c>
      <c r="G224" t="s">
        <v>5460</v>
      </c>
      <c r="H224">
        <v>0</v>
      </c>
      <c r="I224" t="s">
        <v>5461</v>
      </c>
      <c r="J224">
        <v>2000</v>
      </c>
      <c r="K224">
        <v>500</v>
      </c>
      <c r="L224">
        <v>356</v>
      </c>
      <c r="M224">
        <v>184</v>
      </c>
      <c r="R224" t="s">
        <v>5463</v>
      </c>
      <c r="S224" t="s">
        <v>5464</v>
      </c>
      <c r="T224" s="16">
        <v>46045</v>
      </c>
      <c r="U224">
        <v>1</v>
      </c>
      <c r="V224" t="s">
        <v>5465</v>
      </c>
      <c r="W224">
        <v>1</v>
      </c>
      <c r="X224" t="s">
        <v>88</v>
      </c>
      <c r="Y224">
        <v>1</v>
      </c>
    </row>
    <row r="225" spans="1:25">
      <c r="A225">
        <v>1</v>
      </c>
      <c r="B225" t="s">
        <v>5459</v>
      </c>
      <c r="C225">
        <v>258</v>
      </c>
      <c r="D225" t="s">
        <v>3715</v>
      </c>
      <c r="E225" t="s">
        <v>1850</v>
      </c>
      <c r="F225">
        <v>0</v>
      </c>
      <c r="G225" t="s">
        <v>5460</v>
      </c>
      <c r="H225">
        <v>0</v>
      </c>
      <c r="I225" t="s">
        <v>5461</v>
      </c>
      <c r="J225">
        <v>2000</v>
      </c>
      <c r="K225">
        <v>500</v>
      </c>
      <c r="L225">
        <v>711</v>
      </c>
      <c r="M225">
        <v>337</v>
      </c>
      <c r="Q225" s="16"/>
      <c r="R225">
        <v>1</v>
      </c>
      <c r="S225" t="s">
        <v>5477</v>
      </c>
      <c r="T225" s="16">
        <v>46072</v>
      </c>
      <c r="U225">
        <v>1</v>
      </c>
      <c r="V225" t="s">
        <v>5465</v>
      </c>
      <c r="W225">
        <v>2</v>
      </c>
      <c r="X225" t="s">
        <v>1203</v>
      </c>
      <c r="Y225">
        <v>1</v>
      </c>
    </row>
    <row r="226" spans="1:25">
      <c r="A226">
        <v>1</v>
      </c>
      <c r="B226" t="s">
        <v>5459</v>
      </c>
      <c r="C226">
        <v>259</v>
      </c>
      <c r="D226" t="s">
        <v>2799</v>
      </c>
      <c r="E226" t="s">
        <v>1538</v>
      </c>
      <c r="F226">
        <v>0</v>
      </c>
      <c r="G226" t="s">
        <v>5460</v>
      </c>
      <c r="H226">
        <v>0</v>
      </c>
      <c r="I226" t="s">
        <v>5461</v>
      </c>
      <c r="J226">
        <v>0</v>
      </c>
      <c r="K226">
        <v>0</v>
      </c>
      <c r="L226">
        <v>345</v>
      </c>
      <c r="M226">
        <v>62</v>
      </c>
      <c r="P226" t="s">
        <v>5572</v>
      </c>
      <c r="Q226" s="16">
        <v>46356</v>
      </c>
      <c r="R226">
        <v>4</v>
      </c>
      <c r="S226" t="s">
        <v>5473</v>
      </c>
      <c r="T226" s="16">
        <v>46055</v>
      </c>
      <c r="U226">
        <v>1</v>
      </c>
      <c r="V226" t="s">
        <v>5465</v>
      </c>
      <c r="W226">
        <v>4</v>
      </c>
      <c r="Y226">
        <v>1</v>
      </c>
    </row>
    <row r="227" spans="1:25">
      <c r="A227">
        <v>1</v>
      </c>
      <c r="B227" t="s">
        <v>5459</v>
      </c>
      <c r="C227">
        <v>260</v>
      </c>
      <c r="D227" t="s">
        <v>3234</v>
      </c>
      <c r="E227" t="s">
        <v>1684</v>
      </c>
      <c r="F227">
        <v>0</v>
      </c>
      <c r="G227" t="s">
        <v>5460</v>
      </c>
      <c r="H227">
        <v>0</v>
      </c>
      <c r="I227" t="s">
        <v>5461</v>
      </c>
      <c r="J227">
        <v>2000</v>
      </c>
      <c r="K227">
        <v>500</v>
      </c>
      <c r="L227">
        <v>60</v>
      </c>
      <c r="M227">
        <v>142</v>
      </c>
      <c r="P227" t="s">
        <v>5573</v>
      </c>
      <c r="Q227" s="16">
        <v>47422</v>
      </c>
      <c r="R227">
        <v>1</v>
      </c>
      <c r="S227" t="s">
        <v>5477</v>
      </c>
      <c r="T227" s="16">
        <v>46094</v>
      </c>
      <c r="U227">
        <v>1</v>
      </c>
      <c r="V227" t="s">
        <v>5465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5459</v>
      </c>
      <c r="C228">
        <v>261</v>
      </c>
      <c r="D228" t="s">
        <v>3591</v>
      </c>
      <c r="E228" t="s">
        <v>1805</v>
      </c>
      <c r="F228">
        <v>0</v>
      </c>
      <c r="G228" t="s">
        <v>5460</v>
      </c>
      <c r="H228">
        <v>0</v>
      </c>
      <c r="I228" t="s">
        <v>5461</v>
      </c>
      <c r="J228">
        <v>0</v>
      </c>
      <c r="K228">
        <v>0</v>
      </c>
      <c r="L228">
        <v>787</v>
      </c>
      <c r="M228">
        <v>26</v>
      </c>
      <c r="N228">
        <v>1</v>
      </c>
      <c r="O228" t="s">
        <v>5471</v>
      </c>
      <c r="P228">
        <v>2512</v>
      </c>
      <c r="Q228">
        <v>46934</v>
      </c>
      <c r="R228">
        <v>4</v>
      </c>
      <c r="S228" t="s">
        <v>5473</v>
      </c>
      <c r="T228">
        <v>46081</v>
      </c>
      <c r="U228">
        <v>1</v>
      </c>
      <c r="V228" t="s">
        <v>5465</v>
      </c>
      <c r="W228">
        <v>1</v>
      </c>
      <c r="X228" t="s">
        <v>88</v>
      </c>
      <c r="Y228">
        <v>1</v>
      </c>
    </row>
    <row r="229" spans="1:25">
      <c r="A229">
        <v>1</v>
      </c>
      <c r="B229" t="s">
        <v>5459</v>
      </c>
      <c r="C229">
        <v>262</v>
      </c>
      <c r="D229" t="s">
        <v>2155</v>
      </c>
      <c r="E229" t="s">
        <v>1332</v>
      </c>
      <c r="F229">
        <v>0</v>
      </c>
      <c r="G229" t="s">
        <v>5460</v>
      </c>
      <c r="H229">
        <v>0</v>
      </c>
      <c r="I229" t="s">
        <v>5461</v>
      </c>
      <c r="J229">
        <v>2000</v>
      </c>
      <c r="K229">
        <v>500</v>
      </c>
      <c r="L229">
        <v>258</v>
      </c>
      <c r="M229">
        <v>0</v>
      </c>
      <c r="P229" t="s">
        <v>5574</v>
      </c>
      <c r="Q229">
        <v>46081</v>
      </c>
      <c r="R229" t="s">
        <v>5463</v>
      </c>
      <c r="S229" t="s">
        <v>5464</v>
      </c>
      <c r="T229" s="16">
        <v>46045</v>
      </c>
      <c r="U229">
        <v>1</v>
      </c>
      <c r="V229" t="s">
        <v>5465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5459</v>
      </c>
      <c r="C230">
        <v>264</v>
      </c>
      <c r="D230" t="s">
        <v>3396</v>
      </c>
      <c r="E230" t="s">
        <v>990</v>
      </c>
      <c r="F230">
        <v>0</v>
      </c>
      <c r="G230" t="s">
        <v>5460</v>
      </c>
      <c r="H230">
        <v>0</v>
      </c>
      <c r="I230" t="s">
        <v>5461</v>
      </c>
      <c r="J230">
        <v>2000</v>
      </c>
      <c r="K230">
        <v>500</v>
      </c>
      <c r="L230">
        <v>168</v>
      </c>
      <c r="M230">
        <v>40</v>
      </c>
      <c r="P230" t="s">
        <v>5575</v>
      </c>
      <c r="Q230">
        <v>46752</v>
      </c>
      <c r="R230">
        <v>4</v>
      </c>
      <c r="S230" t="s">
        <v>5473</v>
      </c>
      <c r="T230" s="16">
        <v>46081</v>
      </c>
      <c r="U230">
        <v>1</v>
      </c>
      <c r="V230" t="s">
        <v>5465</v>
      </c>
      <c r="W230">
        <v>1</v>
      </c>
      <c r="X230" t="s">
        <v>88</v>
      </c>
      <c r="Y230">
        <v>1</v>
      </c>
    </row>
    <row r="231" spans="1:25">
      <c r="Q231" s="16"/>
      <c r="T231" s="16"/>
    </row>
    <row r="232" spans="1:25">
      <c r="Q232" s="16"/>
      <c r="T232" s="16"/>
    </row>
    <row r="233" spans="1:25">
      <c r="Q233" s="16"/>
      <c r="T233" s="16"/>
    </row>
    <row r="234" spans="1:25">
      <c r="Q234" s="16"/>
      <c r="T234" s="16"/>
    </row>
    <row r="235" spans="1:25">
      <c r="Q235" s="16"/>
      <c r="T235" s="16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統合マスタ値</vt:lpstr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坂下 健郎</cp:lastModifiedBy>
  <cp:lastPrinted>2026-03-31T01:03:49Z</cp:lastPrinted>
  <dcterms:created xsi:type="dcterms:W3CDTF">2026-02-27T04:49:51Z</dcterms:created>
  <dcterms:modified xsi:type="dcterms:W3CDTF">2026-04-01T01:27:13Z</dcterms:modified>
</cp:coreProperties>
</file>